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hidePivotFieldList="1" defaultThemeVersion="166925"/>
  <mc:AlternateContent xmlns:mc="http://schemas.openxmlformats.org/markup-compatibility/2006">
    <mc:Choice Requires="x15">
      <x15ac:absPath xmlns:x15ac="http://schemas.microsoft.com/office/spreadsheetml/2010/11/ac" url="C:\Users\nadzema\DataBootcamp\excel-challenge\"/>
    </mc:Choice>
  </mc:AlternateContent>
  <xr:revisionPtr revIDLastSave="0" documentId="13_ncr:1_{762C1681-0AA3-495A-9073-FCC643A4AABD}" xr6:coauthVersionLast="45" xr6:coauthVersionMax="45" xr10:uidLastSave="{00000000-0000-0000-0000-000000000000}"/>
  <bookViews>
    <workbookView xWindow="-110" yWindow="-110" windowWidth="19420" windowHeight="10420" tabRatio="812" activeTab="5" xr2:uid="{00000000-000D-0000-FFFF-FFFF00000000}"/>
  </bookViews>
  <sheets>
    <sheet name="data" sheetId="1" r:id="rId1"/>
    <sheet name="category_chart" sheetId="3" r:id="rId2"/>
    <sheet name="Subcategory_chart" sheetId="4" r:id="rId3"/>
    <sheet name="Dates_chart" sheetId="5" r:id="rId4"/>
    <sheet name="Bonus" sheetId="6" r:id="rId5"/>
    <sheet name="Statistics" sheetId="8" r:id="rId6"/>
  </sheets>
  <definedNames>
    <definedName name="_xlnm._FilterDatabase" localSheetId="0" hidden="1">data!$A$1:$R$4115</definedName>
    <definedName name="_xlnm._FilterDatabase" localSheetId="5" hidden="1">Statistics!$A$1:$G$4117</definedName>
    <definedName name="_xlnm.Extract" localSheetId="0">data!$Q:$Q</definedName>
  </definedNames>
  <calcPr calcId="191029"/>
  <pivotCaches>
    <pivotCache cacheId="0" r:id="rId7"/>
    <pivotCache cacheId="5"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9" i="8" l="1"/>
  <c r="M9" i="8"/>
  <c r="M8" i="8"/>
  <c r="O8" i="8"/>
  <c r="O7" i="8"/>
  <c r="O6" i="8"/>
  <c r="M6" i="8"/>
  <c r="M7" i="8"/>
  <c r="O5" i="8"/>
  <c r="M5" i="8"/>
  <c r="O4" i="8"/>
  <c r="M4" i="8"/>
  <c r="H3" i="6" l="1"/>
  <c r="H4" i="6"/>
  <c r="H5" i="6"/>
  <c r="H6" i="6"/>
  <c r="H7" i="6"/>
  <c r="H8" i="6"/>
  <c r="H9" i="6"/>
  <c r="H10" i="6"/>
  <c r="H11" i="6"/>
  <c r="H12" i="6"/>
  <c r="H13" i="6"/>
  <c r="H2" i="6"/>
  <c r="G3" i="6"/>
  <c r="G4" i="6"/>
  <c r="G5" i="6"/>
  <c r="G6" i="6"/>
  <c r="G7" i="6"/>
  <c r="G8" i="6"/>
  <c r="G9" i="6"/>
  <c r="G10" i="6"/>
  <c r="G11" i="6"/>
  <c r="G12" i="6"/>
  <c r="G13" i="6"/>
  <c r="G2" i="6"/>
  <c r="F3" i="6"/>
  <c r="F4" i="6"/>
  <c r="F5" i="6"/>
  <c r="F6" i="6"/>
  <c r="F7" i="6"/>
  <c r="F8" i="6"/>
  <c r="F9" i="6"/>
  <c r="F10" i="6"/>
  <c r="F11" i="6"/>
  <c r="F12" i="6"/>
  <c r="F13" i="6"/>
  <c r="F2" i="6"/>
  <c r="D13" i="6"/>
  <c r="D12" i="6"/>
  <c r="D11" i="6"/>
  <c r="D10" i="6"/>
  <c r="D9" i="6"/>
  <c r="D8" i="6"/>
  <c r="D7" i="6"/>
  <c r="D6" i="6"/>
  <c r="D5" i="6"/>
  <c r="D4" i="6"/>
  <c r="D3" i="6"/>
  <c r="C3" i="6"/>
  <c r="D2" i="6"/>
  <c r="C13" i="6"/>
  <c r="C12" i="6"/>
  <c r="C11" i="6"/>
  <c r="C10" i="6"/>
  <c r="C9" i="6"/>
  <c r="C8" i="6"/>
  <c r="C7" i="6"/>
  <c r="C6" i="6"/>
  <c r="C5" i="6"/>
  <c r="C4" i="6"/>
  <c r="B4" i="6"/>
  <c r="E4" i="6" s="1"/>
  <c r="B3" i="6"/>
  <c r="C2" i="6"/>
  <c r="B13" i="6"/>
  <c r="E13" i="6" s="1"/>
  <c r="B12" i="6"/>
  <c r="E12" i="6" s="1"/>
  <c r="B11" i="6"/>
  <c r="B10" i="6"/>
  <c r="B9" i="6"/>
  <c r="E9" i="6" s="1"/>
  <c r="B8" i="6"/>
  <c r="E8" i="6" s="1"/>
  <c r="B7" i="6"/>
  <c r="B6" i="6"/>
  <c r="B5" i="6"/>
  <c r="E5" i="6" s="1"/>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E7" i="6" l="1"/>
  <c r="E11" i="6"/>
  <c r="E3" i="6"/>
  <c r="E2" i="6"/>
  <c r="E10" i="6"/>
  <c r="E6" i="6"/>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8" i="1"/>
  <c r="P2" i="1"/>
  <c r="P3" i="1"/>
  <c r="P4" i="1"/>
  <c r="P5" i="1"/>
  <c r="P6" i="1"/>
  <c r="P7"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1045" i="1"/>
  <c r="O1046" i="1"/>
  <c r="O1047" i="1"/>
  <c r="O1048" i="1"/>
  <c r="O1044" i="1"/>
  <c r="O1043" i="1"/>
  <c r="O1042"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3" i="1"/>
  <c r="O4" i="1"/>
  <c r="O5" i="1"/>
  <c r="O2" i="1"/>
</calcChain>
</file>

<file path=xl/sharedStrings.xml><?xml version="1.0" encoding="utf-8"?>
<sst xmlns="http://schemas.openxmlformats.org/spreadsheetml/2006/main" count="37176" uniqueCount="8411">
  <si>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</si>
  <si>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</si>
  <si>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</si>
  <si>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</si>
  <si>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</si>
  <si>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</si>
  <si>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</si>
  <si>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</si>
  <si>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</si>
  <si>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</si>
  <si>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</si>
  <si>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</si>
  <si>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</si>
  <si>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</si>
  <si>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</si>
  <si>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</si>
  <si>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</si>
  <si>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</si>
  <si>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</si>
  <si>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</si>
  <si>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</si>
  <si>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</si>
  <si>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</si>
  <si>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</si>
  <si>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</si>
  <si>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</si>
  <si>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</si>
  <si>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</si>
  <si>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</si>
  <si>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</si>
  <si>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</si>
  <si>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</si>
  <si>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</si>
  <si>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</si>
  <si>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</si>
  <si>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</si>
  <si>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</si>
  <si>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</si>
  <si>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</si>
  <si>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</si>
  <si>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</si>
  <si>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</si>
  <si>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</si>
  <si>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</si>
  <si>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</si>
  <si>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</si>
  <si>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</si>
  <si>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</si>
  <si>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</si>
  <si>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</si>
  <si>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</si>
  <si>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</si>
  <si>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</si>
  <si>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</si>
  <si>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</si>
  <si>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</si>
  <si>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</si>
  <si>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</si>
  <si>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</si>
  <si>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</si>
  <si>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</si>
  <si>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</si>
  <si>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</si>
  <si>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</si>
  <si>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</si>
  <si>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</si>
  <si>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</si>
  <si>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</si>
  <si>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</si>
  <si>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</si>
  <si>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</si>
  <si>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</si>
  <si>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</si>
  <si>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</si>
  <si>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</si>
  <si>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</si>
  <si>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</si>
  <si>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</si>
  <si>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</si>
  <si>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</si>
  <si>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</si>
  <si>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</si>
  <si>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</si>
  <si>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</si>
  <si>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</si>
  <si>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</si>
  <si>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</si>
  <si>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</si>
  <si>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</si>
  <si>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</si>
  <si>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</si>
  <si>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</si>
  <si>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</si>
  <si>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</si>
  <si>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</si>
  <si>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</si>
  <si>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</si>
  <si>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</si>
  <si>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</si>
  <si>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</si>
  <si>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</si>
  <si>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</si>
  <si>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</si>
  <si>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</si>
  <si>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</si>
  <si>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</si>
  <si>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</si>
  <si>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</si>
  <si>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</si>
  <si>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</si>
  <si>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</si>
  <si>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</si>
  <si>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</si>
  <si>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</si>
  <si>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</si>
  <si>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</si>
  <si>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</si>
  <si>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</si>
  <si>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</si>
  <si>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</si>
  <si>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</si>
  <si>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</si>
  <si>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</si>
  <si>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</si>
  <si>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</si>
  <si>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</si>
  <si>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</si>
  <si>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</si>
  <si>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</si>
  <si>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</si>
  <si>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</si>
  <si>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</si>
  <si>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</si>
  <si>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</si>
  <si>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</si>
  <si>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</si>
  <si>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</si>
  <si>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</si>
  <si>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</si>
  <si>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</si>
  <si>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</si>
  <si>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</si>
  <si>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</si>
  <si>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</si>
  <si>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</si>
  <si>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</si>
  <si>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</si>
  <si>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</si>
  <si>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</si>
  <si>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</si>
  <si>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</si>
  <si>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</si>
  <si>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</si>
  <si>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</si>
  <si>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</si>
  <si>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</si>
  <si>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</si>
  <si>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</si>
  <si>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</si>
  <si>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</si>
  <si>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</si>
  <si>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</si>
  <si>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</si>
  <si>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</si>
  <si>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</si>
  <si>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</si>
  <si>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</si>
  <si>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</si>
  <si>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</si>
  <si>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</si>
  <si>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</si>
  <si>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</si>
  <si>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</si>
  <si>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</si>
  <si>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</si>
  <si>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</si>
  <si>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</si>
  <si>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</si>
  <si>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</si>
  <si>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</si>
  <si>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</si>
  <si>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</si>
  <si>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</si>
  <si>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</si>
  <si>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</si>
  <si>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</si>
  <si>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</si>
  <si>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</si>
  <si>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</si>
  <si>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</si>
  <si>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</si>
  <si>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</si>
  <si>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</si>
  <si>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</si>
  <si>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</si>
  <si>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</si>
  <si>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</si>
  <si>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</si>
  <si>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</si>
  <si>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</si>
  <si>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</si>
  <si>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</si>
  <si>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</si>
  <si>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</si>
  <si>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</si>
  <si>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</si>
  <si>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</si>
  <si>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</si>
  <si>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</si>
  <si>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</si>
  <si>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</si>
  <si>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</si>
  <si>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</si>
  <si>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</si>
  <si>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</si>
  <si>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</si>
  <si>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</si>
  <si>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</si>
  <si>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</si>
  <si>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</si>
  <si>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</si>
  <si>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</si>
  <si>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</si>
  <si>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</si>
  <si>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</si>
  <si>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</si>
  <si>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</si>
  <si>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</si>
  <si>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</si>
  <si>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</si>
  <si>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</si>
  <si>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</si>
  <si>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</si>
  <si>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</si>
  <si>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</si>
  <si>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</si>
  <si>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</si>
  <si>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</si>
  <si>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</si>
  <si>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</si>
  <si>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</si>
  <si>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</si>
  <si>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</si>
  <si>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</si>
  <si>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</si>
  <si>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</si>
  <si>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</si>
  <si>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</si>
  <si>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</si>
  <si>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</si>
  <si>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</si>
  <si>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</si>
  <si>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</si>
  <si>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</si>
  <si>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</si>
  <si>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</si>
  <si>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</si>
  <si>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</si>
  <si>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</si>
  <si>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</si>
  <si>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</si>
  <si>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</si>
  <si>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</si>
  <si>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</si>
  <si>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</si>
  <si>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</si>
  <si>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</si>
  <si>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</si>
  <si>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</si>
  <si>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</si>
  <si>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</si>
  <si>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</si>
  <si>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</si>
  <si>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</si>
  <si>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</si>
  <si>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</si>
  <si>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</si>
  <si>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</si>
  <si>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</si>
  <si>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</si>
  <si>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</si>
  <si>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</si>
  <si>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</si>
  <si>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</si>
  <si>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</si>
  <si>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</si>
  <si>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</si>
  <si>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</si>
  <si>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</si>
  <si>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</si>
  <si>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</si>
  <si>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</si>
  <si>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</si>
  <si>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</si>
  <si>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</si>
  <si>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</si>
  <si>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</si>
  <si>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</si>
  <si>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</si>
  <si>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</si>
  <si>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</si>
  <si>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</si>
  <si>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</si>
  <si>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</si>
  <si>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</si>
  <si>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</si>
  <si>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</si>
  <si>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</si>
  <si>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</si>
  <si>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</si>
  <si>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</si>
  <si>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</si>
  <si>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</si>
  <si>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</si>
  <si>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</si>
  <si>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</si>
  <si>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</si>
  <si>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</si>
  <si>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</si>
  <si>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</si>
  <si>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</si>
  <si>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</si>
  <si>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</si>
  <si>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</si>
  <si>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</si>
  <si>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</si>
  <si>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</si>
  <si>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</si>
  <si>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</si>
  <si>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</si>
  <si>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</si>
  <si>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</si>
  <si>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</si>
  <si>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</si>
  <si>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</si>
  <si>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</si>
  <si>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</si>
  <si>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</si>
  <si>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</si>
  <si>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</si>
  <si>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</si>
  <si>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</si>
  <si>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</si>
  <si>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</si>
  <si>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</si>
  <si>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</si>
  <si>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</si>
  <si>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</si>
  <si>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</si>
  <si>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</si>
  <si>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</si>
  <si>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</si>
  <si>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</si>
  <si>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</si>
  <si>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</si>
  <si>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</si>
  <si>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</si>
  <si>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</si>
  <si>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</si>
  <si>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</si>
  <si>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</si>
  <si>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</si>
  <si>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</si>
  <si>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</si>
  <si>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</si>
  <si>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</si>
  <si>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</si>
  <si>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</si>
  <si>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</si>
  <si>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</si>
  <si>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</si>
  <si>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</si>
  <si>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</si>
  <si>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</si>
  <si>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</si>
  <si>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</si>
  <si>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</si>
  <si>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</si>
  <si>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</si>
  <si>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</si>
  <si>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</si>
  <si>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</si>
  <si>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</si>
  <si>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</si>
  <si>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</si>
  <si>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</si>
  <si>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</si>
  <si>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</si>
  <si>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</si>
  <si>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</si>
  <si>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</si>
  <si>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</si>
  <si>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</si>
  <si>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</si>
  <si>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</si>
  <si>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</si>
  <si>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</si>
  <si>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</si>
  <si>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</si>
  <si>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</si>
  <si>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</si>
  <si>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</si>
  <si>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</si>
  <si>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</si>
  <si>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</si>
  <si>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</si>
  <si>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</si>
  <si>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</si>
  <si>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</si>
  <si>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</si>
  <si>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</si>
  <si>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</si>
  <si>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</si>
  <si>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</si>
  <si>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</si>
  <si>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</si>
  <si>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</si>
  <si>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</si>
  <si>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</si>
  <si>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</si>
  <si>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</si>
  <si>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</si>
  <si>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</si>
  <si>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</si>
  <si>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</si>
  <si>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</si>
  <si>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</si>
  <si>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</si>
  <si>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</si>
  <si>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</si>
  <si>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</si>
  <si>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</si>
  <si>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</si>
  <si>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</si>
  <si>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</si>
  <si>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</si>
  <si>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</si>
  <si>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</si>
  <si>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</si>
  <si>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</si>
  <si>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</si>
  <si>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</si>
  <si>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</si>
  <si>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</si>
  <si>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</si>
  <si>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</si>
  <si>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</si>
  <si>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</si>
  <si>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</si>
  <si>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</si>
  <si>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</si>
  <si>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</si>
  <si>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</si>
  <si>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</si>
  <si>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</si>
  <si>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</si>
  <si>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</si>
  <si>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</si>
  <si>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</si>
  <si>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</si>
  <si>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</si>
  <si>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</si>
  <si>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</si>
  <si>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</si>
  <si>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</si>
  <si>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</si>
  <si>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</si>
  <si>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</si>
  <si>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</si>
  <si>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</si>
  <si>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</si>
  <si>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</si>
  <si>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</si>
  <si>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</si>
  <si>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</si>
  <si>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</si>
  <si>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</si>
  <si>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</si>
  <si>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</si>
  <si>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</si>
  <si>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</si>
  <si>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</si>
  <si>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</si>
  <si>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</si>
  <si>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</si>
  <si>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</si>
  <si>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</si>
  <si>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</si>
  <si>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</si>
  <si>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</si>
  <si>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</si>
  <si>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</si>
  <si>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</si>
  <si>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</si>
  <si>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</si>
  <si>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</si>
  <si>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</si>
  <si>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</si>
  <si>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</si>
  <si>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</si>
  <si>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</si>
  <si>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</si>
  <si>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</si>
  <si>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</si>
  <si>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</si>
  <si>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</si>
  <si>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</si>
  <si>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</si>
  <si>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</si>
  <si>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</si>
  <si>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</si>
  <si>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</si>
  <si>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</si>
  <si>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</si>
  <si>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</si>
  <si>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</si>
  <si>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</si>
  <si>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</si>
  <si>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</si>
  <si>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</si>
  <si>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</si>
  <si>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</si>
  <si>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</si>
  <si>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</si>
  <si>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</si>
  <si>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</si>
  <si>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</si>
  <si>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</si>
  <si>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</si>
  <si>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</si>
  <si>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</si>
  <si>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</si>
  <si>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</si>
  <si>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</si>
  <si>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</si>
  <si>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</si>
  <si>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</si>
  <si>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</si>
  <si>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</si>
  <si>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</si>
  <si>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</si>
  <si>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</si>
  <si>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</si>
  <si>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</si>
  <si>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</si>
  <si>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</si>
  <si>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</si>
  <si>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</si>
  <si>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</si>
  <si>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</si>
  <si>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</si>
  <si>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</si>
  <si>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</si>
  <si>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</si>
  <si>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</si>
  <si>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</si>
  <si>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</si>
  <si>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</si>
  <si>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</si>
  <si>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</si>
  <si>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</si>
  <si>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</si>
  <si>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</si>
  <si>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</si>
  <si>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</si>
  <si>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</si>
  <si>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</si>
  <si>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</si>
  <si>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</si>
  <si>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</si>
  <si>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</si>
  <si>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</si>
  <si>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</si>
  <si>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</si>
  <si>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</si>
  <si>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</si>
  <si>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</si>
  <si>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</si>
  <si>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</si>
  <si>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</si>
  <si>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</si>
  <si>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</si>
  <si>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</si>
  <si>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</si>
  <si>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</si>
  <si>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</si>
  <si>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</si>
  <si>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</si>
  <si>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</si>
  <si>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</si>
  <si>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</si>
  <si>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</si>
  <si>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</si>
  <si>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</si>
  <si>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</si>
  <si>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</si>
  <si>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</si>
  <si>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</si>
  <si>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</si>
  <si>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</si>
  <si>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</si>
  <si>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</si>
  <si>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</si>
  <si>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</si>
  <si>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</si>
  <si>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</si>
  <si>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</si>
  <si>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</si>
  <si>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</si>
  <si>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</si>
  <si>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</si>
  <si>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</si>
  <si>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</si>
  <si>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</si>
  <si>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</si>
  <si>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</si>
  <si>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</si>
  <si>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</si>
  <si>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</si>
  <si>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</si>
  <si>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</si>
  <si>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</si>
  <si>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</si>
  <si>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</si>
  <si>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</si>
  <si>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</si>
  <si>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</si>
  <si>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</si>
  <si>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</si>
  <si>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</si>
  <si>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</si>
  <si>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</si>
  <si>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</si>
  <si>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</si>
  <si>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</si>
  <si>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</si>
  <si>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</si>
  <si>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</si>
  <si>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</si>
  <si>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</si>
  <si>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</si>
  <si>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</si>
  <si>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</si>
  <si>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</si>
  <si>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</si>
  <si>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</si>
  <si>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</si>
  <si>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</si>
  <si>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</si>
  <si>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</si>
  <si>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</si>
  <si>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</si>
  <si>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</si>
  <si>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</si>
  <si>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</si>
  <si>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</si>
  <si>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</si>
  <si>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</si>
  <si>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</si>
  <si>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</si>
  <si>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</si>
  <si>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</si>
  <si>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</si>
  <si>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</si>
  <si>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</si>
  <si>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</si>
  <si>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</si>
  <si>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</si>
  <si>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</si>
  <si>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</si>
  <si>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</si>
  <si>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</si>
  <si>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</si>
  <si>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</si>
  <si>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</si>
  <si>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</si>
  <si>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</si>
  <si>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</si>
  <si>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</si>
  <si>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</si>
  <si>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</si>
  <si>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</si>
  <si>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</si>
  <si>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</si>
  <si>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</si>
  <si>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</si>
  <si>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</si>
  <si>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</si>
  <si>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</si>
  <si>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</si>
  <si>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</si>
  <si>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</si>
  <si>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</si>
  <si>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</si>
  <si>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</si>
  <si>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</si>
  <si>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</si>
  <si>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</si>
  <si>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</si>
  <si>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</si>
  <si>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</si>
  <si>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</si>
  <si>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</si>
  <si>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</si>
  <si>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</si>
  <si>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</si>
  <si>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</si>
  <si>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</si>
  <si>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</si>
  <si>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</si>
  <si>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</si>
  <si>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</si>
  <si>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</si>
  <si>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</si>
  <si>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</si>
  <si>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</si>
  <si>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</si>
  <si>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</si>
  <si>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</si>
  <si>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</si>
  <si>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</si>
  <si>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</si>
  <si>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</si>
  <si>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</si>
  <si>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</si>
  <si>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</si>
  <si>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</si>
  <si>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</si>
  <si>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</si>
  <si>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</si>
  <si>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</si>
  <si>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</si>
  <si>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</si>
  <si>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</si>
  <si>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</si>
  <si>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</si>
  <si>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</si>
  <si>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</si>
  <si>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</si>
  <si>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</si>
  <si>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</si>
  <si>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</si>
  <si>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</si>
  <si>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</si>
  <si>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</si>
  <si>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</si>
  <si>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</si>
  <si>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</si>
  <si>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</si>
  <si>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</si>
  <si>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</si>
  <si>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</si>
  <si>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</si>
  <si>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</si>
  <si>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</si>
  <si>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</si>
  <si>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</si>
  <si>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</si>
  <si>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</si>
  <si>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</si>
  <si>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</si>
  <si>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</si>
  <si>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</si>
  <si>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</si>
  <si>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</si>
  <si>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</si>
  <si>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</si>
  <si>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</si>
  <si>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</si>
  <si>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</si>
  <si>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</si>
  <si>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</si>
  <si>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</si>
  <si>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</si>
  <si>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</si>
  <si>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</si>
  <si>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</si>
  <si>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</si>
  <si>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</si>
  <si>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</si>
  <si>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</si>
  <si>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</si>
  <si>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</si>
  <si>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</si>
  <si>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</si>
  <si>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</si>
  <si>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</si>
  <si>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</si>
  <si>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</si>
  <si>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</si>
  <si>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</si>
  <si>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</si>
  <si>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</si>
  <si>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</si>
  <si>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</si>
  <si>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</si>
  <si>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</si>
  <si>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</si>
  <si>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</si>
  <si>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</si>
  <si>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</si>
  <si>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</si>
  <si>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</si>
  <si>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</si>
  <si>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</si>
  <si>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</si>
  <si>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</si>
  <si>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</si>
  <si>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</si>
  <si>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</si>
  <si>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</si>
  <si>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</si>
  <si>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</si>
  <si>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</si>
  <si>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</si>
  <si>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</si>
  <si>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</si>
  <si>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</si>
  <si>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</si>
  <si>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</si>
  <si>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</si>
  <si>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</si>
  <si>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</si>
  <si>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</si>
  <si>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</si>
  <si>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</si>
  <si>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</si>
  <si>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</si>
  <si>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</si>
  <si>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</si>
  <si>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</si>
  <si>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</si>
  <si>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</si>
  <si>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</si>
  <si>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</si>
  <si>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</si>
  <si>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</si>
  <si>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</si>
  <si>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</si>
  <si>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</si>
  <si>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</si>
  <si>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</si>
  <si>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</si>
  <si>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</si>
  <si>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</si>
  <si>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</si>
  <si>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</si>
  <si>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</si>
  <si>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</si>
  <si>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</si>
  <si>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</si>
  <si>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</si>
  <si>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</si>
  <si>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</si>
  <si>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</si>
  <si>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</si>
  <si>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</si>
  <si>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</si>
  <si>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</si>
  <si>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</si>
  <si>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</si>
  <si>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</si>
  <si>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</si>
  <si>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</si>
  <si>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</si>
  <si>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</si>
  <si>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</si>
  <si>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</si>
  <si>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</si>
  <si>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</si>
  <si>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</si>
  <si>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</si>
  <si>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</si>
  <si>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</si>
  <si>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</si>
  <si>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</si>
  <si>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</si>
  <si>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</si>
  <si>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</si>
  <si>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</si>
  <si>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</si>
  <si>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</si>
  <si>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</si>
  <si>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</si>
  <si>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</si>
  <si>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</si>
  <si>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</si>
  <si>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</si>
  <si>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</si>
  <si>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</si>
  <si>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</si>
  <si>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</si>
  <si>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</si>
  <si>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</si>
  <si>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</si>
  <si>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</si>
  <si>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</si>
  <si>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</si>
  <si>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</si>
  <si>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</si>
  <si>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</si>
  <si>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</si>
  <si>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</si>
  <si>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</si>
  <si>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</si>
  <si>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</si>
  <si>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</si>
  <si>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</si>
  <si>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</si>
  <si>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</si>
  <si>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</si>
  <si>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</si>
  <si>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</si>
  <si>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</si>
  <si>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</si>
  <si>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</si>
  <si>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</si>
  <si>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</si>
  <si>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</si>
  <si>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</si>
  <si>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</si>
  <si>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</si>
  <si>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</si>
  <si>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</si>
  <si>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</si>
  <si>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</si>
  <si>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</si>
  <si>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</si>
  <si>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</si>
  <si>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</si>
  <si>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</si>
  <si>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</si>
  <si>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</si>
  <si>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</si>
  <si>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</si>
  <si>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</si>
  <si>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</si>
  <si>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</si>
  <si>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</si>
  <si>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</si>
  <si>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</si>
  <si>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</si>
  <si>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</si>
  <si>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</si>
  <si>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</si>
  <si>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</si>
  <si>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</si>
  <si>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</si>
  <si>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</si>
  <si>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</si>
  <si>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</si>
  <si>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</si>
  <si>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</si>
  <si>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</si>
  <si>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</si>
  <si>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</si>
  <si>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</si>
  <si>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</si>
  <si>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</si>
  <si>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</si>
  <si>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</si>
  <si>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</si>
  <si>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</si>
  <si>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</si>
  <si>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</si>
  <si>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</si>
  <si>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</si>
  <si>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</si>
  <si>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</si>
  <si>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</si>
  <si>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</si>
  <si>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</si>
  <si>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</si>
  <si>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</si>
  <si>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</si>
  <si>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</si>
  <si>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</si>
  <si>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</si>
  <si>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</si>
  <si>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</si>
  <si>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</si>
  <si>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</si>
  <si>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</si>
  <si>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</si>
  <si>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</si>
  <si>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</si>
  <si>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</si>
  <si>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</si>
  <si>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</si>
  <si>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</si>
  <si>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</si>
  <si>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</si>
  <si>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</si>
  <si>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</si>
  <si>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</si>
  <si>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</si>
  <si>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</si>
  <si>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</si>
  <si>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</si>
  <si>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</si>
  <si>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</si>
  <si>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</si>
  <si>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</si>
  <si>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</si>
  <si>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</si>
  <si>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</si>
  <si>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</si>
  <si>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</si>
  <si>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</si>
  <si>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</si>
  <si>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</si>
  <si>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</si>
  <si>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</si>
  <si>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</si>
  <si>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</si>
  <si>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</si>
  <si>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</si>
  <si>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</si>
  <si>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</si>
  <si>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</si>
  <si>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</si>
  <si>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</si>
  <si>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</si>
  <si>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</si>
  <si>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</si>
  <si>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</si>
  <si>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</si>
  <si>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</si>
  <si>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</si>
  <si>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</si>
  <si>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</si>
  <si>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</si>
  <si>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</si>
  <si>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</si>
  <si>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</si>
  <si>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</si>
  <si>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</si>
  <si>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</si>
  <si>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</si>
  <si>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</si>
  <si>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</si>
  <si>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</si>
  <si>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</si>
  <si>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</si>
  <si>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</si>
  <si>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</si>
  <si>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</si>
  <si>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</si>
  <si>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</si>
  <si>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</si>
  <si>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</si>
  <si>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</si>
  <si>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</si>
  <si>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</si>
  <si>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</si>
  <si>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</si>
  <si>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</si>
  <si>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</si>
  <si>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</si>
  <si>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</si>
  <si>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</si>
  <si>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</si>
  <si>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</si>
  <si>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</si>
  <si>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</si>
  <si>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</si>
  <si>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</si>
  <si>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</si>
  <si>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</si>
  <si>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</si>
  <si>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</si>
  <si>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</si>
  <si>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</si>
  <si>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</si>
  <si>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</si>
  <si>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</si>
  <si>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</si>
  <si>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</si>
  <si>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</si>
  <si>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</si>
  <si>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</si>
  <si>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</si>
  <si>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</si>
  <si>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</si>
  <si>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</si>
  <si>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</si>
  <si>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</si>
  <si>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</si>
  <si>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</si>
  <si>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</si>
  <si>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</si>
  <si>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</si>
  <si>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</si>
  <si>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</si>
  <si>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</si>
  <si>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</si>
  <si>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</si>
  <si>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</si>
  <si>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</si>
  <si>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</si>
  <si>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</si>
  <si>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</si>
  <si>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</si>
  <si>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</si>
  <si>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</si>
  <si>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</si>
  <si>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</si>
  <si>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</si>
  <si>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</si>
  <si>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</si>
  <si>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</si>
  <si>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</si>
  <si>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</si>
  <si>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</si>
  <si>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</si>
  <si>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</si>
  <si>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</si>
  <si>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</si>
  <si>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</si>
  <si>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</si>
  <si>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</si>
  <si>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</si>
  <si>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</si>
  <si>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</si>
  <si>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</si>
  <si>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</si>
  <si>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</si>
  <si>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</si>
  <si>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</si>
  <si>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</si>
  <si>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</si>
  <si>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</si>
  <si>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</si>
  <si>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</si>
  <si>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</si>
  <si>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</si>
  <si>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</si>
  <si>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</si>
  <si>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</si>
  <si>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</si>
  <si>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</si>
  <si>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</si>
  <si>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</si>
  <si>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</si>
  <si>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</si>
  <si>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</si>
  <si>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</si>
  <si>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</si>
  <si>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</si>
  <si>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</si>
  <si>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</si>
  <si>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</si>
  <si>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</si>
  <si>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</si>
  <si>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</si>
  <si>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</si>
  <si>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</si>
  <si>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</si>
  <si>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</si>
  <si>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</si>
  <si>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</si>
  <si>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</si>
  <si>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</si>
  <si>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</si>
  <si>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</si>
  <si>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</si>
  <si>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</si>
  <si>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</si>
  <si>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</si>
  <si>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</si>
  <si>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</si>
  <si>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</si>
  <si>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</si>
  <si>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</si>
  <si>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</si>
  <si>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</si>
  <si>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</si>
  <si>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</si>
  <si>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</si>
  <si>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</si>
  <si>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</si>
  <si>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</si>
  <si>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</si>
  <si>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</si>
  <si>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</si>
  <si>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</si>
  <si>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</si>
  <si>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</si>
  <si>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</si>
  <si>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</si>
  <si>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</si>
  <si>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</si>
  <si>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</si>
  <si>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</si>
  <si>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</si>
  <si>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</si>
  <si>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</si>
  <si>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</si>
  <si>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</si>
  <si>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</si>
  <si>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</si>
  <si>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</si>
  <si>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</si>
  <si>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</si>
  <si>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</si>
  <si>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</si>
  <si>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</si>
  <si>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</si>
  <si>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</si>
  <si>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</si>
  <si>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</si>
  <si>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</si>
  <si>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</si>
  <si>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</si>
  <si>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</si>
  <si>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</si>
  <si>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</si>
  <si>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</si>
  <si>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</si>
  <si>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</si>
  <si>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</si>
  <si>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</si>
  <si>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</si>
  <si>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</si>
  <si>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</si>
  <si>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</si>
  <si>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</si>
  <si>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</si>
  <si>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</si>
  <si>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</si>
  <si>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</si>
  <si>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</si>
  <si>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</si>
  <si>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</si>
  <si>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</si>
  <si>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</si>
  <si>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</si>
  <si>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</si>
  <si>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</si>
  <si>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</si>
  <si>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</si>
  <si>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</si>
  <si>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</si>
  <si>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</si>
  <si>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</si>
  <si>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</si>
  <si>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</si>
  <si>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</si>
  <si>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</si>
  <si>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</si>
  <si>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</si>
  <si>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</si>
  <si>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</si>
  <si>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</si>
  <si>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</si>
  <si>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</si>
  <si>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</si>
  <si>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</si>
  <si>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</si>
  <si>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</si>
  <si>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</si>
  <si>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</si>
  <si>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</si>
  <si>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</si>
  <si>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</si>
  <si>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</si>
  <si>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</si>
  <si>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</si>
  <si>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</si>
  <si>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</si>
  <si>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</si>
  <si>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</si>
  <si>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</si>
  <si>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</si>
  <si>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</si>
  <si>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</si>
  <si>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</si>
  <si>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</si>
  <si>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</si>
  <si>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</si>
  <si>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</si>
  <si>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</si>
  <si>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</si>
  <si>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</si>
  <si>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</si>
  <si>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</si>
  <si>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</si>
  <si>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</si>
  <si>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</si>
  <si>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</si>
  <si>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</si>
  <si>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</si>
  <si>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</si>
  <si>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</si>
  <si>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</si>
  <si>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</si>
  <si>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</si>
  <si>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</si>
  <si>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</si>
  <si>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</si>
  <si>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</si>
  <si>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</si>
  <si>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</si>
  <si>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</si>
  <si>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</si>
  <si>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</si>
  <si>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</si>
  <si>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</si>
  <si>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</si>
  <si>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</si>
  <si>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</si>
  <si>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</si>
  <si>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</si>
  <si>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</si>
  <si>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</si>
  <si>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</si>
  <si>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</si>
  <si>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</si>
  <si>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</si>
  <si>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</si>
  <si>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</si>
  <si>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</si>
  <si>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</si>
  <si>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</si>
  <si>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</si>
  <si>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</si>
  <si>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</si>
  <si>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</si>
  <si>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</si>
  <si>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</si>
  <si>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</si>
  <si>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</si>
  <si>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</si>
  <si>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</si>
  <si>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</si>
  <si>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</si>
  <si>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</si>
  <si>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</si>
  <si>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</si>
  <si>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</si>
  <si>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</si>
  <si>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</si>
  <si>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</si>
  <si>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</si>
  <si>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</si>
  <si>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</si>
  <si>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</si>
  <si>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</si>
  <si>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</si>
  <si>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</si>
  <si>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</si>
  <si>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</si>
  <si>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</si>
  <si>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</si>
  <si>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</si>
  <si>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</si>
  <si>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</si>
  <si>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</si>
  <si>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</si>
  <si>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</si>
  <si>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</si>
  <si>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</si>
  <si>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</si>
  <si>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</si>
  <si>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</si>
  <si>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</si>
  <si>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</si>
  <si>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</si>
  <si>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</si>
  <si>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</si>
  <si>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</si>
  <si>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</si>
  <si>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</si>
  <si>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</si>
  <si>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</si>
  <si>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</si>
  <si>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</si>
  <si>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</si>
  <si>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</si>
  <si>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</si>
  <si>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</si>
  <si>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</si>
  <si>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</si>
  <si>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</si>
  <si>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</si>
  <si>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</si>
  <si>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</si>
  <si>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</si>
  <si>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</si>
  <si>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</si>
  <si>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</si>
  <si>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</si>
  <si>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</si>
  <si>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</si>
  <si>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</si>
  <si>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</si>
  <si>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</si>
  <si>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</si>
  <si>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</si>
  <si>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</si>
  <si>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</si>
  <si>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</si>
  <si>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</si>
  <si>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</si>
  <si>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</si>
  <si>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</si>
  <si>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</si>
  <si>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</si>
  <si>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</si>
  <si>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</si>
  <si>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</si>
  <si>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</si>
  <si>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</si>
  <si>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</si>
  <si>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</si>
  <si>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</si>
  <si>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</si>
  <si>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</si>
  <si>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</si>
  <si>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</si>
  <si>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</si>
  <si>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</si>
  <si>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</si>
  <si>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</si>
  <si>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</si>
  <si>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</si>
  <si>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</si>
  <si>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</si>
  <si>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</si>
  <si>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</si>
  <si>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</si>
  <si>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</si>
  <si>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</si>
  <si>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</si>
  <si>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</si>
  <si>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</si>
  <si>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</si>
  <si>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</si>
  <si>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</si>
  <si>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</si>
  <si>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</si>
  <si>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</si>
  <si>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</si>
  <si>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</si>
  <si>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</si>
  <si>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</si>
  <si>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</si>
  <si>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</si>
  <si>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</si>
  <si>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</si>
  <si>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</si>
  <si>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</si>
  <si>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</si>
  <si>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</si>
  <si>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</si>
  <si>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</si>
  <si>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</si>
  <si>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</si>
  <si>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</si>
  <si>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</si>
  <si>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</si>
  <si>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</si>
  <si>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</si>
  <si>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</si>
  <si>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</si>
  <si>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</si>
  <si>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</si>
  <si>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</si>
  <si>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</si>
  <si>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</si>
  <si>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</si>
  <si>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</si>
  <si>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</si>
  <si>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</si>
  <si>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</si>
  <si>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</si>
  <si>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</si>
  <si>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</si>
  <si>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</si>
  <si>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</si>
  <si>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</si>
  <si>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</si>
  <si>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</si>
  <si>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</si>
  <si>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</si>
  <si>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</si>
  <si>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</si>
  <si>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</si>
  <si>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</si>
  <si>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</si>
  <si>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</si>
  <si>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</si>
  <si>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</si>
  <si>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</si>
  <si>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</si>
  <si>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</si>
  <si>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</si>
  <si>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</si>
  <si>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</si>
  <si>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</si>
  <si>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</si>
  <si>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</si>
  <si>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</si>
  <si>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</si>
  <si>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</si>
  <si>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</si>
  <si>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</si>
  <si>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</si>
  <si>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</si>
  <si>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</si>
  <si>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</si>
  <si>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</si>
  <si>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</si>
  <si>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</si>
  <si>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</si>
  <si>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</si>
  <si>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</si>
  <si>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</si>
  <si>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</si>
  <si>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</si>
  <si>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</si>
  <si>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</si>
  <si>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</si>
  <si>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</si>
  <si>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</si>
  <si>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</si>
  <si>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</si>
  <si>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</si>
  <si>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</si>
  <si>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</si>
  <si>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</si>
  <si>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</si>
  <si>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</si>
  <si>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</si>
  <si>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</si>
  <si>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</si>
  <si>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</si>
  <si>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</si>
  <si>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</si>
  <si>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</si>
  <si>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</si>
  <si>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</si>
  <si>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</si>
  <si>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</si>
  <si>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</si>
  <si>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</si>
  <si>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</si>
  <si>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</si>
  <si>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</si>
  <si>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</si>
  <si>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</si>
  <si>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</si>
  <si>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</si>
  <si>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</si>
  <si>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</si>
  <si>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</si>
  <si>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</si>
  <si>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</si>
  <si>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</si>
  <si>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</si>
  <si>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</si>
  <si>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</si>
  <si>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</si>
  <si>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</si>
  <si>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</si>
  <si>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</si>
  <si>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</si>
  <si>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</si>
  <si>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</si>
  <si>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</si>
  <si>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</si>
  <si>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</si>
  <si>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</si>
  <si>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</si>
  <si>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</si>
  <si>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</si>
  <si>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</si>
  <si>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</si>
  <si>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</si>
  <si>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</si>
  <si>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</si>
  <si>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</si>
  <si>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</si>
  <si>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</si>
  <si>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</si>
  <si>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</si>
  <si>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</si>
  <si>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</si>
  <si>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</si>
  <si>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</si>
  <si>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</si>
  <si>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</si>
  <si>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</si>
  <si>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</si>
  <si>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</si>
  <si>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</si>
  <si>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</si>
  <si>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</si>
  <si>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</si>
  <si>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</si>
  <si>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</si>
  <si>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</si>
  <si>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</si>
  <si>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</si>
  <si>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</si>
  <si>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</si>
  <si>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</si>
  <si>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</si>
  <si>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</si>
  <si>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</si>
  <si>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</si>
  <si>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</si>
  <si>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</si>
  <si>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</si>
  <si>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</si>
  <si>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</si>
  <si>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</si>
  <si>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</si>
  <si>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</si>
  <si>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</si>
  <si>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</si>
  <si>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</si>
  <si>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</si>
  <si>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</si>
  <si>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</si>
  <si>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</si>
  <si>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</si>
  <si>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</si>
  <si>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</si>
  <si>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</si>
  <si>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</si>
  <si>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</si>
  <si>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</si>
  <si>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</si>
  <si>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</si>
  <si>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</si>
  <si>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</si>
  <si>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</si>
  <si>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</si>
  <si>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</si>
  <si>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</si>
  <si>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</si>
  <si>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</si>
  <si>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</si>
  <si>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</si>
  <si>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</si>
  <si>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</si>
  <si>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</si>
  <si>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</si>
  <si>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</si>
  <si>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</si>
  <si>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</si>
  <si>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</si>
  <si>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</si>
  <si>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</si>
  <si>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</si>
  <si>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</si>
  <si>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</si>
  <si>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</si>
  <si>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</si>
  <si>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</si>
  <si>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</si>
  <si>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</si>
  <si>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</si>
  <si>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</si>
  <si>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</si>
  <si>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</si>
  <si>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</si>
  <si>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</si>
  <si>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</si>
  <si>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</si>
  <si>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</si>
  <si>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</si>
  <si>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</si>
  <si>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</si>
  <si>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</si>
  <si>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</si>
  <si>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</si>
  <si>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</si>
  <si>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</si>
  <si>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</si>
  <si>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</si>
  <si>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</si>
  <si>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</si>
  <si>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</si>
  <si>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</si>
  <si>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</si>
  <si>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</si>
  <si>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</si>
  <si>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</si>
  <si>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</si>
  <si>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</si>
  <si>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</si>
  <si>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</si>
  <si>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</si>
  <si>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</si>
  <si>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</si>
  <si>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</si>
  <si>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</si>
  <si>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</si>
  <si>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</si>
  <si>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</si>
  <si>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</si>
  <si>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</si>
  <si>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</si>
  <si>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</si>
  <si>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</si>
  <si>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</si>
  <si>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</si>
  <si>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</si>
  <si>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</si>
  <si>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</si>
  <si>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</si>
  <si>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</si>
  <si>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</si>
  <si>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</si>
  <si>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</si>
  <si>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</si>
  <si>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</si>
  <si>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</si>
  <si>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</si>
  <si>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</si>
  <si>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</si>
  <si>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</si>
  <si>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</si>
  <si>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</si>
  <si>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</si>
  <si>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</si>
  <si>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</si>
  <si>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</si>
  <si>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</si>
  <si>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</si>
  <si>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</si>
  <si>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</si>
  <si>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</si>
  <si>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</si>
  <si>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</si>
  <si>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</si>
  <si>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</si>
  <si>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</si>
  <si>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</si>
  <si>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</si>
  <si>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</si>
  <si>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</si>
  <si>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</si>
  <si>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</si>
  <si>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</si>
  <si>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</si>
  <si>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</si>
  <si>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</si>
  <si>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</si>
  <si>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</si>
  <si>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</si>
  <si>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</si>
  <si>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</si>
  <si>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</si>
  <si>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</si>
  <si>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</si>
  <si>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</si>
  <si>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</si>
  <si>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</si>
  <si>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</si>
  <si>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</si>
  <si>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</si>
  <si>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</si>
  <si>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</si>
  <si>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</si>
  <si>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</si>
  <si>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</si>
  <si>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</si>
  <si>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</si>
  <si>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</si>
  <si>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</si>
  <si>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</si>
  <si>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</si>
  <si>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</si>
  <si>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</si>
  <si>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</si>
  <si>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</si>
  <si>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</si>
  <si>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</si>
  <si>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</si>
  <si>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</si>
  <si>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</si>
  <si>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</si>
  <si>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</si>
  <si>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</si>
  <si>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</si>
  <si>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</si>
  <si>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</si>
  <si>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</si>
  <si>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</si>
  <si>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</si>
  <si>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</si>
  <si>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</si>
  <si>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</si>
  <si>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</si>
  <si>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</si>
  <si>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</si>
  <si>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</si>
  <si>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</si>
  <si>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</si>
  <si>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</si>
  <si>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</si>
  <si>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</si>
  <si>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</si>
  <si>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</si>
  <si>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</si>
  <si>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</si>
  <si>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</si>
  <si>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</si>
  <si>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</si>
  <si>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</si>
  <si>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</si>
  <si>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</si>
  <si>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</si>
  <si>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</si>
  <si>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</si>
  <si>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</si>
  <si>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</si>
  <si>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</si>
  <si>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</si>
  <si>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</si>
  <si>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</si>
  <si>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</si>
  <si>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</si>
  <si>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</si>
  <si>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</si>
  <si>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</si>
  <si>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</si>
  <si>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</si>
  <si>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</si>
  <si>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</si>
  <si>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</si>
  <si>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</si>
  <si>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</si>
  <si>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</si>
  <si>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</si>
  <si>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</si>
  <si>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</si>
  <si>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</si>
  <si>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</si>
  <si>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</si>
  <si>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</si>
  <si>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</si>
  <si>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</si>
  <si>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</si>
  <si>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</si>
  <si>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</si>
  <si>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</si>
  <si>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</si>
  <si>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</si>
  <si>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</si>
  <si>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</si>
  <si>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</si>
  <si>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</si>
  <si>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</si>
  <si>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</si>
  <si>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</si>
  <si>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</si>
  <si>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</si>
  <si>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</si>
  <si>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</si>
  <si>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</si>
  <si>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</si>
  <si>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</si>
  <si>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</si>
  <si>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</si>
  <si>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</si>
  <si>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</si>
  <si>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</si>
  <si>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</si>
  <si>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</si>
  <si>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</si>
  <si>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</si>
  <si>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</si>
  <si>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</si>
  <si>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</si>
  <si>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</si>
  <si>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</si>
  <si>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</si>
  <si>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</si>
  <si>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</si>
  <si>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</si>
  <si>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</si>
  <si>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</si>
  <si>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</si>
  <si>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</si>
  <si>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</si>
  <si>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</si>
  <si>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</si>
  <si>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</si>
  <si>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</si>
  <si>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</si>
  <si>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</si>
  <si>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</si>
  <si>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</si>
  <si>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</si>
  <si>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</si>
  <si>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</si>
  <si>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</si>
  <si>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</si>
  <si>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</si>
  <si>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</si>
  <si>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</si>
  <si>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</si>
  <si>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</si>
  <si>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</si>
  <si>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</si>
  <si>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</si>
  <si>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</si>
  <si>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</si>
  <si>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</si>
  <si>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</si>
  <si>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</si>
  <si>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</si>
  <si>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</si>
  <si>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</si>
  <si>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</si>
  <si>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</si>
  <si>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</si>
  <si>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</si>
  <si>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</si>
  <si>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</si>
  <si>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</si>
  <si>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</si>
  <si>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</si>
  <si>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</si>
  <si>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</si>
  <si>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</si>
  <si>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</si>
  <si>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</si>
  <si>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</si>
  <si>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</si>
  <si>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</si>
  <si>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</si>
  <si>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</si>
  <si>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</si>
  <si>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</si>
  <si>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</si>
  <si>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</si>
  <si>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</si>
  <si>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</si>
  <si>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</si>
  <si>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</si>
  <si>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</si>
  <si>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</si>
  <si>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</si>
  <si>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</si>
  <si>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</si>
  <si>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</si>
  <si>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</si>
  <si>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</si>
  <si>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</si>
  <si>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</si>
  <si>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</si>
  <si>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</si>
  <si>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</si>
  <si>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</si>
  <si>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</si>
  <si>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</si>
  <si>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</si>
  <si>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</si>
  <si>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</si>
  <si>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</si>
  <si>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</si>
  <si>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</si>
  <si>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</si>
  <si>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</si>
  <si>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</si>
  <si>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</si>
  <si>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</si>
  <si>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</si>
  <si>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</si>
  <si>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</si>
  <si>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</si>
  <si>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</si>
  <si>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</si>
  <si>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</si>
  <si>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</si>
  <si>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</si>
  <si>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</si>
  <si>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</si>
  <si>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</si>
  <si>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</si>
  <si>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</si>
  <si>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</si>
  <si>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</si>
  <si>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</si>
  <si>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</si>
  <si>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</si>
  <si>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</si>
  <si>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</si>
  <si>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</si>
  <si>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</si>
  <si>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</si>
  <si>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</si>
  <si>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</si>
  <si>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</si>
  <si>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</si>
  <si>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</si>
  <si>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</si>
  <si>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</si>
  <si>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</si>
  <si>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</si>
  <si>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</si>
  <si>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</si>
  <si>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</si>
  <si>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</si>
  <si>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</si>
  <si>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</si>
  <si>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</si>
  <si>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</si>
  <si>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</si>
  <si>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</si>
  <si>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</si>
  <si>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</si>
  <si>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</si>
  <si>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</si>
  <si>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</si>
  <si>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</si>
  <si>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</si>
  <si>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</si>
  <si>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</si>
  <si>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</si>
  <si>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</si>
  <si>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</si>
  <si>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</si>
  <si>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</si>
  <si>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</si>
  <si>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</si>
  <si>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</si>
  <si>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</si>
  <si>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</si>
  <si>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</si>
  <si>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</si>
  <si>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</si>
  <si>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</si>
  <si>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</si>
  <si>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</si>
  <si>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</si>
  <si>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</si>
  <si>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</si>
  <si>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</si>
  <si>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</si>
  <si>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</si>
  <si>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</si>
  <si>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</si>
  <si>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</si>
  <si>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</si>
  <si>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</si>
  <si>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</si>
  <si>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</si>
  <si>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</si>
  <si>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</si>
  <si>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</si>
  <si>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</si>
  <si>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</si>
  <si>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</si>
  <si>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</si>
  <si>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</si>
  <si>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</si>
  <si>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</si>
  <si>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</si>
  <si>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</si>
  <si>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</si>
  <si>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</si>
  <si>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</si>
  <si>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</si>
  <si>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</si>
  <si>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</si>
  <si>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</si>
  <si>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</si>
  <si>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</si>
  <si>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</si>
  <si>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</si>
  <si>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</si>
  <si>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</si>
  <si>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</si>
  <si>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</si>
  <si>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</si>
  <si>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</si>
  <si>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</si>
  <si>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</si>
  <si>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</si>
  <si>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</si>
  <si>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</si>
  <si>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</si>
  <si>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</si>
  <si>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</si>
  <si>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</si>
  <si>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</si>
  <si>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</si>
  <si>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</si>
  <si>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</si>
  <si>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</si>
  <si>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</si>
  <si>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</si>
  <si>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</si>
  <si>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</si>
  <si>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</si>
  <si>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</si>
  <si>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</si>
  <si>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</si>
  <si>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</si>
  <si>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</si>
  <si>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</si>
  <si>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</si>
  <si>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</si>
  <si>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</si>
  <si>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</si>
  <si>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</si>
  <si>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</si>
  <si>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</si>
  <si>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</si>
  <si>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</si>
  <si>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</si>
  <si>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</si>
  <si>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</si>
  <si>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</si>
  <si>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</si>
  <si>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</si>
  <si>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</si>
  <si>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</si>
  <si>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</si>
  <si>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</si>
  <si>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</si>
  <si>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</si>
  <si>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</si>
  <si>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</si>
  <si>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</si>
  <si>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</si>
  <si>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</si>
  <si>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</si>
  <si>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</si>
  <si>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</si>
  <si>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</si>
  <si>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</si>
  <si>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</si>
  <si>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</si>
  <si>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</si>
  <si>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</si>
  <si>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</si>
  <si>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</si>
  <si>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</si>
  <si>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</si>
  <si>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</si>
  <si>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</si>
  <si>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</si>
  <si>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</si>
  <si>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</si>
  <si>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</si>
  <si>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</si>
  <si>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</si>
  <si>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</si>
  <si>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</si>
  <si>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</si>
  <si>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</si>
  <si>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</si>
  <si>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</si>
  <si>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</si>
  <si>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</si>
  <si>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</si>
  <si>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</si>
  <si>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</si>
  <si>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</si>
  <si>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</si>
  <si>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</si>
  <si>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</si>
  <si>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</si>
  <si>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</si>
  <si>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</si>
  <si>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</si>
  <si>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</si>
  <si>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</si>
  <si>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</si>
  <si>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</si>
  <si>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</si>
  <si>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</si>
  <si>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</si>
  <si>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</si>
  <si>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</si>
  <si>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</si>
  <si>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</si>
  <si>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</si>
  <si>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</si>
  <si>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</si>
  <si>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</si>
  <si>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</si>
  <si>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</si>
  <si>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</si>
  <si>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</si>
  <si>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</si>
  <si>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</si>
  <si>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</si>
  <si>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</si>
  <si>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</si>
  <si>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</si>
  <si>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</si>
  <si>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</si>
  <si>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</si>
  <si>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</si>
  <si>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</si>
  <si>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</si>
  <si>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</si>
  <si>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</si>
  <si>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</si>
  <si>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</si>
  <si>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</si>
  <si>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</si>
  <si>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</si>
  <si>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</si>
  <si>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</si>
  <si>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</si>
  <si>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</si>
  <si>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</si>
  <si>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</si>
  <si>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</si>
  <si>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</si>
  <si>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</si>
  <si>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</si>
  <si>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</si>
  <si>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</si>
  <si>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</si>
  <si>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</si>
  <si>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</si>
  <si>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</si>
  <si>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</si>
  <si>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</si>
  <si>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</si>
  <si>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</si>
  <si>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</si>
  <si>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</si>
  <si>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</si>
  <si>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</si>
  <si>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</si>
  <si>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</si>
  <si>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</si>
  <si>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</si>
  <si>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</si>
  <si>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</si>
  <si>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</si>
  <si>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</si>
  <si>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</si>
  <si>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</si>
  <si>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</si>
  <si>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</si>
  <si>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</si>
  <si>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</si>
  <si>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</si>
  <si>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</si>
  <si>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</si>
  <si>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</si>
  <si>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</si>
  <si>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</si>
  <si>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</si>
  <si>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</si>
  <si>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</si>
  <si>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</si>
  <si>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</si>
  <si>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</si>
  <si>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</si>
  <si>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</si>
  <si>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</si>
  <si>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</si>
  <si>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</si>
  <si>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</si>
  <si>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</si>
  <si>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</si>
  <si>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</si>
  <si>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</si>
  <si>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</si>
  <si>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</si>
  <si>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</si>
  <si>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</si>
  <si>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</si>
  <si>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</si>
  <si>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</si>
  <si>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</si>
  <si>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</si>
  <si>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</si>
  <si>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</si>
  <si>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</si>
  <si>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</si>
  <si>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</si>
  <si>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</si>
  <si>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</si>
  <si>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</si>
  <si>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</si>
  <si>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</si>
  <si>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</si>
  <si>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</si>
  <si>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</si>
  <si>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</si>
  <si>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</si>
  <si>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</si>
  <si>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</si>
  <si>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</si>
  <si>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</si>
  <si>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</si>
  <si>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</si>
  <si>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</si>
  <si>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</si>
  <si>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</si>
  <si>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</si>
  <si>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</si>
  <si>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</si>
  <si>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</si>
  <si>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</si>
  <si>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</si>
  <si>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</si>
  <si>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</si>
  <si>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</si>
  <si>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</si>
  <si>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</si>
  <si>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</si>
  <si>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</si>
  <si>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</si>
  <si>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</si>
  <si>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</si>
  <si>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</si>
  <si>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</si>
  <si>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</si>
  <si>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</si>
  <si>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</si>
  <si>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</si>
  <si>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</si>
  <si>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</si>
  <si>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</si>
  <si>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</si>
  <si>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</si>
  <si>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</si>
  <si>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</si>
  <si>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</si>
  <si>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</si>
  <si>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</si>
  <si>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</si>
  <si>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</si>
  <si>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</si>
  <si>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</si>
  <si>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</si>
  <si>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</si>
  <si>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</si>
  <si>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</si>
  <si>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</si>
  <si>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</si>
  <si>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</si>
  <si>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</si>
  <si>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</si>
  <si>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</si>
  <si>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</si>
  <si>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</si>
  <si>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</si>
  <si>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</si>
  <si>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</si>
  <si>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</si>
  <si>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</si>
  <si>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</si>
  <si>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</si>
  <si>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</si>
  <si>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</si>
  <si>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</si>
  <si>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</si>
  <si>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</si>
  <si>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</si>
  <si>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</si>
  <si>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</si>
  <si>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</si>
  <si>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</si>
  <si>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</si>
  <si>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</si>
  <si>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</si>
  <si>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</si>
  <si>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</si>
  <si>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</si>
  <si>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</si>
  <si>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</si>
  <si>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</si>
  <si>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</si>
  <si>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</si>
  <si>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</si>
  <si>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</si>
  <si>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</si>
  <si>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</si>
  <si>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</si>
  <si>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</si>
  <si>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</si>
  <si>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</si>
  <si>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</si>
  <si>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</si>
  <si>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</si>
  <si>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</si>
  <si>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</si>
  <si>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</si>
  <si>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</si>
  <si>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</si>
  <si>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</si>
  <si>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</si>
  <si>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</si>
  <si>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</si>
  <si>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</si>
  <si>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</si>
  <si>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</si>
  <si>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</si>
  <si>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</si>
  <si>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</si>
  <si>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</si>
  <si>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</si>
  <si>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</si>
  <si>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</si>
  <si>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</si>
  <si>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</si>
  <si>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</si>
  <si>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</si>
  <si>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</si>
  <si>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</si>
  <si>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</si>
  <si>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</si>
  <si>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</si>
  <si>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</si>
  <si>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</si>
  <si>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</si>
  <si>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</si>
  <si>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</si>
  <si>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</si>
  <si>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</si>
  <si>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</si>
  <si>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</si>
  <si>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</si>
  <si>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</si>
  <si>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</si>
  <si>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</si>
  <si>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</si>
  <si>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</si>
  <si>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</si>
  <si>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</si>
  <si>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</si>
  <si>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</si>
  <si>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</si>
  <si>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</si>
  <si>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</si>
  <si>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</si>
  <si>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</si>
  <si>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</si>
  <si>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</si>
  <si>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</si>
  <si>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</si>
  <si>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</si>
  <si>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</si>
  <si>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</si>
  <si>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</si>
  <si>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</si>
  <si>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</si>
  <si>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</si>
  <si>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</si>
  <si>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</si>
  <si>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</si>
  <si>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</si>
  <si>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</si>
  <si>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</si>
  <si>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</si>
  <si>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</si>
  <si>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</si>
  <si>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</si>
  <si>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</si>
  <si>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</si>
  <si>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</si>
  <si>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</si>
  <si>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</si>
  <si>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</si>
  <si>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</si>
  <si>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</si>
  <si>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</si>
  <si>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</si>
  <si>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</si>
  <si>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</si>
  <si>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</si>
  <si>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</si>
  <si>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</si>
  <si>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</si>
  <si>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</si>
  <si>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</si>
  <si>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</si>
  <si>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</si>
  <si>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</si>
  <si>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</si>
  <si>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</si>
  <si>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</si>
  <si>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</si>
  <si>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</si>
  <si>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</si>
  <si>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</si>
  <si>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</si>
  <si>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</si>
  <si>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</si>
  <si>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</si>
  <si>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</si>
  <si>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</si>
  <si>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</si>
  <si>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</si>
  <si>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</si>
  <si>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</si>
  <si>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</si>
  <si>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</si>
  <si>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</si>
  <si>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</si>
  <si>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</si>
  <si>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</si>
  <si>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</si>
  <si>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</si>
  <si>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</si>
  <si>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</si>
  <si>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</si>
  <si>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</si>
  <si>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</si>
  <si>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</si>
  <si>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</si>
  <si>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</si>
  <si>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</si>
  <si>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</si>
  <si>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</si>
  <si>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</si>
  <si>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</si>
  <si>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</si>
  <si>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</si>
  <si>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</si>
  <si>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</si>
  <si>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</si>
  <si>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</si>
  <si>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</si>
  <si>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</si>
  <si>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</si>
  <si>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</si>
  <si>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</si>
  <si>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</si>
  <si>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</si>
  <si>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</si>
  <si>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</si>
  <si>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</si>
  <si>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</si>
  <si>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</si>
  <si>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</si>
  <si>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</si>
  <si>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</si>
  <si>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</si>
  <si>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</si>
  <si>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</si>
  <si>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</si>
  <si>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</si>
  <si>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</si>
  <si>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</si>
  <si>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</si>
  <si>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</si>
  <si>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</si>
  <si>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</si>
  <si>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</si>
  <si>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</si>
  <si>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</si>
  <si>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</si>
  <si>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</si>
  <si>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</si>
  <si>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</si>
  <si>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</si>
  <si>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</si>
  <si>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</si>
  <si>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</si>
  <si>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</si>
  <si>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</si>
  <si>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</si>
  <si>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</si>
  <si>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</si>
  <si>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</si>
  <si>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</si>
  <si>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</si>
  <si>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</si>
  <si>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</si>
  <si>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</si>
  <si>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</si>
  <si>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</si>
  <si>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</si>
  <si>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</si>
  <si>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</si>
  <si>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</si>
  <si>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</si>
  <si>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</si>
  <si>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</si>
  <si>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</si>
  <si>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</si>
  <si>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</si>
  <si>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</si>
  <si>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</si>
  <si>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</si>
  <si>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</si>
  <si>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</si>
  <si>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</si>
  <si>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</si>
  <si>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</si>
  <si>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</si>
  <si>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</si>
  <si>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</si>
  <si>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</si>
  <si>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</si>
  <si>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</si>
  <si>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</si>
  <si>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</si>
  <si>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</si>
  <si>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</si>
  <si>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</si>
  <si>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</si>
  <si>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</si>
  <si>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</si>
  <si>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</si>
  <si>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</si>
  <si>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</si>
  <si>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</si>
  <si>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</si>
  <si>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</si>
  <si>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</si>
  <si>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</si>
  <si>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</si>
  <si>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</si>
  <si>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</si>
  <si>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</si>
  <si>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</si>
  <si>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</si>
  <si>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</si>
  <si>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</si>
  <si>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</si>
  <si>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</si>
  <si>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</si>
  <si>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</si>
  <si>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</si>
  <si>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</si>
  <si>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</si>
  <si>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</si>
  <si>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</si>
  <si>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</si>
  <si>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</si>
  <si>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</si>
  <si>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</si>
  <si>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</si>
  <si>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</si>
  <si>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</si>
  <si>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</si>
  <si>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</si>
  <si>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</si>
  <si>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</si>
  <si>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</si>
  <si>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</si>
  <si>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</si>
  <si>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</si>
  <si>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</si>
  <si>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</si>
  <si>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</si>
  <si>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</si>
  <si>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</si>
  <si>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</si>
  <si>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</si>
  <si>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</si>
  <si>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</si>
  <si>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</si>
  <si>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</si>
  <si>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</si>
  <si>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</si>
  <si>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</si>
  <si>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</si>
  <si>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</si>
  <si>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</si>
  <si>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</si>
  <si>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</si>
  <si>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</si>
  <si>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</si>
  <si>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</si>
  <si>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</si>
  <si>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</si>
  <si>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</si>
  <si>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</si>
  <si>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</si>
  <si>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</si>
  <si>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</si>
  <si>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</si>
  <si>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</si>
  <si>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</si>
  <si>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</si>
  <si>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</si>
  <si>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</si>
  <si>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</si>
  <si>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</si>
  <si>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</si>
  <si>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</si>
  <si>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</si>
  <si>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</si>
  <si>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</si>
  <si>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</si>
  <si>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</si>
  <si>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</si>
  <si>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</si>
  <si>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</si>
  <si>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</si>
  <si>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</si>
  <si>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</si>
  <si>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</si>
  <si>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</si>
  <si>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</si>
  <si>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</si>
  <si>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</si>
  <si>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</si>
  <si>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</si>
  <si>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</si>
  <si>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</si>
  <si>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</si>
  <si>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</si>
  <si>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</si>
  <si>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</si>
  <si>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</si>
  <si>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</si>
  <si>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</si>
  <si>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</si>
  <si>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</si>
  <si>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</si>
  <si>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</si>
  <si>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</si>
  <si>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</si>
  <si>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</si>
  <si>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</si>
  <si>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</si>
  <si>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</si>
  <si>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</si>
  <si>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</si>
  <si>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</si>
  <si>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</si>
  <si>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</si>
  <si>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</si>
  <si>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</si>
  <si>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</si>
  <si>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</si>
  <si>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</si>
  <si>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</si>
  <si>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</si>
  <si>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</si>
  <si>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</si>
  <si>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</si>
  <si>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</si>
  <si>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</si>
  <si>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</si>
  <si>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</si>
  <si>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</si>
  <si>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</si>
  <si>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</si>
  <si>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</si>
  <si>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</si>
  <si>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</si>
  <si>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</si>
  <si>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</si>
  <si>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</si>
  <si>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</si>
  <si>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</si>
  <si>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</si>
  <si>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</si>
  <si>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</si>
  <si>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</si>
  <si>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</si>
  <si>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</si>
  <si>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</si>
  <si>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</si>
  <si>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</si>
  <si>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</si>
  <si>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</si>
  <si>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</si>
  <si>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</si>
  <si>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</si>
  <si>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</si>
  <si>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</si>
  <si>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</si>
  <si>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</si>
  <si>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</si>
  <si>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</si>
  <si>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</si>
  <si>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</si>
  <si>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</si>
  <si>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</si>
  <si>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</si>
  <si>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</si>
  <si>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</si>
  <si>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</si>
  <si>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</si>
  <si>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</si>
  <si>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</si>
  <si>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</si>
  <si>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</si>
  <si>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</si>
  <si>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</si>
  <si>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</si>
  <si>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</si>
  <si>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</si>
  <si>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</si>
  <si>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</si>
  <si>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</si>
  <si>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</si>
  <si>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</si>
  <si>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</si>
  <si>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</si>
  <si>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</si>
  <si>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</si>
  <si>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</si>
  <si>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</si>
  <si>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</si>
  <si>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</si>
  <si>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</si>
  <si>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</si>
  <si>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</si>
  <si>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</si>
  <si>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</si>
  <si>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</si>
  <si>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</si>
  <si>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</si>
  <si>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</si>
  <si>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</si>
  <si>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</si>
  <si>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</si>
  <si>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</si>
  <si>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</si>
  <si>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</si>
  <si>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</si>
  <si>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</si>
  <si>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</si>
  <si>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</si>
  <si>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</si>
  <si>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</si>
  <si>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</si>
  <si>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</si>
  <si>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</si>
  <si>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</si>
  <si>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</si>
  <si>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</si>
  <si>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</si>
  <si>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</si>
  <si>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</si>
  <si>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</si>
  <si>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</si>
  <si>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</si>
  <si>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</si>
  <si>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</si>
  <si>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</si>
  <si>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</si>
  <si>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</si>
  <si>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</si>
  <si>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</si>
  <si>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</si>
  <si>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</si>
  <si>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</si>
  <si>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</si>
  <si>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</si>
  <si>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</si>
  <si>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</si>
  <si>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</si>
  <si>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</si>
  <si>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</si>
  <si>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</si>
  <si>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</si>
  <si>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</si>
  <si>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</si>
  <si>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</si>
  <si>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</si>
  <si>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</si>
  <si>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</si>
  <si>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</si>
  <si>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</si>
  <si>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</si>
  <si>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</si>
  <si>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</si>
  <si>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</si>
  <si>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</si>
  <si>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</si>
  <si>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</si>
  <si>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</si>
  <si>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</si>
  <si>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</si>
  <si>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</si>
  <si>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</si>
  <si>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</si>
  <si>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</si>
  <si>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</si>
  <si>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</si>
  <si>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</si>
  <si>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</si>
  <si>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</si>
  <si>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</si>
  <si>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</si>
  <si>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</si>
  <si>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</si>
  <si>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</si>
  <si>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</si>
  <si>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</si>
  <si>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</si>
  <si>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</si>
  <si>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</si>
  <si>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</si>
  <si>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</si>
  <si>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</si>
  <si>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</si>
  <si>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</si>
  <si>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</si>
  <si>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</si>
  <si>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</si>
  <si>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</si>
  <si>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</si>
  <si>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</si>
  <si>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</si>
  <si>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</si>
  <si>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</si>
  <si>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</si>
  <si>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</si>
  <si>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</si>
  <si>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</si>
  <si>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</si>
  <si>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</si>
  <si>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</si>
  <si>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</si>
  <si>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</si>
  <si>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</si>
  <si>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</si>
  <si>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</si>
  <si>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</si>
  <si>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</si>
  <si>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</si>
  <si>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</si>
  <si>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</si>
  <si>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</si>
  <si>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</si>
  <si>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</si>
  <si>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</si>
  <si>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</si>
  <si>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</si>
  <si>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</si>
  <si>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</si>
  <si>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</si>
  <si>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</si>
  <si>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</si>
  <si>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</si>
  <si>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</si>
  <si>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</si>
  <si>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</si>
  <si>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</si>
  <si>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</si>
  <si>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</si>
  <si>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</si>
  <si>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</si>
  <si>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</si>
  <si>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</si>
  <si>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</si>
  <si>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</si>
  <si>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</si>
  <si>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</si>
  <si>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</si>
  <si>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</si>
  <si>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</si>
  <si>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</si>
  <si>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</si>
  <si>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</si>
  <si>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</si>
  <si>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</si>
  <si>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</si>
  <si>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</si>
  <si>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</si>
  <si>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</si>
  <si>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</si>
  <si>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</si>
  <si>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</si>
  <si>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</si>
  <si>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</si>
  <si>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</si>
  <si>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</si>
  <si>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</si>
  <si>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</si>
  <si>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</si>
  <si>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</si>
  <si>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</si>
  <si>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</si>
  <si>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</si>
  <si>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</si>
  <si>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</si>
  <si>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</si>
  <si>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</si>
  <si>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</si>
  <si>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</si>
  <si>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</si>
  <si>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</si>
  <si>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</si>
  <si>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</si>
  <si>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</si>
  <si>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</si>
  <si>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</si>
  <si>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</si>
  <si>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</si>
  <si>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</si>
  <si>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</si>
  <si>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</si>
  <si>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</si>
  <si>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</si>
  <si>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</si>
  <si>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</si>
  <si>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</si>
  <si>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</si>
  <si>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</si>
  <si>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</si>
  <si>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</si>
  <si>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</si>
  <si>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</si>
  <si>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</si>
  <si>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</si>
  <si>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</si>
  <si>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</si>
  <si>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</si>
  <si>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</si>
  <si>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</si>
  <si>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</si>
  <si>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</si>
  <si>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</si>
  <si>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</si>
  <si>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</si>
  <si>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</si>
  <si>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</si>
  <si>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</si>
  <si>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</si>
  <si>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</si>
  <si>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</si>
  <si>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</si>
  <si>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</si>
  <si>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</si>
  <si>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</si>
  <si>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</si>
  <si>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</si>
  <si>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</si>
  <si>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</si>
  <si>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</si>
  <si>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</si>
  <si>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</si>
  <si>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</si>
  <si>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</si>
  <si>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</si>
  <si>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</si>
  <si>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</si>
  <si>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</si>
  <si>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</si>
  <si>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</si>
  <si>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</si>
  <si>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</si>
  <si>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</si>
  <si>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</si>
  <si>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</si>
  <si>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</si>
  <si>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</si>
  <si>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</si>
  <si>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</si>
  <si>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</si>
  <si>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</si>
  <si>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</si>
  <si>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</si>
  <si>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</si>
  <si>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</si>
  <si>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</si>
  <si>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</si>
  <si>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</si>
  <si>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</si>
  <si>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</si>
  <si>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</si>
  <si>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</si>
  <si>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</si>
  <si>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</si>
  <si>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</si>
  <si>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</si>
  <si>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</si>
  <si>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</si>
  <si>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</si>
  <si>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</si>
  <si>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</si>
  <si>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</si>
  <si>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</si>
  <si>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</si>
  <si>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</si>
  <si>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</si>
  <si>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</si>
  <si>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</si>
  <si>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</si>
  <si>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</si>
  <si>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</si>
  <si>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</si>
  <si>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</si>
  <si>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</si>
  <si>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</si>
  <si>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</si>
  <si>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</si>
  <si>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</si>
  <si>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</si>
  <si>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</si>
  <si>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</si>
  <si>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</si>
  <si>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</si>
  <si>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</si>
  <si>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</si>
  <si>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</si>
  <si>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</si>
  <si>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</si>
  <si>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</si>
  <si>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</si>
  <si>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</si>
  <si>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</si>
  <si>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</si>
  <si>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</si>
  <si>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</si>
  <si>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</si>
  <si>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</si>
  <si>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</si>
  <si>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</si>
  <si>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</si>
  <si>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</si>
  <si>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</si>
  <si>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</si>
  <si>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</si>
  <si>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</si>
  <si>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</si>
  <si>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</si>
  <si>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</si>
  <si>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</si>
  <si>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</si>
  <si>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</si>
  <si>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</si>
  <si>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</si>
  <si>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</si>
  <si>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</si>
  <si>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</si>
  <si>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</si>
  <si>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</si>
  <si>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</si>
  <si>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</si>
  <si>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</si>
  <si>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</si>
  <si>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</si>
  <si>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</si>
  <si>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</si>
  <si>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</si>
  <si>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</si>
  <si>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</si>
  <si>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</si>
  <si>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</si>
  <si>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</si>
  <si>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</si>
  <si>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</si>
  <si>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</si>
  <si>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</si>
  <si>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</si>
  <si>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</si>
  <si>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</si>
  <si>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</si>
  <si>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</si>
  <si>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</si>
  <si>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</si>
  <si>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</si>
  <si>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</si>
  <si>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</si>
  <si>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</si>
  <si>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</si>
  <si>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</si>
  <si>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</si>
  <si>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</si>
  <si>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</si>
  <si>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</si>
  <si>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</si>
  <si>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</si>
  <si>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</si>
  <si>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</si>
  <si>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</si>
  <si>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</si>
  <si>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</si>
  <si>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</si>
  <si>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</si>
  <si>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</si>
  <si>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</si>
  <si>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</si>
  <si>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</si>
  <si>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</si>
  <si>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</si>
  <si>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</si>
  <si>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</si>
  <si>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</si>
  <si>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</si>
  <si>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</si>
  <si>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</si>
  <si>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</si>
  <si>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</si>
  <si>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</si>
  <si>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</si>
  <si>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</si>
  <si>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</si>
  <si>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</si>
  <si>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</si>
  <si>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</si>
  <si>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</si>
  <si>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</si>
  <si>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</si>
  <si>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</si>
  <si>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</si>
  <si>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</si>
  <si>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</si>
  <si>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</si>
  <si>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</si>
  <si>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</si>
  <si>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</si>
  <si>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</si>
  <si>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</si>
  <si>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</si>
  <si>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</si>
  <si>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</si>
  <si>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</si>
  <si>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</si>
  <si>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</si>
  <si>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</si>
  <si>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</si>
  <si>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</si>
  <si>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</si>
  <si>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</si>
  <si>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</si>
  <si>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</si>
  <si>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</si>
  <si>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</si>
  <si>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</si>
  <si>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</si>
  <si>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</si>
  <si>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</si>
  <si>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</si>
  <si>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</si>
  <si>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</si>
  <si>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</si>
  <si>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</si>
  <si>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</si>
  <si>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</si>
  <si>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</si>
  <si>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</si>
  <si>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</si>
  <si>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</si>
  <si>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</si>
  <si>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</si>
  <si>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</si>
  <si>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</si>
  <si>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</si>
  <si>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</si>
  <si>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</si>
  <si>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</si>
  <si>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</si>
  <si>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</si>
  <si>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</si>
  <si>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</si>
  <si>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</si>
  <si>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</si>
  <si>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</si>
  <si>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</si>
  <si>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</si>
  <si>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</si>
  <si>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</si>
  <si>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</si>
  <si>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</si>
  <si>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</si>
  <si>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</si>
  <si>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</si>
  <si>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</si>
  <si>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</si>
  <si>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</si>
  <si>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</si>
  <si>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</si>
  <si>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</si>
  <si>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</si>
  <si>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</si>
  <si>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</si>
  <si>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</si>
  <si>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</si>
  <si>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</si>
  <si>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</si>
  <si>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</si>
  <si>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</si>
  <si>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</si>
  <si>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</si>
  <si>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</si>
  <si>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</si>
  <si>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</si>
  <si>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</si>
  <si>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</si>
  <si>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</si>
  <si>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</si>
  <si>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</si>
  <si>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</si>
  <si>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</si>
  <si>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</si>
  <si>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</si>
  <si>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</si>
  <si>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</si>
  <si>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</si>
  <si>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</si>
  <si>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</si>
  <si>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</si>
  <si>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</si>
  <si>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</si>
  <si>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</si>
  <si>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</si>
  <si>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</si>
  <si>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</si>
  <si>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</si>
  <si>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</si>
  <si>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</si>
  <si>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</si>
  <si>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</si>
  <si>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</si>
  <si>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</si>
  <si>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</si>
  <si>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</si>
  <si>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</si>
  <si>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</si>
  <si>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</si>
  <si>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</si>
  <si>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</si>
  <si>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</si>
  <si>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</si>
  <si>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</si>
  <si>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</si>
  <si>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</si>
  <si>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</si>
  <si>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</si>
  <si>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</si>
  <si>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</si>
  <si>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</si>
  <si>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</si>
  <si>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</si>
  <si>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</si>
  <si>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</si>
  <si>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</si>
  <si>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</si>
  <si>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</si>
  <si>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</si>
  <si>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</si>
  <si>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</si>
  <si>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</si>
  <si>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</si>
  <si>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</si>
  <si>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</si>
  <si>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</si>
  <si>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</si>
  <si>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</si>
  <si>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</si>
  <si>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</si>
  <si>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</si>
  <si>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</si>
  <si>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</si>
  <si>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</si>
  <si>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</si>
  <si>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</si>
  <si>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</si>
  <si>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</si>
  <si>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</si>
  <si>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</si>
  <si>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</si>
  <si>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</si>
  <si>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</si>
  <si>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</si>
  <si>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</si>
  <si>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</si>
  <si>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</si>
  <si>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</si>
  <si>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</si>
  <si>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</si>
  <si>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</si>
  <si>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</si>
  <si>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</si>
  <si>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</si>
  <si>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</si>
  <si>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</si>
  <si>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</si>
  <si>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</si>
  <si>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</si>
  <si>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</si>
  <si>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</si>
  <si>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</si>
  <si>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</si>
  <si>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</si>
  <si>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</si>
  <si>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</si>
  <si>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</si>
  <si>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</si>
  <si>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</si>
  <si>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</si>
  <si>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</si>
  <si>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</si>
  <si>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</si>
  <si>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</si>
  <si>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</si>
  <si>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</si>
  <si>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</si>
  <si>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</si>
  <si>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</si>
  <si>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</si>
  <si>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</si>
  <si>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</si>
  <si>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</si>
  <si>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</si>
  <si>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</si>
  <si>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</si>
  <si>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</si>
  <si>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</si>
  <si>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</si>
  <si>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</si>
  <si>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</si>
  <si>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</si>
  <si>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</si>
  <si>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</si>
  <si>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</si>
  <si>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</si>
  <si>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</si>
  <si>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</si>
  <si>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</si>
  <si>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</si>
  <si>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</si>
  <si>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</si>
  <si>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</si>
  <si>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</si>
  <si>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</si>
  <si>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</si>
  <si>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</si>
  <si>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</si>
  <si>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</si>
  <si>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</si>
  <si>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</si>
  <si>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</si>
  <si>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</si>
  <si>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</si>
  <si>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</si>
  <si>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</si>
  <si>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</si>
  <si>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</si>
  <si>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</si>
  <si>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</si>
  <si>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</si>
  <si>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</si>
  <si>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</si>
  <si>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</si>
  <si>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</si>
  <si>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</si>
  <si>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</si>
  <si>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</si>
  <si>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</si>
  <si>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</si>
  <si>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</si>
  <si>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</si>
  <si>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</si>
  <si>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</si>
  <si>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</si>
  <si>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</si>
  <si>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</si>
  <si>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</si>
  <si>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</si>
  <si>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</si>
  <si>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</si>
  <si>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</si>
  <si>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</si>
  <si>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</si>
  <si>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</si>
  <si>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</si>
  <si>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</si>
  <si>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</si>
  <si>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</si>
  <si>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</si>
  <si>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</si>
  <si>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</si>
  <si>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</si>
  <si>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</si>
  <si>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</si>
  <si>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</si>
  <si>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</si>
  <si>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</si>
  <si>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</si>
  <si>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</si>
  <si>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</si>
  <si>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</si>
  <si>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</si>
  <si>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</si>
  <si>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</si>
  <si>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</si>
  <si>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</si>
  <si>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</si>
  <si>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</si>
  <si>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</si>
  <si>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</si>
  <si>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</si>
  <si>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</si>
  <si>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</si>
  <si>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</si>
  <si>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</si>
  <si>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</si>
  <si>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</si>
  <si>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</si>
  <si>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</si>
  <si>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</si>
  <si>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</si>
  <si>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</si>
  <si>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</si>
  <si>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</si>
  <si>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</si>
  <si>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</si>
  <si>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</si>
  <si>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</si>
  <si>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</si>
  <si>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</si>
  <si>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</si>
  <si>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</si>
  <si>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</si>
  <si>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</si>
  <si>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</si>
  <si>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</si>
  <si>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</si>
  <si>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</si>
  <si>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</si>
  <si>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</si>
  <si>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</si>
  <si>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</si>
  <si>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</si>
  <si>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</si>
  <si>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</si>
  <si>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</si>
  <si>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</si>
  <si>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</si>
  <si>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</si>
  <si>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</si>
  <si>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</si>
  <si>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</si>
  <si>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</si>
  <si>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</si>
  <si>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</si>
  <si>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</si>
  <si>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</si>
  <si>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</si>
  <si>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</si>
  <si>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</si>
  <si>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</si>
  <si>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</si>
  <si>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</si>
  <si>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</si>
  <si>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</si>
  <si>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</si>
  <si>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</si>
  <si>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</si>
  <si>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</si>
  <si>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</si>
  <si>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</si>
  <si>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</si>
  <si>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</si>
  <si>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</si>
  <si>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</si>
  <si>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</si>
  <si>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</si>
  <si>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</si>
  <si>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</si>
  <si>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</si>
  <si>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</si>
  <si>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</si>
  <si>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</si>
  <si>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</si>
  <si>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</si>
  <si>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</si>
  <si>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</si>
  <si>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</si>
  <si>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</si>
  <si>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</si>
  <si>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</si>
  <si>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</si>
  <si>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</si>
  <si>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</si>
  <si>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</si>
  <si>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</si>
  <si>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</si>
  <si>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</si>
  <si>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</si>
  <si>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</si>
  <si>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</si>
  <si>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</si>
  <si>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</si>
  <si>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</si>
  <si>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</si>
  <si>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</si>
  <si>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</si>
  <si>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</si>
  <si>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</si>
  <si>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</si>
  <si>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</si>
  <si>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</si>
  <si>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</si>
  <si>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</si>
  <si>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</si>
  <si>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</si>
  <si>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</si>
  <si>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</si>
  <si>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</si>
  <si>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</si>
  <si>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</si>
  <si>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</si>
  <si>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</si>
  <si>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</si>
  <si>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</si>
  <si>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</si>
  <si>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</si>
  <si>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</si>
  <si>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</si>
  <si>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</si>
  <si>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</si>
  <si>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</si>
  <si>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</si>
  <si>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</si>
  <si>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</si>
  <si>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</si>
  <si>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</si>
  <si>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</si>
  <si>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</si>
  <si>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</si>
  <si>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</si>
  <si>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</si>
  <si>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</si>
  <si>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</si>
  <si>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</si>
  <si>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</si>
  <si>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</si>
  <si>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</si>
  <si>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</si>
  <si>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</si>
  <si>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</si>
  <si>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</si>
  <si>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</si>
  <si>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</si>
  <si>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</si>
  <si>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</si>
  <si>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</si>
  <si>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</si>
  <si>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</si>
  <si>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</si>
  <si>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</si>
  <si>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</si>
  <si>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</si>
  <si>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</si>
  <si>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</si>
  <si>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</si>
  <si>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</si>
  <si>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</si>
  <si>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</si>
  <si>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</si>
  <si>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</si>
  <si>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</si>
  <si>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</si>
  <si>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</si>
  <si>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</si>
  <si>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</si>
  <si>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</si>
  <si>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</si>
  <si>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</si>
  <si>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</si>
  <si>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</si>
  <si>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</si>
  <si>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</si>
  <si>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</si>
  <si>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</si>
  <si>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</si>
  <si>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</si>
  <si>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</si>
  <si>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</si>
  <si>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</si>
  <si>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</si>
  <si>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</si>
  <si>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</si>
  <si>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</si>
  <si>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</si>
  <si>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</si>
  <si>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</si>
  <si>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</si>
  <si>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</si>
  <si>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</si>
  <si>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</si>
  <si>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</si>
  <si>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</si>
  <si>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</si>
  <si>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</si>
  <si>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</si>
  <si>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</si>
  <si>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</si>
  <si>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</si>
  <si>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</si>
  <si>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</si>
  <si>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</si>
  <si>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</si>
  <si>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</si>
  <si>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</si>
  <si>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</si>
  <si>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</si>
  <si>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</si>
  <si>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</si>
  <si>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</si>
  <si>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</si>
  <si>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</si>
  <si>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</si>
  <si>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</si>
  <si>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</si>
  <si>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</si>
  <si>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</si>
  <si>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</si>
  <si>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</si>
  <si>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</si>
  <si>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</si>
  <si>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</si>
  <si>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</si>
  <si>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</si>
  <si>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</si>
  <si>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</si>
  <si>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</si>
  <si>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</si>
  <si>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</si>
  <si>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</si>
  <si>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</si>
  <si>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</si>
  <si>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</si>
  <si>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</si>
  <si>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</si>
  <si>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</si>
  <si>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</si>
  <si>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</si>
  <si>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</si>
  <si>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</si>
  <si>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</si>
  <si>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</si>
  <si>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</si>
  <si>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</si>
  <si>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</si>
  <si>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</si>
  <si>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</si>
  <si>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</si>
  <si>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</si>
  <si>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</si>
  <si>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</si>
  <si>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</si>
  <si>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</si>
  <si>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</si>
  <si>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</si>
  <si>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</si>
  <si>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</si>
  <si>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</si>
  <si>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</si>
  <si>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</si>
  <si>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</si>
  <si>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</si>
  <si>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</si>
  <si>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</si>
  <si>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</si>
  <si>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</si>
  <si>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</si>
  <si>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</si>
  <si>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</si>
  <si>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</si>
  <si>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</si>
  <si>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</si>
  <si>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</si>
  <si>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</si>
  <si>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</si>
  <si>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</si>
  <si>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</si>
  <si>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</si>
  <si>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</si>
  <si>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</si>
  <si>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</si>
  <si>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</si>
  <si>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</si>
  <si>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</si>
  <si>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</si>
  <si>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</si>
  <si>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</si>
  <si>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</si>
  <si>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</si>
  <si>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</si>
  <si>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</si>
  <si>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</si>
  <si>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</si>
  <si>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</si>
  <si>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</si>
  <si>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</si>
  <si>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</si>
  <si>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</si>
  <si>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</si>
  <si>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</si>
  <si>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</si>
  <si>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</si>
  <si>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</si>
  <si>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</si>
  <si>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</si>
  <si>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</si>
  <si>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</si>
  <si>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</si>
  <si>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</si>
  <si>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</si>
  <si>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</si>
  <si>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</si>
  <si>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</si>
  <si>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</si>
  <si>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</si>
  <si>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</si>
  <si>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</si>
  <si>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</si>
  <si>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</si>
  <si>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</si>
  <si>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</si>
  <si>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</si>
  <si>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</si>
  <si>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</si>
  <si>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</si>
  <si>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</si>
  <si>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</si>
  <si>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</si>
  <si>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</si>
  <si>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</si>
  <si>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</si>
  <si>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</si>
  <si>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</si>
  <si>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</si>
  <si>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</si>
  <si>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</si>
  <si>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</si>
  <si>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</si>
  <si>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</si>
  <si>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</si>
  <si>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</si>
  <si>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</si>
  <si>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</si>
  <si>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</si>
  <si>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</si>
  <si>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</si>
  <si>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</si>
  <si>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</si>
  <si>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</si>
  <si>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</si>
  <si>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</si>
  <si>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</si>
  <si>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</si>
  <si>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</si>
  <si>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</si>
  <si>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</si>
  <si>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</si>
  <si>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</si>
  <si>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</si>
  <si>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</si>
  <si>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</si>
  <si>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</si>
  <si>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</si>
  <si>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</si>
  <si>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</si>
  <si>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</si>
  <si>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</si>
  <si>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</si>
  <si>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</si>
  <si>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</si>
  <si>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</si>
  <si>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</si>
  <si>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</si>
  <si>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</si>
  <si>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</si>
  <si>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</si>
  <si>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</si>
  <si>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</si>
  <si>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</si>
  <si>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</si>
  <si>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</si>
  <si>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</si>
  <si>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</si>
  <si>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</si>
  <si>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</si>
  <si>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</si>
  <si>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</si>
  <si>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</si>
  <si>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</si>
  <si>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</si>
  <si>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</si>
  <si>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</si>
  <si>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</si>
  <si>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</si>
  <si>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</si>
  <si>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</si>
  <si>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</si>
  <si>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</si>
  <si>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</si>
  <si>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</si>
  <si>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</si>
  <si>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</si>
  <si>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</si>
  <si>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</si>
  <si>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</si>
  <si>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</si>
  <si>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</si>
  <si>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</si>
  <si>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</si>
  <si>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</si>
  <si>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</si>
  <si>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</si>
  <si>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</si>
  <si>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</si>
  <si>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</si>
  <si>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</si>
  <si>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</si>
  <si>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</si>
  <si>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</si>
  <si>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</si>
  <si>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</si>
  <si>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</si>
  <si>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</si>
  <si>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</si>
  <si>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</si>
  <si>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</si>
  <si>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</si>
  <si>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</si>
  <si>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</si>
  <si>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</si>
  <si>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</si>
  <si>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</si>
  <si>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</si>
  <si>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</si>
  <si>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</si>
  <si>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</si>
  <si>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</si>
  <si>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</si>
  <si>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</si>
  <si>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</si>
  <si>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</si>
  <si>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</si>
  <si>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</si>
  <si>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</si>
  <si>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</si>
  <si>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</si>
  <si>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</si>
  <si>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</si>
  <si>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</si>
  <si>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</si>
  <si>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</si>
  <si>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</si>
  <si>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</si>
  <si>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</si>
  <si>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</si>
  <si>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</si>
  <si>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</si>
  <si>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</si>
  <si>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</si>
  <si>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</si>
  <si>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</si>
  <si>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</si>
  <si>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</si>
  <si>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</si>
  <si>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</si>
  <si>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</si>
  <si>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</si>
  <si>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</si>
  <si>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</si>
  <si>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</si>
  <si>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</si>
  <si>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</si>
  <si>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</si>
  <si>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</si>
  <si>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</si>
  <si>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</si>
  <si>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</si>
  <si>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</si>
  <si>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</si>
  <si>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</si>
  <si>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</si>
  <si>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</si>
  <si>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</si>
  <si>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</si>
  <si>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</si>
  <si>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</si>
  <si>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</si>
  <si>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</si>
  <si>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</si>
  <si>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</si>
  <si>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</si>
  <si>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</si>
  <si>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</si>
  <si>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</si>
  <si>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</si>
  <si>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</si>
  <si>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</si>
  <si>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</si>
  <si>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</si>
  <si>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</si>
  <si>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</si>
  <si>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</si>
  <si>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</si>
  <si>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</si>
  <si>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</si>
  <si>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</si>
  <si>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</si>
  <si>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</si>
  <si>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</si>
  <si>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</si>
  <si>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</si>
  <si>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</si>
  <si>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</si>
  <si>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</si>
  <si>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</si>
  <si>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</si>
  <si>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</si>
  <si>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</si>
  <si>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</si>
  <si>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</si>
  <si>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</si>
  <si>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</si>
  <si>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</si>
  <si>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</si>
  <si>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</si>
  <si>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</si>
  <si>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</si>
  <si>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</si>
  <si>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</si>
  <si>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</si>
  <si>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</si>
  <si>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</si>
  <si>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</si>
  <si>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</si>
  <si>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</si>
  <si>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</si>
  <si>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</si>
  <si>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</si>
  <si>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</si>
  <si>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</si>
  <si>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</si>
  <si>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</si>
  <si>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</si>
  <si>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</si>
  <si>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</si>
  <si>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</si>
  <si>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</si>
  <si>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</si>
  <si>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</si>
  <si>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</si>
  <si>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</si>
  <si>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</si>
  <si>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</si>
  <si>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</si>
  <si>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</si>
  <si>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</si>
  <si>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</si>
  <si>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</si>
  <si>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</si>
  <si>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</si>
  <si>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</si>
  <si>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</si>
  <si>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</si>
  <si>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</si>
  <si>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</si>
  <si>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</si>
  <si>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</si>
  <si>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</si>
  <si>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</si>
  <si>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</si>
  <si>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</si>
  <si>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</si>
  <si>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</si>
  <si>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</si>
  <si>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</si>
  <si>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</si>
  <si>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</si>
  <si>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</si>
  <si>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</si>
  <si>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</si>
  <si>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</si>
  <si>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</si>
  <si>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</si>
  <si>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</si>
  <si>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</si>
  <si>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</si>
  <si>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</si>
  <si>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</si>
  <si>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</si>
  <si>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</si>
  <si>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</si>
  <si>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</si>
  <si>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</si>
  <si>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</si>
  <si>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</si>
  <si>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</si>
  <si>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</si>
  <si>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</si>
  <si>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</si>
  <si>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</si>
  <si>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</si>
  <si>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</si>
  <si>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</si>
  <si>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</si>
  <si>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</si>
  <si>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</si>
  <si>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</si>
  <si>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</si>
  <si>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</si>
  <si>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</si>
  <si>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</si>
  <si>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</si>
  <si>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</si>
  <si>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</si>
  <si>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</si>
  <si>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</si>
  <si>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</si>
  <si>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</si>
  <si>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</si>
  <si>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</si>
  <si>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</si>
  <si>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</si>
  <si>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</si>
  <si>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</si>
  <si>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</si>
  <si>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</si>
  <si>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</si>
  <si>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</si>
  <si>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</si>
  <si>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</si>
  <si>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</si>
  <si>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</si>
  <si>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</si>
  <si>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</si>
  <si>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</si>
  <si>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</si>
  <si>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</si>
  <si>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</si>
  <si>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</si>
  <si>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</si>
  <si>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</si>
  <si>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</si>
  <si>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</si>
  <si>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</si>
  <si>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</si>
  <si>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</si>
  <si>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</si>
  <si>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</si>
  <si>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</si>
  <si>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</si>
  <si>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</si>
  <si>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</si>
  <si>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</si>
  <si>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</si>
  <si>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</si>
  <si>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</si>
  <si>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</si>
  <si>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</si>
  <si>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</si>
  <si>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</si>
  <si>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</si>
  <si>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</si>
  <si>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</si>
  <si>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</si>
  <si>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</si>
  <si>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</si>
  <si>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</si>
  <si>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</si>
  <si>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</si>
  <si>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</si>
  <si>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</si>
  <si>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</si>
  <si>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</si>
  <si>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</si>
  <si>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</si>
  <si>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</si>
  <si>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</si>
  <si>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</si>
  <si>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</si>
  <si>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</si>
  <si>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</si>
  <si>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</si>
  <si>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</si>
  <si>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</si>
  <si>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</si>
  <si>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</si>
  <si>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</si>
  <si>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</si>
  <si>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</si>
  <si>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</si>
  <si>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</si>
  <si>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</si>
  <si>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</si>
  <si>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</si>
  <si>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</si>
  <si>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</si>
  <si>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</si>
  <si>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</si>
  <si>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</si>
  <si>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</si>
  <si>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</si>
  <si>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</si>
  <si>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</si>
  <si>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</si>
  <si>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</si>
  <si>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</si>
  <si>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</si>
  <si>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</si>
  <si>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</si>
  <si>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</si>
  <si>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</si>
  <si>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</si>
  <si>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</si>
  <si>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</si>
  <si>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</si>
  <si>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</si>
  <si>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</si>
  <si>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</si>
  <si>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</si>
  <si>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</si>
  <si>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</si>
  <si>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</si>
  <si>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</si>
  <si>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</si>
  <si>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</si>
  <si>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</si>
  <si>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</si>
  <si>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</si>
  <si>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</si>
  <si>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</si>
  <si>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</si>
  <si>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</si>
  <si>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</si>
  <si>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</si>
  <si>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</si>
  <si>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</si>
  <si>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</si>
  <si>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</si>
  <si>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</si>
  <si>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</si>
  <si>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</si>
  <si>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</si>
  <si>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</si>
  <si>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</si>
  <si>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</si>
  <si>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</si>
  <si>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</si>
  <si>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</si>
  <si>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</si>
  <si>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</si>
  <si>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</si>
  <si>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</si>
  <si>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</si>
  <si>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</si>
  <si>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</si>
  <si>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</si>
  <si>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</si>
  <si>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</si>
  <si>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</si>
  <si>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</si>
  <si>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</si>
  <si>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</si>
  <si>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</si>
  <si>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</si>
  <si>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</si>
  <si>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</si>
  <si>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</si>
  <si>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</si>
  <si>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</si>
  <si>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</si>
  <si>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</si>
  <si>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</si>
  <si>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</si>
  <si>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</si>
  <si>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</si>
  <si>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</si>
  <si>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</si>
  <si>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</si>
  <si>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</si>
  <si>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</si>
  <si>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</si>
  <si>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</si>
  <si>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</si>
  <si>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</si>
  <si>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</si>
  <si>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</si>
  <si>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</si>
  <si>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</si>
  <si>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</si>
  <si>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</si>
  <si>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</si>
  <si>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</si>
  <si>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</si>
  <si>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</si>
  <si>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</si>
  <si>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</si>
  <si>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</si>
  <si>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</si>
  <si>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</si>
  <si>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</si>
  <si>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</si>
  <si>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</si>
  <si>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</si>
  <si>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</si>
  <si>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</si>
  <si>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</si>
  <si>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</si>
  <si>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</si>
  <si>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</si>
  <si>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</si>
  <si>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</si>
  <si>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</si>
  <si>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</si>
  <si>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</si>
  <si>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</si>
  <si>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</si>
  <si>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</si>
  <si>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</si>
  <si>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</si>
  <si>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</si>
  <si>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</si>
  <si>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</si>
  <si>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</si>
  <si>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</si>
  <si>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</si>
  <si>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</si>
  <si>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</si>
  <si>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</si>
  <si>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</si>
  <si>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</si>
  <si>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</si>
  <si>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</si>
  <si>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</si>
  <si>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</si>
  <si>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</si>
  <si>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</si>
  <si>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</si>
  <si>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</si>
  <si>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</si>
  <si>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</si>
  <si>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</si>
  <si>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</si>
  <si>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</si>
  <si>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</si>
  <si>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</si>
  <si>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</si>
  <si>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</si>
  <si>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</si>
  <si>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</si>
  <si>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</si>
  <si>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</si>
  <si>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</si>
  <si>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</si>
  <si>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</si>
  <si>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</si>
  <si>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</si>
  <si>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</si>
  <si>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</si>
  <si>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</si>
  <si>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</si>
  <si>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</si>
  <si>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</si>
  <si>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</si>
  <si>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</si>
  <si>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</si>
  <si>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</si>
  <si>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</si>
  <si>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</si>
  <si>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</si>
  <si>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</si>
  <si>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</si>
  <si>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</si>
  <si>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</si>
  <si>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</si>
  <si>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</si>
  <si>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</si>
  <si>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</si>
  <si>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</si>
  <si>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</si>
  <si>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</si>
  <si>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</si>
  <si>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</si>
  <si>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</si>
  <si>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</si>
  <si>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</si>
  <si>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</si>
  <si>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</si>
  <si>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</si>
  <si>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</si>
  <si>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</si>
  <si>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</si>
  <si>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</si>
  <si>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</si>
  <si>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</si>
  <si>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</si>
  <si>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</si>
  <si>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</si>
  <si>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</si>
  <si>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</si>
  <si>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</si>
  <si>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</si>
  <si>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</si>
  <si>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</si>
  <si>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</si>
  <si>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</si>
  <si>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</si>
  <si>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</si>
  <si>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</si>
  <si>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</si>
  <si>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</si>
  <si>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</si>
  <si>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</si>
  <si>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</si>
  <si>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</si>
  <si>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</si>
  <si>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</si>
  <si>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</si>
  <si>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</si>
  <si>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</si>
  <si>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</si>
  <si>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</si>
  <si>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</si>
  <si>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</si>
  <si>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</si>
  <si>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</si>
  <si>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</si>
  <si>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</si>
  <si>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</si>
  <si>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</si>
  <si>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</si>
  <si>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</si>
  <si>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</si>
  <si>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</si>
  <si>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</si>
  <si>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</si>
  <si>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</si>
  <si>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</si>
  <si>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</si>
  <si>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</si>
  <si>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</si>
  <si>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</si>
  <si>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</si>
  <si>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</si>
  <si>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</si>
  <si>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</si>
  <si>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</si>
  <si>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</si>
  <si>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</si>
  <si>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</si>
  <si>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</si>
  <si>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</si>
  <si>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</si>
  <si>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</si>
  <si>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</si>
  <si>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</si>
  <si>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</si>
  <si>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</si>
  <si>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</si>
  <si>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</si>
  <si>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</si>
  <si>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</si>
  <si>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</si>
  <si>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</si>
  <si>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</si>
  <si>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</si>
  <si>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</si>
  <si>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</si>
  <si>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</si>
  <si>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</si>
  <si>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</si>
  <si>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</si>
  <si>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</si>
  <si>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</si>
  <si>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</si>
  <si>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</si>
  <si>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</si>
  <si>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</si>
  <si>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</si>
  <si>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</si>
  <si>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</si>
  <si>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</si>
  <si>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</si>
  <si>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</si>
  <si>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</si>
  <si>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</si>
  <si>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</si>
  <si>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</si>
  <si>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</si>
  <si>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</si>
  <si>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</si>
  <si>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</si>
  <si>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</si>
  <si>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</si>
  <si>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</si>
  <si>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</si>
  <si>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</si>
  <si>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</si>
  <si>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</si>
  <si>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</si>
  <si>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</si>
  <si>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</si>
  <si>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</si>
  <si>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</si>
  <si>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</si>
  <si>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</si>
  <si>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</si>
  <si>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</si>
  <si>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</si>
  <si>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</si>
  <si>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</si>
  <si>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</si>
  <si>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</si>
  <si>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</si>
  <si>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</si>
  <si>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</si>
  <si>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</si>
  <si>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</si>
  <si>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</si>
  <si>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</si>
  <si>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</si>
  <si>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</si>
  <si>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</si>
  <si>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</si>
  <si>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</si>
  <si>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</si>
  <si>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</si>
  <si>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</si>
  <si>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</si>
  <si>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</si>
  <si>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</si>
  <si>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</si>
  <si>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</si>
  <si>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</si>
  <si>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</si>
  <si>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</si>
  <si>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</si>
  <si>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</si>
  <si>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</si>
  <si>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</si>
  <si>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</si>
  <si>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</si>
  <si>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</si>
  <si>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</si>
  <si>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</si>
  <si>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</si>
  <si>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</si>
  <si>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</si>
  <si>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</si>
  <si>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</si>
  <si>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</si>
  <si>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</si>
  <si>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</si>
  <si>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</si>
  <si>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</si>
  <si>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</si>
  <si>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</si>
  <si>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</si>
  <si>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</si>
  <si>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</si>
  <si>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</si>
  <si>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</si>
  <si>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</si>
  <si>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</si>
  <si>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</si>
  <si>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</si>
  <si>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</si>
  <si>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</si>
  <si>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</si>
  <si>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</si>
  <si>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</si>
  <si>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</si>
  <si>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</si>
  <si>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</si>
  <si>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</si>
  <si>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</si>
  <si>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</si>
  <si>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</si>
  <si>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</si>
  <si>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</si>
  <si>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</si>
  <si>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</si>
  <si>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</si>
  <si>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</si>
  <si>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</si>
  <si>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</si>
  <si>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</si>
  <si>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</si>
  <si>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</si>
  <si>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</si>
  <si>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</si>
  <si>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</si>
  <si>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</si>
  <si>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</si>
  <si>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</si>
  <si>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</si>
  <si>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</si>
  <si>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</si>
  <si>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</si>
  <si>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</si>
  <si>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</si>
  <si>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</si>
  <si>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</si>
  <si>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</si>
  <si>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</si>
  <si>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</si>
  <si>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</si>
  <si>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</si>
  <si>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</si>
  <si>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</si>
  <si>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</si>
  <si>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</si>
  <si>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</si>
  <si>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</si>
  <si>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</si>
  <si>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</si>
  <si>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</si>
  <si>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</si>
  <si>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</si>
  <si>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</si>
  <si>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</si>
  <si>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</si>
  <si>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</si>
  <si>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</si>
  <si>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</si>
  <si>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</si>
  <si>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</si>
  <si>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</si>
  <si>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</si>
  <si>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</si>
  <si>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</si>
  <si>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</si>
  <si>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</si>
  <si>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</si>
  <si>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</si>
  <si>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</si>
  <si>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</si>
  <si>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</si>
  <si>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</si>
  <si>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</si>
  <si>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</si>
  <si>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</si>
  <si>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</si>
  <si>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</si>
  <si>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</si>
  <si>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</si>
  <si>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</si>
  <si>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</si>
  <si>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</si>
  <si>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</si>
  <si>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</si>
  <si>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</si>
  <si>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</si>
  <si>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</si>
  <si>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</si>
  <si>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</si>
  <si>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</si>
  <si>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</si>
  <si>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</si>
  <si>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</si>
  <si>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</si>
  <si>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</si>
  <si>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</si>
  <si>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</si>
  <si>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</si>
  <si>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</si>
  <si>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</si>
  <si>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</si>
  <si>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</si>
  <si>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</si>
  <si>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</si>
  <si>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</si>
  <si>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</si>
  <si>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</si>
  <si>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</si>
  <si>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</si>
  <si>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</si>
  <si>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</si>
  <si>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</si>
  <si>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</si>
  <si>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</si>
  <si>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</si>
  <si>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</si>
  <si>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</si>
  <si>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</si>
  <si>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</si>
  <si>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</si>
  <si>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</si>
  <si>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</si>
  <si>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</si>
  <si>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</si>
  <si>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</si>
  <si>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</si>
  <si>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</si>
  <si>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</si>
  <si>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</si>
  <si>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</si>
  <si>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</si>
  <si>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</si>
  <si>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</si>
  <si>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</si>
  <si>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</si>
  <si>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</si>
  <si>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</si>
  <si>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</si>
  <si>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</si>
  <si>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</si>
  <si>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</si>
  <si>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</si>
  <si>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</si>
  <si>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</si>
  <si>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</si>
  <si>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</si>
  <si>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</si>
  <si>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</si>
  <si>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</si>
  <si>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</si>
  <si>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</si>
  <si>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</si>
  <si>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</si>
  <si>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</si>
  <si>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</si>
  <si>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</si>
  <si>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</si>
  <si>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</si>
  <si>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</si>
  <si>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</si>
  <si>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</si>
  <si>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</si>
  <si>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</si>
  <si>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</si>
  <si>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</si>
  <si>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</si>
  <si>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</si>
  <si>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</si>
  <si>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</si>
  <si>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</si>
  <si>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</si>
  <si>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</si>
  <si>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</si>
  <si>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</si>
  <si>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</si>
  <si>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</si>
  <si>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</si>
  <si>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</si>
  <si>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</si>
  <si>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</si>
  <si>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</si>
  <si>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</si>
  <si>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</si>
  <si>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</si>
  <si>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</si>
  <si>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</si>
  <si>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</si>
  <si>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</si>
  <si>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</si>
  <si>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</si>
  <si>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</si>
  <si>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</si>
  <si>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</si>
  <si>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</si>
  <si>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</si>
  <si>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</si>
  <si>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</si>
  <si>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</si>
  <si>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</si>
  <si>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</si>
  <si>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</si>
  <si>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</si>
  <si>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</si>
  <si>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</si>
  <si>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</si>
  <si>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</si>
  <si>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</si>
  <si>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</si>
  <si>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</si>
  <si>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</si>
  <si>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</si>
  <si>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</si>
  <si>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</si>
  <si>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</si>
  <si>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</si>
  <si>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</si>
  <si>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</si>
  <si>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</si>
  <si>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</si>
  <si>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</si>
  <si>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</si>
  <si>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</si>
  <si>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</si>
  <si>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</si>
  <si>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</si>
  <si>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</si>
  <si>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</si>
  <si>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</si>
  <si>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</si>
  <si>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</si>
  <si>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</si>
  <si>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</si>
  <si>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</si>
  <si>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</si>
  <si>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</si>
  <si>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</si>
  <si>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</si>
  <si>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</si>
  <si>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</si>
  <si>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</si>
  <si>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</si>
  <si>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</si>
  <si>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</si>
  <si>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</si>
  <si>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</si>
  <si>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</si>
  <si>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</si>
  <si>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</si>
  <si>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</si>
  <si>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</si>
  <si>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</si>
  <si>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</si>
  <si>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</si>
  <si>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</si>
  <si>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</si>
  <si>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</si>
  <si>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</si>
  <si>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</si>
  <si>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</si>
  <si>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</si>
  <si>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</si>
  <si>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</si>
  <si>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</si>
  <si>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</si>
  <si>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</si>
  <si>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</si>
  <si>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</si>
  <si>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</si>
  <si>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</si>
  <si>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</si>
  <si>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</si>
  <si>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</si>
  <si>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</si>
  <si>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</si>
  <si>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</si>
  <si>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</si>
  <si>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</si>
  <si>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</si>
  <si>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</si>
  <si>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</si>
  <si>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</si>
  <si>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</si>
  <si>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</si>
  <si>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</si>
  <si>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</si>
  <si>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</si>
  <si>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</si>
  <si>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</si>
  <si>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</si>
  <si>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</si>
  <si>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</si>
  <si>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</si>
  <si>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</si>
  <si>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</si>
  <si>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</si>
  <si>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</si>
  <si>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</si>
  <si>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</si>
  <si>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</si>
  <si>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</si>
  <si>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</si>
  <si>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</si>
  <si>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</si>
  <si>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</si>
  <si>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</si>
  <si>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</si>
  <si>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</si>
  <si>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</si>
  <si>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</si>
  <si>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</si>
  <si>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</si>
  <si>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</si>
  <si>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</si>
  <si>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</si>
  <si>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</si>
  <si>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</si>
  <si>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</si>
  <si>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</si>
  <si>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</si>
  <si>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</si>
  <si>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</si>
  <si>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</si>
  <si>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</si>
  <si>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</si>
  <si>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</si>
  <si>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</si>
  <si>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</si>
  <si>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</si>
  <si>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</si>
  <si>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</si>
  <si>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</si>
  <si>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</si>
  <si>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</si>
  <si>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</si>
  <si>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</si>
  <si>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</si>
  <si>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</si>
  <si>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</si>
  <si>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</si>
  <si>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</si>
  <si>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</si>
  <si>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</si>
  <si>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</si>
  <si>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</si>
  <si>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</si>
  <si>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</si>
  <si>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</si>
  <si>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</si>
  <si>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</si>
  <si>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</si>
  <si>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</si>
  <si>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</si>
  <si>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</si>
  <si>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</si>
  <si>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</si>
  <si>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</si>
  <si>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</si>
  <si>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</si>
  <si>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</si>
  <si>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</si>
  <si>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</si>
  <si>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</si>
  <si>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</si>
  <si>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</si>
  <si>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</si>
  <si>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</si>
  <si>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</si>
  <si>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</si>
  <si>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</si>
  <si>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</si>
  <si>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</si>
  <si>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</si>
  <si>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</si>
  <si>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</si>
  <si>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</si>
  <si>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</si>
  <si>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</si>
  <si>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</si>
  <si>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</si>
  <si>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</si>
  <si>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</si>
  <si>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</si>
  <si>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</si>
  <si>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</si>
  <si>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</si>
  <si>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</si>
  <si>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</si>
  <si>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</si>
  <si>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</si>
  <si>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</si>
  <si>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</si>
  <si>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</si>
  <si>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</si>
  <si>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</si>
  <si>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</si>
  <si>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</si>
  <si>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</si>
  <si>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</si>
  <si>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</si>
  <si>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</si>
  <si>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</si>
  <si>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</si>
  <si>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</si>
  <si>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</si>
  <si>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</si>
  <si>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</si>
  <si>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</si>
  <si>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</si>
  <si>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</si>
  <si>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</si>
  <si>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</si>
  <si>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</si>
  <si>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</si>
  <si>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</si>
  <si>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</si>
  <si>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</si>
  <si>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</si>
  <si>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</si>
  <si>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</si>
  <si>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</si>
  <si>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</si>
  <si>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</si>
  <si>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</si>
  <si>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</si>
  <si>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</si>
  <si>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</si>
  <si>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</si>
  <si>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</si>
  <si>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</si>
  <si>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</si>
  <si>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</si>
  <si>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</si>
  <si>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</si>
  <si>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</si>
  <si>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</si>
  <si>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</si>
  <si>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</si>
  <si>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</si>
  <si>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</si>
  <si>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</si>
  <si>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</si>
  <si>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</si>
  <si>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</si>
  <si>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</si>
  <si>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</si>
  <si>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</si>
  <si>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</si>
  <si>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</si>
  <si>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</si>
  <si>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</si>
  <si>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</si>
  <si>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</si>
  <si>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</si>
  <si>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</si>
  <si>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</si>
  <si>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</si>
  <si>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</si>
  <si>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</si>
  <si>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</si>
  <si>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</si>
  <si>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</si>
  <si>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</si>
  <si>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</si>
  <si>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</si>
  <si>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</si>
  <si>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</si>
  <si>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</si>
  <si>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</si>
  <si>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</si>
  <si>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</si>
  <si>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</si>
  <si>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</si>
  <si>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</si>
  <si>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</si>
  <si>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</si>
  <si>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</si>
  <si>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</si>
  <si>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</si>
  <si>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</si>
  <si>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</si>
  <si>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</si>
  <si>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</si>
  <si>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</si>
  <si>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</si>
  <si>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</si>
  <si>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</si>
  <si>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</si>
  <si>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</si>
  <si>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</si>
  <si>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</si>
  <si>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</si>
  <si>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</si>
  <si>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</si>
  <si>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</si>
  <si>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</si>
  <si>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</si>
  <si>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</si>
  <si>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</si>
  <si>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</si>
  <si>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</si>
  <si>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</si>
  <si>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</si>
  <si>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</si>
  <si>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</si>
  <si>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</si>
  <si>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</si>
  <si>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</si>
  <si>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</si>
  <si>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</si>
  <si>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</si>
  <si>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</si>
  <si>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</si>
  <si>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</si>
  <si>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</si>
  <si>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</si>
  <si>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</si>
  <si>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</si>
  <si>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</si>
  <si>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</si>
  <si>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</si>
  <si>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</si>
  <si>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</si>
  <si>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</si>
  <si>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</si>
  <si>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</si>
  <si>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</si>
  <si>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</si>
  <si>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</si>
  <si>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</si>
  <si>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</si>
  <si>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</si>
  <si>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</si>
  <si>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</si>
  <si>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</si>
  <si>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</si>
  <si>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</si>
  <si>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</si>
  <si>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</si>
  <si>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</si>
  <si>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</si>
  <si>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</si>
  <si>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</si>
  <si>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</si>
  <si>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</si>
  <si>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</si>
  <si>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</si>
  <si>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</si>
  <si>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</si>
  <si>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</si>
  <si>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</si>
  <si>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</si>
  <si>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</si>
  <si>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</si>
  <si>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</si>
  <si>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</si>
  <si>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</si>
  <si>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</si>
  <si>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</si>
  <si>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</si>
  <si>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</si>
  <si>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</si>
  <si>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</si>
  <si>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</si>
  <si>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</si>
  <si>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</si>
  <si>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</si>
  <si>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</si>
  <si>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</si>
  <si>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</si>
  <si>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</si>
  <si>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</si>
  <si>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</si>
  <si>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</si>
  <si>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</si>
  <si>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</si>
  <si>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</si>
  <si>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</si>
  <si>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</si>
  <si>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</si>
  <si>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</si>
  <si>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</si>
  <si>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</si>
  <si>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</si>
  <si>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</si>
  <si>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</si>
  <si>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</si>
  <si>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</si>
  <si>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</si>
  <si>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</si>
  <si>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</si>
  <si>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</si>
  <si>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</si>
  <si>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</si>
  <si>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</si>
  <si>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</si>
  <si>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</si>
  <si>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</si>
  <si>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</si>
  <si>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</si>
  <si>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</si>
  <si>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</si>
  <si>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</si>
  <si>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</si>
  <si>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</si>
  <si>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</si>
  <si>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</si>
  <si>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</si>
  <si>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</si>
  <si>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</si>
  <si>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</si>
  <si>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</si>
  <si>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</si>
  <si>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</si>
  <si>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</si>
  <si>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</si>
  <si>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</si>
  <si>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</si>
  <si>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</si>
  <si>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</si>
  <si>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</si>
  <si>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</si>
  <si>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</si>
  <si>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</si>
  <si>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</si>
  <si>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</si>
  <si>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</si>
  <si>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</si>
  <si>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</si>
  <si>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</si>
  <si>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</si>
  <si>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</si>
  <si>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</si>
  <si>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</si>
  <si>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</si>
  <si>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</si>
  <si>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</si>
  <si>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</si>
  <si>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</si>
  <si>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</si>
  <si>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</si>
  <si>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</si>
  <si>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</si>
  <si>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</si>
  <si>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</si>
  <si>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</si>
  <si>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</si>
  <si>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</si>
  <si>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</si>
  <si>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</si>
  <si>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</si>
  <si>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</si>
  <si>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</si>
  <si>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</si>
  <si>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</si>
  <si>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</si>
  <si>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</si>
  <si>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</si>
  <si>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</si>
  <si>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</si>
  <si>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</si>
  <si>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</si>
  <si>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</si>
  <si>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</si>
  <si>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</si>
  <si>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</si>
  <si>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</si>
  <si>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</si>
  <si>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</si>
  <si>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</si>
  <si>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</si>
  <si>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</si>
  <si>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</si>
  <si>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</si>
  <si>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</si>
  <si>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</si>
  <si>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</si>
  <si>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</si>
  <si>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</si>
  <si>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</si>
  <si>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</si>
  <si>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</si>
  <si>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</si>
  <si>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</si>
  <si>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</si>
  <si>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</si>
  <si>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</si>
  <si>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</si>
  <si>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</si>
  <si>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</si>
  <si>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</si>
  <si>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</si>
  <si>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</si>
  <si>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</si>
  <si>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</si>
  <si>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</si>
  <si>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</si>
  <si>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</si>
  <si>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</si>
  <si>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</si>
  <si>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</si>
  <si>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</si>
  <si>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</si>
  <si>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</si>
  <si>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</si>
  <si>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</si>
  <si>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</si>
  <si>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</si>
  <si>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</si>
  <si>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</si>
  <si>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</si>
  <si>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</si>
  <si>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</si>
  <si>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</si>
  <si>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</si>
  <si>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</si>
  <si>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</si>
  <si>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</si>
  <si>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</si>
  <si>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</si>
  <si>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</si>
  <si>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</si>
  <si>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</si>
  <si>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</si>
  <si>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</si>
  <si>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</si>
  <si>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</si>
  <si>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</si>
  <si>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</si>
  <si>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</si>
  <si>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</si>
  <si>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</si>
  <si>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</si>
  <si>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</si>
  <si>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</si>
  <si>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</si>
  <si>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</si>
  <si>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</si>
  <si>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</si>
  <si>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</si>
  <si>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</si>
  <si>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</si>
  <si>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</si>
  <si>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</si>
  <si>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</si>
  <si>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</si>
  <si>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</si>
  <si>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</si>
  <si>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</si>
  <si>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</si>
  <si>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</si>
  <si>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</si>
  <si>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</si>
  <si>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</si>
  <si>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</si>
  <si>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</si>
  <si>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</si>
  <si>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</si>
  <si>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</si>
  <si>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</si>
  <si>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</si>
  <si>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</si>
  <si>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</si>
  <si>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</si>
  <si>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</si>
  <si>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</si>
  <si>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</si>
  <si>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</si>
  <si>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</si>
  <si>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</si>
  <si>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</si>
  <si>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</si>
  <si>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</si>
  <si>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</si>
  <si>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</si>
  <si>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</si>
  <si>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</si>
  <si>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</si>
  <si>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</si>
  <si>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</si>
  <si>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</si>
  <si>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</si>
  <si>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</si>
  <si>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</si>
  <si>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</si>
  <si>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</si>
  <si>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</si>
  <si>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</si>
  <si>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</si>
  <si>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</si>
  <si>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</si>
  <si>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</si>
  <si>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</si>
  <si>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</si>
  <si>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</si>
  <si>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</si>
  <si>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</si>
  <si>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</si>
  <si>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</si>
  <si>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</si>
  <si>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</si>
  <si>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</si>
  <si>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</si>
  <si>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</si>
  <si>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</si>
  <si>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</si>
  <si>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</si>
  <si>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</si>
  <si>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</si>
  <si>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</si>
  <si>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</si>
  <si>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</si>
  <si>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</si>
  <si>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</si>
  <si>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</si>
  <si>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</si>
  <si>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</si>
  <si>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</si>
  <si>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</si>
  <si>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</si>
  <si>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</si>
  <si>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</si>
  <si>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</si>
  <si>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</si>
  <si>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</si>
  <si>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</si>
  <si>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</si>
  <si>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</si>
  <si>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</si>
  <si>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</si>
  <si>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</si>
  <si>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</si>
  <si>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</si>
  <si>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</si>
  <si>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</si>
  <si>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</si>
  <si>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</si>
  <si>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</si>
  <si>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</si>
  <si>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</si>
  <si>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</si>
  <si>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</si>
  <si>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</si>
  <si>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</si>
  <si>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</si>
  <si>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</si>
  <si>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</si>
  <si>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</si>
  <si>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</si>
  <si>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</si>
  <si>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</si>
  <si>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</si>
  <si>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</si>
  <si>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</si>
  <si>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</si>
  <si>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</si>
  <si>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</si>
  <si>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</si>
  <si>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</si>
  <si>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</si>
  <si>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</si>
  <si>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</si>
  <si>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</si>
  <si>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</si>
  <si>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</si>
  <si>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</si>
  <si>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</si>
  <si>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</si>
  <si>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</si>
  <si>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</si>
  <si>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</si>
  <si>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</si>
  <si>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</si>
  <si>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</si>
  <si>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</si>
  <si>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</si>
  <si>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</si>
  <si>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</si>
  <si>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</si>
  <si>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</si>
  <si>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</si>
  <si>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</si>
  <si>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</si>
  <si>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</si>
  <si>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</si>
  <si>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</si>
  <si>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</si>
  <si>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</si>
  <si>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</si>
  <si>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</si>
  <si>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</si>
  <si>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</si>
  <si>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</si>
  <si>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</si>
  <si>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</si>
  <si>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</si>
  <si>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</si>
  <si>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</si>
  <si>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</si>
  <si>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</si>
  <si>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</si>
  <si>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</si>
  <si>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</si>
  <si>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</si>
  <si>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</si>
  <si>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</si>
  <si>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</si>
  <si>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</si>
  <si>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</si>
  <si>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</si>
  <si>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</si>
  <si>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</si>
  <si>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</si>
  <si>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</si>
  <si>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</si>
  <si>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</si>
  <si>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</si>
  <si>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</si>
  <si>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</si>
  <si>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</si>
  <si>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</si>
  <si>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</si>
  <si>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</si>
  <si>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</si>
  <si>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</si>
  <si>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</si>
  <si>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</si>
  <si>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</si>
  <si>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</si>
  <si>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</si>
  <si>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</si>
  <si>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</si>
  <si>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</si>
  <si>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</si>
  <si>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</si>
  <si>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</si>
  <si>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</si>
  <si>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</si>
  <si>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</si>
  <si>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</si>
  <si>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</si>
  <si>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</si>
  <si>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</si>
  <si>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</si>
  <si>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</si>
  <si>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</si>
  <si>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</si>
  <si>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</si>
  <si>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</si>
  <si>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</si>
  <si>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</si>
  <si>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</si>
  <si>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</si>
  <si>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</si>
  <si>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</si>
  <si>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</si>
  <si>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</si>
  <si>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</si>
  <si>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</si>
  <si>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</si>
  <si>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</si>
  <si>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</si>
  <si>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</si>
  <si>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</si>
  <si>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</si>
  <si>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</si>
  <si>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</si>
  <si>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</si>
  <si>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</si>
  <si>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</si>
  <si>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</si>
  <si>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</si>
  <si>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</si>
  <si>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</si>
  <si>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</si>
  <si>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</si>
  <si>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</si>
  <si>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</si>
  <si>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</si>
  <si>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</si>
  <si>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</si>
  <si>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</si>
  <si>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</si>
  <si>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</si>
  <si>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</si>
  <si>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</si>
  <si>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</si>
  <si>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</si>
  <si>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</si>
  <si>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</si>
  <si>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</si>
  <si>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</si>
  <si>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</si>
  <si>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</si>
  <si>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</si>
  <si>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</si>
  <si>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</si>
  <si>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</si>
  <si>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</si>
  <si>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</si>
  <si>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</si>
  <si>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</si>
  <si>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</si>
  <si>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</si>
  <si>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</si>
  <si>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</si>
  <si>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</si>
  <si>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</si>
  <si>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</si>
  <si>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</si>
  <si>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</si>
  <si>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</si>
  <si>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</si>
  <si>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</si>
  <si>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</si>
  <si>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</si>
  <si>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</si>
  <si>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</si>
  <si>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</si>
  <si>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</si>
  <si>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</si>
  <si>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</si>
  <si>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</si>
  <si>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</si>
  <si>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</si>
  <si>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</si>
  <si>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</si>
  <si>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</si>
  <si>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</si>
  <si>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</si>
  <si>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</si>
  <si>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</si>
  <si>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</si>
  <si>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</si>
  <si>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</si>
  <si>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</si>
  <si>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</si>
  <si>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</si>
  <si>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</si>
  <si>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</si>
  <si>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</si>
  <si>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</si>
  <si>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</si>
  <si>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</si>
  <si>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</si>
  <si>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</si>
  <si>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</si>
  <si>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</si>
  <si>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</si>
  <si>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</si>
  <si>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</si>
  <si>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</si>
  <si>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</si>
  <si>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</si>
  <si>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</si>
  <si>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</si>
  <si>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</si>
  <si>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</si>
  <si>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</si>
  <si>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</si>
  <si>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</si>
  <si>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</si>
  <si>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</si>
  <si>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</si>
  <si>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</si>
  <si>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</si>
  <si>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</si>
  <si>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</si>
  <si>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</si>
  <si>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</si>
  <si>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</si>
  <si>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</si>
  <si>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</si>
  <si>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</si>
  <si>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</si>
  <si>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</si>
  <si>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</si>
  <si>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</si>
  <si>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</si>
  <si>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</si>
  <si>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</si>
  <si>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</si>
  <si>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</si>
  <si>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</si>
  <si>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</si>
  <si>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</si>
  <si>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</si>
  <si>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</si>
  <si>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</si>
  <si>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</si>
  <si>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</si>
  <si>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</si>
  <si>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</si>
  <si>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</si>
  <si>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</si>
  <si>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</si>
  <si>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</si>
  <si>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</si>
  <si>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</si>
  <si>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</si>
  <si>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</si>
  <si>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</si>
  <si>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</si>
  <si>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</si>
  <si>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</si>
  <si>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</si>
  <si>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</si>
  <si>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</si>
  <si>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</si>
  <si>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</si>
  <si>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</si>
  <si>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</si>
  <si>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</si>
  <si>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</si>
  <si>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</si>
  <si>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</si>
  <si>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</si>
  <si>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</si>
  <si>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</si>
  <si>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</si>
  <si>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</si>
  <si>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</si>
  <si>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</si>
  <si>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</si>
  <si>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</si>
  <si>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</si>
  <si>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</si>
  <si>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</si>
  <si>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</si>
  <si>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</si>
  <si>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</si>
  <si>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</si>
  <si>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</si>
  <si>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</si>
  <si>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</si>
  <si>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</si>
  <si>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</si>
  <si>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</si>
  <si>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</si>
  <si>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</si>
  <si>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</si>
  <si>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</si>
  <si>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</si>
  <si>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</si>
  <si>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</si>
  <si>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</si>
  <si>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</si>
  <si>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</si>
  <si>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</si>
  <si>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</si>
  <si>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</si>
  <si>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</si>
  <si>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</si>
  <si>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</si>
  <si>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</si>
  <si>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</si>
  <si>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</si>
  <si>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</si>
  <si>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</si>
  <si>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</si>
  <si>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</si>
  <si>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</si>
  <si>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</si>
  <si>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</si>
  <si>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</si>
  <si>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</si>
  <si>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</si>
  <si>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</si>
  <si>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</si>
  <si>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</si>
  <si>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</si>
  <si>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</si>
  <si>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</si>
  <si>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</si>
  <si>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</si>
  <si>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</si>
  <si>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</si>
  <si>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</si>
  <si>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</si>
  <si>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</si>
  <si>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</si>
  <si>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</si>
  <si>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</si>
  <si>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</si>
  <si>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</si>
  <si>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</si>
  <si>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</si>
  <si>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</si>
  <si>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</si>
  <si>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</si>
  <si>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</si>
  <si>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</si>
  <si>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</si>
  <si>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</si>
  <si>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</si>
  <si>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</si>
  <si>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</si>
  <si>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</si>
  <si>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</si>
  <si>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</si>
  <si>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</si>
  <si>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</si>
  <si>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</si>
  <si>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</si>
  <si>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</si>
  <si>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</si>
  <si>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</si>
  <si>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</si>
  <si>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</si>
  <si>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</si>
  <si>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</si>
  <si>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</si>
  <si>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</si>
  <si>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</si>
  <si>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</si>
  <si>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</si>
  <si>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</si>
  <si>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</si>
  <si>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</si>
  <si>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</si>
  <si>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</si>
  <si>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</si>
  <si>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</si>
  <si>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</si>
  <si>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</si>
  <si>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</si>
  <si>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</si>
  <si>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</si>
  <si>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</si>
  <si>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</si>
  <si>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</si>
  <si>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</si>
  <si>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</si>
  <si>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</si>
  <si>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</si>
  <si>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</si>
  <si>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</si>
  <si>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</si>
  <si>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</si>
  <si>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</si>
  <si>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</si>
  <si>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</si>
  <si>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</si>
  <si>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</si>
  <si>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</si>
  <si>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</si>
  <si>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</si>
  <si>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</si>
  <si>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</si>
  <si>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</si>
  <si>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</si>
  <si>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</si>
  <si>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</si>
  <si>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</si>
  <si>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</si>
  <si>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</si>
  <si>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</si>
  <si>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</si>
  <si>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</si>
  <si>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</si>
  <si>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</si>
  <si>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</si>
  <si>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</si>
  <si>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</si>
  <si>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</si>
  <si>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</si>
  <si>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</si>
  <si>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</si>
  <si>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</si>
  <si>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</si>
  <si>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</si>
  <si>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</si>
  <si>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</si>
  <si>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</si>
  <si>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</si>
  <si>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</si>
  <si>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</si>
  <si>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</si>
  <si>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</si>
  <si>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</si>
  <si>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</si>
  <si>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</si>
  <si>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</si>
  <si>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</si>
  <si>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</si>
  <si>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</si>
  <si>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</si>
  <si>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</si>
  <si>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</si>
  <si>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</si>
  <si>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</si>
  <si>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</si>
  <si>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</si>
  <si>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</si>
  <si>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</si>
  <si>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</si>
  <si>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</si>
  <si>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</si>
  <si>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</si>
  <si>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</si>
  <si>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</si>
  <si>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</si>
  <si>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</si>
  <si>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</si>
  <si>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</si>
  <si>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</si>
  <si>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</si>
  <si>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</si>
  <si>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</si>
  <si>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</si>
  <si>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</si>
  <si>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</si>
  <si>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</si>
  <si>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</si>
  <si>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</si>
  <si>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</si>
  <si>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</si>
  <si>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</si>
  <si>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</si>
  <si>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</si>
  <si>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</si>
  <si>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</si>
  <si>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</si>
  <si>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</si>
  <si>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</si>
  <si>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</si>
  <si>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</si>
  <si>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</si>
  <si>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</si>
  <si>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</si>
  <si>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</si>
  <si>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</si>
  <si>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</si>
  <si>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</si>
  <si>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</si>
  <si>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</si>
  <si>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</si>
  <si>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</si>
  <si>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</si>
  <si>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</si>
  <si>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</si>
  <si>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</si>
  <si>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</si>
  <si>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</si>
  <si>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</si>
  <si>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</si>
  <si>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</si>
  <si>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</si>
  <si>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</si>
  <si>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</si>
  <si>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</si>
  <si>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</si>
  <si>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</si>
  <si>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</si>
  <si>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</si>
  <si>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</si>
  <si>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</si>
  <si>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</si>
  <si>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</si>
  <si>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</si>
  <si>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</si>
  <si>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</si>
  <si>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</si>
  <si>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</si>
  <si>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</si>
  <si>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</si>
  <si>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</si>
  <si>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</si>
  <si>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</si>
  <si>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</si>
  <si>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</si>
  <si>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</si>
  <si>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</si>
  <si>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</si>
  <si>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</si>
  <si>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</si>
  <si>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</si>
  <si>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</si>
  <si>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</si>
  <si>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</si>
  <si>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</si>
  <si>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</si>
  <si>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</si>
  <si>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</si>
  <si>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</si>
  <si>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</si>
  <si>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</si>
  <si>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</si>
  <si>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</si>
  <si>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</si>
  <si>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</si>
  <si>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</si>
  <si>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</si>
  <si>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</si>
  <si>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</si>
  <si>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</si>
  <si>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</si>
  <si>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</si>
  <si>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</si>
  <si>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</si>
  <si>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</si>
  <si>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</si>
  <si>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</si>
  <si>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</si>
  <si>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</si>
  <si>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</si>
  <si>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</si>
  <si>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</si>
  <si>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</si>
  <si>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</si>
  <si>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</si>
  <si>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</si>
  <si>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</si>
  <si>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</si>
  <si>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</si>
  <si>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</si>
  <si>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</si>
  <si>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</si>
  <si>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</si>
  <si>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</si>
  <si>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</si>
  <si>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</si>
  <si>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</si>
  <si>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</si>
  <si>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</si>
  <si>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</si>
  <si>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</si>
  <si>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</si>
  <si>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</si>
  <si>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</si>
  <si>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</si>
  <si>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</si>
  <si>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</si>
  <si>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</si>
  <si>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</si>
  <si>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</si>
  <si>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</si>
  <si>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</si>
  <si>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</si>
  <si>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</si>
  <si>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</si>
  <si>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</si>
  <si>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</si>
  <si>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</si>
  <si>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</si>
  <si>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</si>
  <si>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</si>
  <si>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</si>
  <si>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</si>
  <si>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</si>
  <si>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</si>
  <si>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</si>
  <si>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</si>
  <si>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</si>
  <si>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</si>
  <si>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</si>
  <si>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</si>
  <si>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</si>
  <si>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</si>
  <si>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</si>
  <si>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</si>
  <si>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</si>
  <si>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</si>
  <si>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</si>
  <si>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</si>
  <si>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</si>
  <si>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</si>
  <si>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</si>
  <si>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</si>
  <si>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</si>
  <si>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</si>
  <si>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</si>
  <si>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</si>
  <si>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</si>
  <si>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</si>
  <si>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</si>
  <si>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</si>
  <si>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</si>
  <si>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</si>
  <si>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</si>
  <si>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</si>
  <si>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</si>
  <si>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</si>
  <si>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</si>
  <si>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</si>
  <si>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</si>
  <si>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</si>
  <si>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</si>
  <si>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</si>
  <si>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</si>
  <si>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</si>
  <si>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</si>
  <si>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</si>
  <si>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</si>
  <si>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</si>
  <si>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</si>
  <si>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</si>
  <si>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</si>
  <si>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</si>
  <si>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</si>
  <si>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</si>
  <si>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</si>
  <si>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</si>
  <si>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</si>
  <si>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</si>
  <si>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</si>
  <si>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</si>
  <si>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</si>
  <si>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</si>
  <si>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</si>
  <si>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</si>
  <si>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</si>
  <si>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</si>
  <si>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</si>
  <si>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</si>
  <si>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</si>
  <si>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</si>
  <si>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</si>
  <si>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</si>
  <si>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</si>
  <si>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</si>
  <si>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</si>
  <si>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</si>
  <si>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</si>
  <si>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</si>
  <si>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</si>
  <si>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</si>
  <si>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</si>
  <si>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</si>
  <si>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</si>
  <si>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</si>
  <si>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</si>
  <si>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</si>
  <si>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</si>
  <si>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</si>
  <si>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</si>
  <si>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</si>
  <si>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</si>
  <si>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</si>
  <si>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</si>
  <si>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</si>
  <si>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</si>
  <si>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</si>
  <si>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</si>
  <si>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</si>
  <si>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</si>
  <si>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</si>
  <si>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</si>
  <si>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</si>
  <si>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</si>
  <si>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</si>
  <si>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</si>
  <si>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</si>
  <si>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</si>
  <si>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</si>
  <si>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</si>
  <si>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</si>
  <si>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</si>
  <si>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</si>
  <si>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</si>
  <si>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</si>
  <si>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</si>
  <si>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</si>
  <si>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</si>
  <si>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</si>
  <si>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</si>
  <si>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</si>
  <si>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</si>
  <si>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</si>
  <si>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</si>
  <si>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</si>
  <si>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</si>
  <si>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</si>
  <si>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</si>
  <si>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</si>
  <si>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</si>
  <si>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</si>
  <si>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</si>
  <si>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</si>
  <si>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</si>
  <si>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</si>
  <si>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</si>
  <si>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</si>
  <si>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</si>
  <si>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</si>
  <si>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</si>
  <si>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</si>
  <si>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</si>
  <si>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</si>
  <si>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</si>
  <si>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</si>
  <si>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</si>
  <si>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</si>
  <si>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</si>
  <si>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</si>
  <si>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</si>
  <si>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</si>
  <si>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</si>
  <si>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</si>
  <si>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</si>
  <si>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</si>
  <si>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</si>
  <si>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</si>
  <si>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</si>
  <si>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</si>
  <si>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</si>
  <si>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</si>
  <si>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</si>
  <si>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</si>
  <si>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</si>
  <si>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</si>
  <si>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</si>
  <si>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</si>
  <si>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</si>
  <si>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</si>
  <si>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</si>
  <si>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</si>
  <si>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</si>
  <si>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</si>
  <si>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</si>
  <si>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</si>
  <si>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</si>
  <si>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</si>
  <si>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</si>
  <si>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</si>
  <si>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</si>
  <si>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</si>
  <si>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</si>
  <si>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</si>
  <si>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</si>
  <si>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</si>
  <si>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</si>
  <si>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</si>
  <si>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</si>
  <si>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</si>
  <si>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</si>
  <si>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</si>
  <si>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</si>
  <si>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</si>
  <si>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</si>
  <si>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</si>
  <si>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</si>
  <si>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</si>
  <si>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</si>
  <si>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</si>
  <si>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</si>
  <si>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</si>
  <si>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</si>
  <si>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</si>
  <si>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</si>
  <si>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</si>
  <si>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</si>
  <si>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</si>
  <si>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</si>
  <si>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</si>
  <si>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</si>
  <si>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</si>
  <si>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</si>
  <si>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</si>
  <si>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</si>
  <si>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</si>
  <si>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</si>
  <si>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</si>
  <si>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</si>
  <si>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</si>
  <si>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</si>
  <si>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</si>
  <si>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</si>
  <si>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</si>
  <si>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</si>
  <si>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</si>
  <si>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</si>
  <si>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</si>
  <si>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</si>
  <si>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</si>
  <si>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</si>
  <si>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</si>
  <si>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</si>
  <si>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</si>
  <si>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</si>
  <si>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</si>
  <si>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</si>
  <si>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</si>
  <si>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</si>
  <si>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</si>
  <si>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</si>
  <si>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</si>
  <si>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</si>
  <si>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</si>
  <si>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</si>
  <si>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</si>
  <si>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</si>
  <si>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</si>
  <si>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</si>
  <si>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</si>
  <si>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</si>
  <si>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</si>
  <si>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</si>
  <si>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</si>
  <si>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</si>
  <si>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</si>
  <si>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</si>
  <si>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</si>
  <si>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</si>
  <si>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</si>
  <si>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</si>
  <si>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</si>
  <si>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</si>
  <si>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</si>
  <si>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</si>
  <si>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</si>
  <si>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</si>
  <si>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</si>
  <si>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</si>
  <si>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</si>
  <si>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</si>
  <si>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</si>
  <si>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</si>
  <si>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</si>
  <si>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</si>
  <si>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</si>
  <si>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</si>
  <si>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</si>
  <si>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</si>
  <si>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</si>
  <si>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</si>
  <si>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</si>
  <si>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</si>
  <si>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</si>
  <si>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</si>
  <si>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</si>
  <si>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</si>
  <si>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</si>
  <si>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</si>
  <si>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</si>
  <si>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</si>
  <si>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</si>
  <si>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</si>
  <si>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</si>
  <si>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</si>
  <si>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</si>
  <si>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</si>
  <si>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</si>
  <si>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</si>
  <si>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</si>
  <si>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</si>
  <si>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</si>
  <si>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</si>
  <si>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</si>
  <si>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</si>
  <si>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</si>
  <si>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</si>
  <si>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</si>
  <si>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</si>
  <si>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</si>
  <si>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</si>
  <si>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</si>
  <si>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</si>
  <si>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</si>
  <si>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</si>
  <si>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</si>
  <si>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</si>
  <si>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</si>
  <si>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</si>
  <si>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</si>
  <si>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</si>
  <si>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</si>
  <si>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</si>
  <si>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</si>
  <si>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</si>
  <si>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</si>
  <si>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</si>
  <si>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</si>
  <si>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</si>
  <si>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</si>
  <si>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</si>
  <si>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</si>
  <si>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</si>
  <si>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</si>
  <si>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</si>
  <si>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</si>
  <si>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</si>
  <si>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</si>
  <si>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</si>
  <si>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</si>
  <si>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</si>
  <si>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</si>
  <si>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</si>
  <si>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</si>
  <si>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</si>
  <si>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</si>
  <si>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</si>
  <si>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</si>
  <si>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</si>
  <si>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</si>
  <si>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</si>
  <si>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</si>
  <si>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</si>
  <si>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</si>
  <si>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</si>
  <si>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</si>
  <si>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</si>
  <si>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</si>
  <si>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</si>
  <si>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</si>
  <si>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</si>
  <si>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</si>
  <si>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</si>
  <si>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</si>
  <si>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</si>
  <si>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</si>
  <si>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</si>
  <si>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</si>
  <si>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</si>
  <si>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</si>
  <si>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</si>
  <si>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</si>
  <si>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</si>
  <si>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</si>
  <si>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</si>
  <si>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</si>
  <si>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</si>
  <si>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</si>
  <si>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</si>
  <si>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</si>
  <si>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</si>
  <si>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</si>
  <si>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</si>
  <si>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</si>
  <si>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</si>
  <si>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</si>
  <si>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</si>
  <si>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</si>
  <si>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</si>
  <si>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</si>
  <si>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</si>
  <si>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</si>
  <si>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</si>
  <si>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</si>
  <si>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</si>
  <si>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</si>
  <si>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</si>
  <si>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</si>
  <si>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</si>
  <si>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</si>
  <si>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</si>
  <si>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</si>
  <si>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</si>
  <si>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</si>
  <si>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</si>
  <si>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</si>
  <si>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</si>
  <si>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</si>
  <si>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</si>
  <si>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</si>
  <si>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</si>
  <si>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</si>
  <si>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</si>
  <si>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</si>
  <si>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</si>
  <si>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</si>
  <si>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</si>
  <si>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</si>
  <si>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</si>
  <si>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</si>
  <si>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</si>
  <si>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</si>
  <si>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</si>
  <si>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</si>
  <si>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</si>
  <si>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</si>
  <si>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</si>
  <si>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</si>
  <si>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</si>
  <si>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</si>
  <si>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</si>
  <si>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</si>
  <si>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</si>
  <si>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</si>
  <si>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</si>
  <si>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</si>
  <si>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</si>
  <si>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</si>
  <si>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</si>
  <si>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</si>
  <si>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</si>
  <si>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</si>
  <si>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</si>
  <si>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</si>
  <si>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</si>
  <si>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</si>
  <si>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</si>
  <si>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</si>
  <si>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</si>
  <si>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</si>
  <si>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</si>
  <si>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</si>
  <si>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</si>
  <si>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</si>
  <si>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</si>
  <si>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</si>
  <si>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</si>
  <si>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</si>
  <si>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</si>
  <si>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</si>
  <si>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</si>
  <si>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</si>
  <si>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</si>
  <si>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</si>
  <si>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</si>
  <si>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</si>
  <si>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</si>
  <si>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</si>
  <si>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</si>
  <si>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</si>
  <si>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</si>
  <si>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</si>
  <si>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</si>
  <si>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</si>
  <si>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</si>
  <si>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</si>
  <si>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</si>
  <si>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</si>
  <si>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</si>
  <si>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</si>
  <si>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</si>
  <si>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</si>
  <si>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</si>
  <si>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</si>
  <si>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</si>
  <si>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</si>
  <si>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</si>
  <si>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</si>
  <si>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</si>
  <si>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</si>
  <si>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</si>
  <si>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</si>
  <si>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</si>
  <si>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</si>
  <si>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</si>
  <si>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</si>
  <si>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</si>
  <si>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</si>
  <si>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</si>
  <si>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</si>
  <si>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</si>
  <si>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</si>
  <si>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</si>
  <si>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</si>
  <si>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</si>
  <si>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</si>
  <si>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</si>
  <si>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</si>
  <si>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</si>
  <si>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</si>
  <si>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</si>
  <si>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</si>
  <si>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</si>
  <si>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</si>
  <si>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</si>
  <si>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</si>
  <si>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</si>
  <si>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</si>
  <si>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</si>
  <si>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</si>
  <si>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</si>
  <si>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</si>
  <si>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</si>
  <si>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</si>
  <si>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</si>
  <si>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</si>
  <si>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</si>
  <si>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</si>
  <si>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</si>
  <si>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</si>
  <si>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</si>
  <si>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</si>
  <si>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</si>
  <si>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</si>
  <si>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</si>
  <si>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</si>
  <si>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</si>
  <si>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</si>
  <si>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</si>
  <si>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</si>
  <si>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</si>
  <si>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</si>
  <si>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</si>
  <si>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</si>
  <si>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</si>
  <si>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</si>
  <si>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</si>
  <si>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</si>
  <si>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</si>
  <si>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</si>
  <si>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</si>
  <si>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</si>
  <si>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</si>
  <si>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</si>
  <si>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</si>
  <si>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</si>
  <si>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</si>
  <si>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</si>
  <si>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</si>
  <si>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</si>
  <si>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</si>
  <si>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</si>
  <si>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</si>
  <si>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</si>
  <si>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</si>
  <si>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</si>
  <si>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</si>
  <si>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</si>
  <si>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</si>
  <si>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</si>
  <si>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</si>
  <si>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</si>
  <si>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</si>
  <si>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</si>
  <si>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</si>
  <si>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</si>
  <si>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</si>
  <si>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</si>
  <si>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</si>
  <si>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</si>
  <si>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</si>
  <si>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</si>
  <si>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</si>
  <si>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</si>
  <si>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</si>
  <si>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</si>
  <si>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</si>
  <si>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</si>
  <si>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</si>
  <si>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</si>
  <si>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</si>
  <si>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</si>
  <si>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</si>
  <si>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</si>
  <si>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</si>
  <si>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</si>
  <si>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</si>
  <si>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</si>
  <si>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</si>
  <si>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</si>
  <si>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</si>
  <si>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</si>
  <si>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</si>
  <si>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</si>
  <si>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</si>
  <si>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</si>
  <si>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</si>
  <si>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</si>
  <si>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</si>
  <si>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</si>
  <si>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</si>
  <si>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</si>
  <si>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</si>
  <si>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</si>
  <si>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</si>
  <si>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</si>
  <si>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</si>
  <si>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</si>
  <si>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</si>
  <si>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</si>
  <si>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</si>
  <si>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</si>
  <si>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</si>
  <si>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</si>
  <si>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</si>
  <si>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</si>
  <si>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</si>
  <si>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</si>
  <si>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</si>
  <si>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</si>
  <si>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</si>
  <si>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</si>
  <si>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</si>
  <si>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</si>
  <si>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</si>
  <si>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</si>
  <si>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</si>
  <si>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</si>
  <si>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</si>
  <si>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</si>
  <si>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</si>
  <si>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</si>
  <si>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</si>
  <si>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</si>
  <si>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</si>
  <si>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</si>
  <si>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</si>
  <si>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</si>
  <si>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</si>
  <si>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</si>
  <si>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</si>
  <si>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</si>
  <si>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</si>
  <si>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</si>
  <si>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</si>
  <si>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</si>
  <si>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</si>
  <si>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</si>
  <si>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</si>
  <si>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</si>
  <si>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</si>
  <si>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</si>
  <si>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</si>
  <si>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</si>
  <si>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</si>
  <si>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</si>
  <si>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</si>
  <si>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</si>
  <si>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</si>
  <si>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</si>
  <si>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</si>
  <si>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</si>
  <si>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</si>
  <si>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</si>
  <si>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</si>
  <si>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</si>
  <si>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</si>
  <si>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</si>
  <si>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</si>
  <si>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</si>
  <si>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</si>
  <si>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</si>
  <si>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</si>
  <si>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</si>
  <si>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</si>
  <si>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</si>
  <si>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</si>
  <si>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</si>
  <si>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</si>
  <si>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</si>
  <si>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</si>
  <si>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</si>
  <si>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</si>
  <si>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</si>
  <si>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</si>
  <si>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</si>
  <si>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</si>
  <si>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</si>
  <si>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</si>
  <si>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</si>
  <si>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</si>
  <si>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</si>
  <si>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</si>
  <si>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</si>
  <si>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</si>
  <si>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</si>
  <si>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</si>
  <si>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</si>
  <si>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</si>
  <si>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</si>
  <si>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</si>
  <si>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</si>
  <si>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</si>
  <si>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</si>
  <si>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</si>
  <si>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</si>
  <si>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</si>
  <si>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</si>
  <si>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</si>
  <si>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</si>
  <si>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</si>
  <si>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</si>
  <si>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</si>
  <si>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</si>
  <si>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</si>
  <si>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</si>
  <si>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</si>
  <si>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</si>
  <si>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</si>
  <si>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</si>
  <si>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</si>
  <si>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</si>
  <si>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</si>
  <si>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</si>
  <si>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</si>
  <si>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</si>
  <si>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</si>
  <si>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</si>
  <si>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</si>
  <si>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</si>
  <si>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</si>
  <si>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</si>
  <si>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</si>
  <si>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</si>
  <si>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</si>
  <si>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</si>
  <si>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</si>
  <si>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</si>
  <si>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</si>
  <si>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</si>
  <si>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</si>
  <si>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</si>
  <si>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</si>
  <si>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</si>
  <si>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</si>
  <si>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</si>
  <si>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</si>
  <si>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</si>
  <si>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</si>
  <si>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</si>
  <si>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</si>
  <si>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</si>
  <si>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</si>
  <si>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</si>
  <si>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</si>
  <si>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</si>
  <si>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</si>
  <si>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</si>
  <si>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</si>
  <si>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</si>
  <si>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</si>
  <si>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</si>
  <si>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</si>
  <si>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</si>
  <si>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</si>
  <si>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</si>
  <si>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</si>
  <si>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</si>
  <si>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</si>
  <si>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</si>
  <si>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</si>
  <si>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</si>
  <si>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</si>
  <si>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</si>
  <si>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</si>
  <si>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</si>
  <si>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</si>
  <si>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</si>
  <si>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</si>
  <si>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</si>
  <si>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</si>
  <si>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</si>
  <si>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</si>
  <si>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</si>
  <si>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</si>
  <si>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</si>
  <si>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</si>
  <si>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</si>
  <si>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</si>
  <si>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</si>
  <si>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</si>
  <si>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</si>
  <si>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</si>
  <si>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</si>
  <si>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</si>
  <si>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</si>
  <si>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</si>
  <si>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</si>
  <si>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</si>
  <si>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</si>
  <si>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</si>
  <si>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</si>
  <si>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</si>
  <si>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</si>
  <si>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</si>
  <si>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</si>
  <si>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</si>
  <si>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</si>
  <si>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</si>
  <si>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</si>
  <si>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</si>
  <si>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</si>
  <si>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</si>
  <si>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</si>
  <si>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</si>
  <si>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</si>
  <si>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</si>
  <si>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</si>
  <si>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</si>
  <si>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</si>
  <si>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</si>
  <si>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</si>
  <si>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</si>
  <si>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</si>
  <si>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</si>
  <si>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</si>
  <si>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</si>
  <si>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</si>
  <si>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</si>
  <si>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</si>
  <si>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</si>
  <si>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</si>
  <si>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</si>
  <si>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</si>
  <si>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</si>
  <si>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</si>
  <si>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</si>
  <si>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</si>
  <si>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</si>
  <si>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</si>
  <si>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</si>
  <si>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</si>
  <si>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</si>
  <si>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</si>
  <si>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</si>
  <si>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</si>
  <si>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</si>
  <si>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</si>
  <si>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</si>
  <si>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</si>
  <si>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</si>
  <si>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</si>
  <si>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</si>
  <si>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</si>
  <si>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</si>
  <si>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</si>
  <si>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</si>
  <si>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</si>
  <si>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</si>
  <si>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</si>
  <si>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</si>
  <si>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</si>
  <si>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</si>
  <si>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</si>
  <si>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</si>
  <si>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</si>
  <si>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</si>
  <si>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</si>
  <si>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</si>
  <si>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</si>
  <si>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</si>
  <si>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</si>
  <si>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</si>
  <si>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</si>
  <si>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</si>
  <si>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</si>
  <si>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</si>
  <si>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</si>
  <si>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</si>
  <si>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</si>
  <si>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</si>
  <si>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</si>
  <si>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</si>
  <si>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</si>
  <si>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</si>
  <si>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</si>
  <si>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</si>
  <si>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</si>
  <si>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</si>
  <si>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</si>
  <si>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</si>
  <si>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</si>
  <si>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</si>
  <si>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</si>
  <si>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</si>
  <si>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</si>
  <si>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</si>
  <si>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</si>
  <si>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</si>
  <si>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</si>
  <si>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</si>
  <si>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</si>
  <si>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</si>
  <si>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</si>
  <si>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</si>
  <si>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</si>
  <si>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</si>
  <si>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</si>
  <si>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</si>
  <si>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</si>
  <si>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</si>
  <si>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</si>
  <si>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</si>
  <si>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</si>
  <si>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</si>
  <si>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</si>
  <si>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</si>
  <si>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</si>
  <si>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</si>
  <si>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</si>
  <si>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</si>
  <si>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</si>
  <si>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</si>
  <si>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</si>
  <si>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</si>
  <si>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</si>
  <si>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</si>
  <si>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</si>
  <si>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</si>
  <si>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</si>
  <si>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</si>
  <si>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</si>
  <si>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</si>
  <si>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</si>
  <si>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</si>
  <si>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</si>
  <si>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</si>
  <si>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</si>
  <si>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</si>
  <si>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</si>
  <si>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</si>
  <si>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</si>
  <si>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</si>
  <si>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</si>
  <si>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</si>
  <si>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</si>
  <si>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</si>
  <si>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</si>
  <si>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</si>
  <si>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</si>
  <si>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</si>
  <si>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</si>
  <si>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</si>
  <si>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</si>
  <si>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</si>
  <si>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</si>
  <si>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</si>
  <si>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</si>
  <si>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</si>
  <si>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</si>
  <si>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</si>
  <si>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</si>
  <si>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</si>
  <si>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</si>
  <si>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</si>
  <si>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</si>
  <si>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</si>
  <si>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</si>
  <si>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</si>
  <si>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</si>
  <si>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</si>
  <si>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</si>
  <si>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</si>
  <si>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</si>
  <si>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</si>
  <si>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</si>
  <si>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</si>
  <si>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</si>
  <si>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</si>
  <si>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</si>
  <si>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</si>
  <si>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</si>
  <si>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</si>
  <si>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</si>
  <si>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</si>
  <si>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</si>
  <si>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</si>
  <si>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</si>
  <si>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</si>
  <si>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</si>
  <si>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</si>
  <si>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</si>
  <si>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</si>
  <si>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</si>
  <si>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</si>
  <si>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</si>
  <si>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</si>
  <si>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</si>
  <si>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</si>
  <si>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</si>
  <si>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</si>
  <si>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</si>
  <si>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</si>
  <si>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</si>
  <si>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</si>
  <si>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</si>
  <si>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</si>
  <si>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</si>
  <si>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</si>
  <si>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</si>
  <si>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</si>
  <si>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</si>
  <si>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</si>
  <si>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</si>
  <si>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</si>
  <si>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</si>
  <si>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</si>
  <si>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</si>
  <si>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</si>
  <si>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</si>
  <si>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</si>
  <si>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</si>
  <si>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</si>
  <si>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</si>
  <si>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</si>
  <si>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</si>
  <si>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</si>
  <si>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</si>
  <si>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</si>
  <si>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</si>
  <si>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</si>
  <si>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</si>
  <si>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</si>
  <si>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</si>
  <si>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</si>
  <si>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</si>
  <si>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</si>
  <si>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</si>
  <si>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</si>
  <si>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</si>
  <si>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</si>
  <si>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</si>
  <si>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</si>
  <si>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</si>
  <si>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</si>
  <si>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</si>
  <si>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</si>
  <si>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</si>
  <si>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</si>
  <si>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</si>
  <si>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</si>
  <si>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</si>
  <si>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</si>
  <si>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</si>
  <si>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</si>
  <si>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</si>
  <si>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</si>
  <si>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</si>
  <si>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</si>
  <si>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</si>
  <si>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</si>
  <si>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</si>
  <si>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</si>
  <si>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</si>
  <si>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</si>
  <si>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</si>
  <si>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</si>
  <si>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</si>
  <si>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</si>
  <si>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</si>
  <si>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</si>
  <si>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</si>
  <si>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</si>
  <si>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</si>
  <si>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</si>
  <si>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</si>
  <si>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</si>
  <si>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</si>
  <si>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</si>
  <si>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</si>
  <si>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</si>
  <si>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</si>
  <si>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</si>
  <si>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</si>
  <si>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</si>
  <si>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</si>
  <si>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</si>
  <si>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</si>
  <si>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</si>
  <si>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</si>
  <si>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</si>
  <si>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</si>
  <si>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</si>
  <si>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</si>
  <si>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</si>
  <si>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</si>
  <si>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</si>
  <si>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</si>
  <si>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</si>
  <si>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</si>
  <si>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</si>
  <si>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</si>
  <si>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</si>
  <si>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</si>
  <si>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</si>
  <si>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</si>
  <si>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</si>
  <si>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</si>
  <si>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</si>
  <si>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</si>
  <si>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</si>
  <si>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</si>
  <si>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</si>
  <si>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</si>
  <si>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</si>
  <si>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</si>
  <si>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</si>
  <si>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</si>
  <si>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</si>
  <si>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</si>
  <si>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</si>
  <si>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</si>
  <si>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</si>
  <si>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</si>
  <si>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</si>
  <si>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</si>
  <si>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</si>
  <si>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</si>
  <si>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</si>
  <si>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</si>
  <si>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</si>
  <si>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</si>
  <si>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</si>
  <si>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</si>
  <si>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</si>
  <si>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</si>
  <si>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</si>
  <si>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</si>
  <si>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</si>
  <si>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</si>
  <si>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</si>
  <si>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</si>
  <si>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</si>
  <si>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</si>
  <si>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</si>
  <si>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</si>
  <si>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</si>
  <si>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</si>
  <si>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</si>
  <si>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</si>
  <si>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</si>
  <si>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</si>
  <si>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</si>
  <si>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</si>
  <si>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</si>
  <si>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</si>
  <si>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</si>
  <si>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</si>
  <si>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</si>
  <si>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</si>
  <si>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</si>
  <si>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</si>
  <si>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</si>
  <si>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</si>
  <si>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</si>
  <si>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</si>
  <si>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</si>
  <si>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</si>
  <si>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</si>
  <si>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</si>
  <si>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</si>
  <si>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</si>
  <si>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</si>
  <si>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</si>
  <si>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</si>
  <si>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</si>
  <si>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</si>
  <si>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</si>
  <si>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</si>
  <si>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</si>
  <si>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</si>
  <si>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</si>
  <si>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</si>
  <si>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</si>
  <si>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</si>
  <si>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</si>
  <si>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</si>
  <si>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</si>
  <si>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</si>
  <si>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</si>
  <si>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</si>
  <si>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</si>
  <si>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</si>
  <si>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</si>
  <si>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</si>
  <si>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</si>
  <si>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</si>
  <si>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</si>
  <si>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</si>
  <si>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</si>
  <si>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</si>
  <si>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</si>
  <si>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</si>
  <si>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</si>
  <si>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</si>
  <si>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</si>
  <si>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</si>
  <si>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</si>
  <si>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</si>
  <si>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</si>
  <si>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</si>
  <si>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</si>
  <si>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</si>
  <si>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</si>
  <si>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</si>
  <si>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</si>
  <si>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</si>
  <si>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</si>
  <si>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</si>
  <si>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</si>
  <si>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</si>
  <si>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</si>
  <si>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</si>
  <si>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</si>
  <si>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</si>
  <si>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</si>
  <si>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</si>
  <si>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</si>
  <si>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</si>
  <si>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</si>
  <si>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</si>
  <si>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</si>
  <si>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</si>
  <si>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</si>
  <si>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</si>
  <si>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</si>
  <si>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</si>
  <si>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</si>
  <si>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</si>
  <si>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</si>
  <si>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</si>
  <si>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</si>
  <si>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</si>
  <si>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</si>
  <si>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</si>
  <si>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</si>
  <si>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</si>
  <si>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</si>
  <si>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</si>
  <si>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</si>
  <si>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</si>
  <si>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</si>
  <si>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</si>
  <si>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</si>
  <si>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</si>
  <si>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</si>
  <si>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</si>
  <si>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</si>
  <si>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</si>
  <si>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</si>
  <si>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</si>
  <si>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</si>
  <si>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</si>
  <si>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</si>
  <si>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</si>
  <si>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</si>
  <si>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</si>
  <si>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</si>
  <si>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</si>
  <si>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</si>
  <si>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</si>
  <si>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</si>
  <si>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</si>
  <si>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</si>
  <si>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</si>
  <si>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</si>
  <si>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</si>
  <si>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</si>
  <si>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</si>
  <si>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</si>
  <si>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</si>
  <si>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</si>
  <si>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</si>
  <si>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</si>
  <si>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</si>
  <si>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</si>
  <si>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</si>
  <si>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</si>
  <si>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</si>
  <si>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</si>
  <si>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</si>
  <si>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</si>
  <si>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</si>
  <si>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</si>
  <si>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</si>
  <si>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</si>
  <si>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</si>
  <si>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</si>
  <si>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</si>
  <si>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</si>
  <si>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</si>
  <si>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</si>
  <si>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</si>
  <si>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</si>
  <si>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</si>
  <si>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</si>
  <si>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</si>
  <si>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</si>
  <si>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</si>
  <si>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</si>
  <si>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</si>
  <si>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</si>
  <si>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</si>
  <si>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</si>
  <si>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</si>
  <si>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</si>
  <si>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</si>
  <si>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</si>
  <si>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</si>
  <si>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</si>
  <si>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</si>
  <si>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</si>
  <si>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</si>
  <si>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</si>
  <si>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</si>
  <si>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</si>
  <si>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</si>
  <si>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</si>
  <si>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</si>
  <si>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</si>
  <si>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</si>
  <si>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</si>
  <si>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</si>
  <si>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</si>
  <si>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</si>
  <si>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</si>
  <si>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</si>
  <si>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</si>
  <si>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</si>
  <si>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</si>
  <si>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</si>
  <si>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</si>
  <si>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</si>
  <si>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</si>
  <si>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</si>
  <si>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</si>
  <si>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</si>
  <si>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</si>
  <si>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</si>
  <si>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</si>
  <si>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</si>
  <si>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</si>
  <si>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</si>
  <si>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</si>
  <si>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</si>
  <si>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</si>
  <si>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</si>
  <si>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</si>
  <si>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</si>
  <si>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</si>
  <si>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</si>
  <si>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</si>
  <si>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</si>
  <si>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</si>
  <si>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</si>
  <si>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</si>
  <si>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</si>
  <si>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</si>
  <si>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</si>
  <si>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</si>
  <si>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</si>
  <si>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</si>
  <si>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</si>
  <si>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</si>
  <si>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</si>
  <si>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</si>
  <si>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</si>
  <si>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</si>
  <si>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</si>
  <si>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</si>
  <si>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</si>
  <si>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</si>
  <si>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</si>
  <si>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</si>
  <si>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</si>
  <si>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</si>
  <si>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</si>
  <si>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</si>
  <si>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</si>
  <si>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</si>
  <si>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</si>
  <si>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</si>
  <si>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</si>
  <si>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</si>
  <si>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</si>
  <si>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</si>
  <si>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</si>
  <si>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</si>
  <si>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</si>
  <si>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</si>
  <si>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</si>
  <si>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</si>
  <si>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</si>
  <si>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</si>
  <si>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</si>
  <si>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</si>
  <si>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</si>
  <si>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</si>
  <si>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</si>
  <si>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</si>
  <si>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</si>
  <si>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</si>
  <si>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</si>
  <si>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</si>
  <si>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</si>
  <si>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</si>
  <si>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</si>
  <si>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</si>
  <si>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</si>
  <si>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</si>
  <si>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</si>
  <si>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</si>
  <si>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</si>
  <si>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</si>
  <si>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</si>
  <si>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</si>
  <si>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</si>
  <si>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</si>
  <si>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</si>
  <si>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</si>
  <si>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</si>
  <si>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</si>
  <si>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</si>
  <si>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</si>
  <si>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</si>
  <si>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</si>
  <si>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</si>
  <si>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</si>
  <si>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</si>
  <si>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</si>
  <si>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</si>
  <si>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</si>
  <si>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</si>
  <si>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</si>
  <si>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</si>
  <si>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</si>
  <si>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</si>
  <si>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</si>
  <si>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</si>
  <si>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</si>
  <si>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</si>
  <si>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</si>
  <si>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</si>
  <si>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</si>
  <si>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</si>
  <si>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</si>
  <si>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</si>
  <si>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</si>
  <si>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</si>
  <si>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</si>
  <si>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</si>
  <si>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</si>
  <si>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</si>
  <si>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</si>
  <si>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</si>
  <si>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</si>
  <si>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</si>
  <si>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</si>
  <si>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</si>
  <si>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</si>
  <si>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</si>
  <si>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</si>
  <si>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</si>
  <si>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</si>
  <si>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</si>
  <si>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</si>
  <si>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</si>
  <si>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</si>
  <si>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</si>
  <si>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</si>
  <si>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</si>
  <si>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</si>
  <si>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</si>
  <si>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</si>
  <si>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</si>
  <si>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</si>
  <si>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</si>
  <si>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</si>
  <si>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</si>
  <si>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</si>
  <si>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</si>
  <si>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</si>
  <si>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</si>
  <si>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</si>
  <si>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</si>
  <si>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</si>
  <si>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</si>
  <si>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</si>
  <si>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</si>
  <si>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</si>
  <si>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</si>
  <si>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</si>
  <si>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</si>
  <si>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</si>
  <si>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</si>
  <si>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</si>
  <si>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</si>
  <si>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</si>
  <si>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</si>
  <si>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</si>
  <si>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</si>
  <si>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</si>
  <si>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</si>
  <si>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</si>
  <si>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</si>
  <si>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</si>
  <si>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</si>
  <si>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</si>
  <si>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</si>
  <si>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</si>
  <si>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</si>
  <si>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</si>
  <si>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</si>
  <si>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</si>
  <si>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</si>
  <si>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</si>
  <si>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</si>
  <si>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</si>
  <si>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</si>
  <si>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</si>
  <si>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</si>
  <si>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</si>
  <si>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</si>
  <si>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</si>
  <si>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</si>
  <si>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</si>
  <si>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</si>
  <si>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</si>
  <si>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</si>
  <si>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</si>
  <si>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</si>
  <si>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</si>
  <si>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</si>
  <si>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</si>
  <si>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</si>
  <si>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</si>
  <si>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</si>
  <si>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</si>
  <si>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</si>
  <si>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</si>
  <si>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</si>
  <si>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</si>
  <si>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</si>
  <si>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</si>
  <si>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</si>
  <si>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</si>
  <si>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</si>
  <si>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</si>
  <si>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</si>
  <si>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</si>
  <si>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</si>
  <si>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</si>
  <si>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</si>
  <si>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</si>
  <si>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</si>
  <si>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</si>
  <si>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</si>
  <si>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</si>
  <si>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</si>
  <si>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</si>
  <si>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</si>
  <si>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</si>
  <si>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</si>
  <si>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</si>
  <si>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</si>
  <si>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</si>
  <si>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</si>
  <si>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</si>
  <si>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</si>
  <si>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</si>
  <si>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</si>
  <si>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</si>
  <si>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</si>
  <si>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</si>
  <si>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</si>
  <si>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</si>
  <si>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</si>
  <si>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</si>
  <si>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</si>
  <si>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</si>
  <si>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</si>
  <si>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</si>
  <si>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</si>
  <si>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</si>
  <si>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</si>
  <si>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</si>
  <si>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</si>
  <si>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</si>
  <si>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</si>
  <si>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</si>
  <si>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</si>
  <si>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</si>
  <si>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</si>
  <si>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</si>
  <si>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</si>
  <si>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</si>
  <si>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</si>
  <si>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</si>
  <si>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</si>
  <si>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</si>
  <si>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</si>
  <si>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</si>
  <si>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</si>
  <si>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</si>
  <si>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</si>
  <si>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</si>
  <si>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</si>
  <si>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</si>
  <si>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</si>
  <si>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</si>
  <si>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</si>
  <si>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</si>
  <si>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</si>
  <si>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</si>
  <si>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</si>
  <si>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</si>
  <si>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</si>
  <si>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</si>
  <si>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</si>
  <si>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</si>
  <si>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</si>
  <si>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</si>
  <si>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</si>
  <si>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</si>
  <si>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</si>
  <si>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</si>
  <si>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</si>
  <si>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</si>
  <si>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</si>
  <si>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</si>
  <si>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</si>
  <si>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</si>
  <si>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</si>
  <si>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</si>
  <si>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</si>
  <si>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</si>
  <si>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</si>
  <si>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</si>
  <si>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</si>
  <si>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</si>
  <si>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</si>
  <si>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</si>
  <si>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</si>
  <si>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</si>
  <si>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</si>
  <si>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</si>
  <si>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</si>
  <si>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</si>
  <si>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</si>
  <si>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</si>
  <si>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</si>
  <si>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</si>
  <si>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</si>
  <si>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</si>
  <si>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</si>
  <si>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</si>
  <si>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</si>
  <si>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</si>
  <si>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</si>
  <si>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</si>
  <si>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</si>
  <si>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</si>
  <si>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</si>
  <si>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</si>
  <si>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</si>
  <si>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</si>
  <si>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</si>
  <si>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</si>
  <si>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</si>
  <si>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</si>
  <si>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</si>
  <si>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</si>
  <si>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</si>
  <si>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</si>
  <si>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</si>
  <si>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</si>
  <si>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</si>
  <si>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</si>
  <si>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</si>
  <si>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</si>
  <si>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</si>
  <si>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</si>
  <si>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</si>
  <si>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</si>
  <si>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</si>
  <si>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</si>
  <si>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</si>
  <si>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</si>
  <si>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</si>
  <si>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</si>
  <si>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</si>
  <si>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</si>
  <si>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</si>
  <si>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</si>
  <si>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</si>
  <si>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</si>
  <si>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</si>
  <si>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</si>
  <si>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</si>
  <si>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</si>
  <si>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</si>
  <si>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</si>
  <si>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</si>
  <si>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</si>
  <si>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</si>
  <si>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</si>
  <si>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</si>
  <si>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</si>
  <si>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</si>
  <si>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</si>
  <si>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</si>
  <si>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</si>
  <si>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</si>
  <si>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</si>
  <si>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</si>
  <si>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</si>
  <si>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</si>
  <si>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</si>
  <si>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</si>
  <si>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</si>
  <si>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</si>
  <si>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</si>
  <si>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</si>
  <si>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</si>
  <si>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</si>
  <si>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</si>
  <si>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</si>
  <si>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</si>
  <si>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</si>
  <si>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</si>
  <si>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</si>
  <si>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</si>
  <si>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</si>
  <si>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</si>
  <si>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</si>
  <si>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</si>
  <si>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</si>
  <si>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</si>
  <si>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</si>
  <si>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</si>
  <si>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</si>
  <si>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</si>
  <si>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</si>
  <si>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</si>
  <si>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</si>
  <si>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</si>
  <si>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</si>
  <si>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</si>
  <si>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</si>
  <si>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</si>
  <si>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</si>
  <si>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</si>
  <si>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</si>
  <si>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</si>
  <si>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</si>
  <si>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</si>
  <si>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</si>
  <si>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</si>
  <si>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</si>
  <si>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</si>
  <si>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</si>
  <si>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</si>
  <si>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</si>
  <si>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</si>
  <si>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</si>
  <si>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</si>
  <si>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</si>
  <si>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</si>
  <si>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</si>
  <si>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</si>
  <si>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</si>
  <si>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</si>
  <si>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</si>
  <si>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</si>
  <si>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</si>
  <si>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</si>
  <si>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</si>
  <si>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</si>
  <si>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</si>
  <si>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</si>
  <si>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</si>
  <si>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</si>
  <si>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</si>
  <si>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</si>
  <si>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</si>
  <si>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</si>
  <si>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</si>
  <si>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</si>
  <si>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</si>
  <si>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</si>
  <si>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</si>
  <si>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</si>
  <si>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</si>
  <si>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</si>
  <si>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</si>
  <si>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</si>
  <si>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</si>
  <si>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</si>
  <si>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</si>
  <si>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</si>
  <si>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</si>
  <si>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</si>
  <si>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</si>
  <si>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</si>
  <si>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</si>
  <si>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</si>
  <si>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</si>
  <si>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</si>
  <si>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</si>
  <si>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</si>
  <si>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</si>
  <si>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</si>
  <si>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</si>
  <si>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</si>
  <si>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</si>
  <si>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</si>
  <si>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</si>
  <si>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</si>
  <si>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</si>
  <si>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</si>
  <si>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</si>
  <si>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</si>
  <si>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</si>
  <si>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</si>
  <si>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</si>
  <si>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</si>
  <si>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</si>
  <si>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</si>
  <si>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</si>
  <si>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</si>
  <si>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</si>
  <si>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</si>
  <si>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</si>
  <si>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</si>
  <si>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</si>
  <si>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</si>
  <si>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</si>
  <si>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</si>
  <si>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</si>
  <si>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</si>
  <si>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</si>
  <si>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</si>
  <si>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</si>
  <si>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</si>
  <si>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</si>
  <si>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</si>
  <si>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</si>
  <si>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</si>
  <si>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</si>
  <si>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</si>
  <si>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</si>
  <si>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</si>
  <si>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</si>
  <si>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</si>
  <si>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</si>
  <si>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</si>
  <si>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</si>
  <si>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</si>
  <si>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</si>
  <si>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</si>
  <si>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</si>
  <si>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</si>
  <si>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</si>
  <si>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</si>
  <si>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</si>
  <si>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</si>
  <si>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</si>
  <si>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</si>
  <si>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</si>
  <si>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</si>
  <si>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</si>
  <si>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</si>
  <si>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</si>
  <si>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</si>
  <si>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</si>
  <si>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</si>
  <si>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</si>
  <si>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</si>
  <si>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</si>
  <si>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</si>
  <si>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</si>
  <si>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</si>
  <si>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</si>
  <si>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</si>
  <si>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</si>
  <si>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</si>
  <si>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</si>
  <si>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</si>
  <si>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</si>
  <si>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</si>
  <si>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</si>
  <si>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</si>
  <si>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</si>
  <si>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</si>
  <si>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</si>
  <si>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</si>
  <si>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</si>
  <si>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</si>
  <si>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</si>
  <si>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</si>
  <si>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</si>
  <si>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</si>
  <si>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</si>
  <si>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</si>
  <si>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</si>
  <si>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</si>
  <si>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</si>
  <si>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</si>
  <si>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</si>
  <si>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</si>
  <si>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</si>
  <si>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</si>
  <si>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</si>
  <si>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</si>
  <si>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</si>
  <si>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</si>
  <si>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</si>
  <si>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</si>
  <si>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</si>
  <si>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</si>
  <si>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</si>
  <si>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</si>
  <si>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</si>
  <si>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</si>
  <si>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</si>
  <si>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</si>
  <si>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</si>
  <si>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</si>
  <si>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</si>
  <si>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</si>
  <si>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</si>
  <si>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</si>
  <si>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</si>
  <si>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</si>
  <si>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</si>
  <si>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</si>
  <si>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</si>
  <si>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</si>
  <si>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</si>
  <si>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</si>
  <si>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</si>
  <si>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</si>
  <si>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</si>
  <si>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</si>
  <si>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</si>
  <si>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</si>
  <si>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</si>
  <si>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</si>
  <si>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</si>
  <si>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</si>
  <si>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</si>
  <si>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</si>
  <si>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</si>
  <si>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</si>
  <si>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</si>
  <si>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</si>
  <si>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</si>
  <si>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</si>
  <si>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</si>
  <si>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</si>
  <si>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</si>
  <si>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</si>
  <si>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</si>
  <si>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</si>
  <si>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</si>
  <si>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</si>
  <si>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</si>
  <si>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</si>
  <si>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</si>
  <si>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</si>
  <si>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</si>
  <si>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</si>
  <si>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</si>
  <si>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</si>
  <si>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</si>
  <si>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</si>
  <si>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</si>
  <si>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</si>
  <si>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</si>
  <si>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</si>
  <si>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</si>
  <si>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</si>
  <si>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</si>
  <si>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</si>
  <si>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</si>
  <si>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</si>
  <si>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</si>
  <si>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</si>
  <si>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</si>
  <si>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</si>
  <si>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</si>
  <si>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</si>
  <si>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</si>
  <si>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</si>
  <si>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</si>
  <si>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</si>
  <si>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</si>
  <si>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</si>
  <si>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</si>
  <si>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</si>
  <si>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</si>
  <si>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</si>
  <si>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</si>
  <si>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</si>
  <si>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</si>
  <si>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</si>
  <si>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</si>
  <si>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</si>
  <si>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</si>
  <si>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</si>
  <si>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</si>
  <si>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</si>
  <si>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</si>
  <si>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</si>
  <si>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</si>
  <si>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</si>
  <si>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</si>
  <si>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</si>
  <si>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</si>
  <si>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</si>
  <si>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</si>
  <si>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</si>
  <si>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</si>
  <si>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</si>
  <si>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</si>
  <si>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</si>
  <si>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</si>
  <si>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</si>
  <si>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</si>
  <si>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</si>
  <si>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</si>
  <si>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</si>
  <si>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</si>
  <si>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</si>
  <si>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</si>
  <si>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</si>
  <si>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</si>
  <si>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</si>
  <si>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</si>
  <si>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</si>
  <si>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</si>
  <si>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</si>
  <si>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</si>
  <si>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</si>
  <si>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</si>
  <si>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</si>
  <si>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</si>
  <si>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</si>
  <si>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</si>
  <si>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</si>
  <si>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</si>
  <si>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</si>
  <si>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</si>
  <si>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</si>
  <si>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</si>
  <si>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</si>
  <si>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</si>
  <si>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</si>
  <si>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</si>
  <si>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</si>
  <si>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</si>
  <si>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</si>
  <si>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</si>
  <si>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</si>
  <si>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</si>
  <si>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</si>
  <si>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</si>
  <si>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</si>
  <si>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</si>
  <si>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</si>
  <si>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</si>
  <si>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</si>
  <si>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</si>
  <si>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</si>
  <si>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</si>
  <si>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</si>
  <si>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</si>
  <si>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</si>
  <si>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</si>
  <si>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</si>
  <si>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</si>
  <si>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</si>
  <si>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</si>
  <si>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</si>
  <si>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</si>
  <si>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</si>
  <si>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</si>
  <si>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</si>
  <si>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</si>
  <si>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</si>
  <si>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</si>
  <si>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</si>
  <si>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</si>
  <si>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</si>
  <si>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</si>
  <si>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</si>
  <si>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</si>
  <si>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</si>
  <si>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</si>
  <si>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</si>
  <si>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</si>
  <si>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</si>
  <si>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</si>
  <si>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</si>
  <si>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</si>
  <si>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</si>
  <si>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</si>
  <si>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</si>
  <si>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</si>
  <si>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</si>
  <si>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</si>
  <si>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</si>
  <si>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</si>
  <si>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</si>
  <si>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</si>
  <si>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</si>
  <si>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</si>
  <si>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</si>
  <si>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</si>
  <si>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</si>
  <si>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</si>
  <si>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</si>
  <si>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</si>
  <si>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</si>
  <si>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</si>
  <si>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</si>
  <si>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</si>
  <si>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</si>
  <si>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</si>
  <si>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</si>
  <si>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</si>
  <si>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</si>
  <si>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</si>
  <si>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</si>
  <si>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</si>
  <si>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</si>
  <si>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</si>
  <si>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</si>
  <si>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</si>
  <si>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</si>
  <si>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</si>
  <si>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</si>
  <si>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</si>
  <si>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</si>
  <si>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</si>
  <si>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</si>
  <si>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</si>
  <si>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</si>
  <si>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</si>
  <si>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</si>
  <si>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</si>
  <si>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</si>
  <si>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</si>
  <si>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</si>
  <si>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</si>
  <si>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</si>
  <si>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</si>
  <si>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</si>
  <si>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</si>
  <si>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</si>
  <si>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</si>
  <si>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</si>
  <si>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</si>
  <si>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</si>
  <si>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</si>
  <si>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</si>
  <si>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</si>
  <si>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</si>
  <si>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</si>
  <si>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</si>
  <si>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</si>
  <si>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</si>
  <si>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</si>
  <si>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</si>
  <si>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</si>
  <si>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</si>
  <si>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</si>
  <si>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</si>
  <si>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</si>
  <si>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</si>
  <si>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</si>
  <si>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</si>
  <si>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</si>
  <si>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</si>
  <si>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</si>
  <si>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</si>
  <si>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</si>
  <si>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</si>
  <si>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</si>
  <si>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</si>
  <si>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</si>
  <si>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</si>
  <si>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</si>
  <si>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</si>
  <si>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</si>
  <si>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</si>
  <si>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</si>
  <si>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</si>
  <si>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</si>
  <si>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</si>
  <si>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</si>
  <si>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</si>
  <si>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</si>
  <si>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</si>
  <si>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</si>
  <si>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</si>
  <si>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</si>
  <si>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</si>
  <si>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</si>
  <si>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</si>
  <si>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</si>
  <si>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</si>
  <si>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</si>
  <si>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</si>
  <si>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</si>
  <si>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</si>
  <si>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</si>
  <si>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</si>
  <si>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</si>
  <si>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</si>
  <si>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</si>
  <si>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</si>
  <si>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</si>
  <si>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</si>
  <si>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</si>
  <si>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</si>
  <si>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</si>
  <si>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</si>
  <si>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</si>
  <si>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</si>
  <si>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</si>
  <si>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</si>
  <si>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</si>
  <si>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</si>
  <si>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</si>
  <si>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</si>
  <si>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</si>
  <si>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</si>
  <si>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</si>
  <si>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</si>
  <si>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</si>
  <si>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</si>
  <si>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</si>
  <si>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</si>
  <si>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</si>
  <si>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</si>
  <si>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</si>
  <si>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</si>
  <si>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</si>
  <si>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</si>
  <si>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</si>
  <si>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</si>
  <si>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</si>
  <si>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</si>
  <si>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</si>
  <si>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</si>
  <si>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</si>
  <si>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</si>
  <si>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</si>
  <si>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</si>
  <si>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</si>
  <si>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</si>
  <si>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</si>
  <si>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</si>
  <si>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</si>
  <si>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</si>
  <si>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</si>
  <si>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</si>
  <si>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</si>
  <si>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</si>
  <si>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</si>
  <si>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</si>
  <si>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</si>
  <si>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</si>
  <si>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</si>
  <si>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</si>
  <si>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</si>
  <si>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</si>
  <si>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</si>
  <si>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</si>
  <si>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</si>
  <si>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</si>
  <si>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</si>
  <si>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</si>
  <si>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</si>
  <si>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</si>
  <si>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</si>
  <si>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Row Labels</t>
  </si>
  <si>
    <t>Grand Total</t>
  </si>
  <si>
    <t>Average Donation</t>
  </si>
  <si>
    <t>Count of state</t>
  </si>
  <si>
    <t>Column Labels</t>
  </si>
  <si>
    <t>(All)</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</si>
  <si>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</si>
  <si>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</si>
  <si>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</si>
  <si>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</si>
  <si>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</si>
  <si>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</si>
  <si>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</si>
  <si>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</si>
  <si>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</si>
  <si>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</si>
  <si>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</si>
  <si>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</si>
  <si>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</si>
  <si>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</si>
  <si>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</si>
  <si>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</si>
  <si>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</si>
  <si>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</si>
  <si>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</si>
  <si>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</si>
  <si>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</si>
  <si>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</si>
  <si>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</si>
  <si>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</si>
  <si>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</si>
  <si>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</si>
  <si>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</si>
  <si>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</si>
  <si>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</si>
  <si>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</si>
  <si>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</si>
  <si>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</si>
  <si>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</si>
  <si>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</si>
  <si>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</si>
  <si>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</si>
  <si>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</si>
  <si>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</si>
  <si>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</si>
  <si>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</si>
  <si>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</si>
  <si>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</si>
  <si>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</si>
  <si>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</si>
  <si>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</si>
  <si>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</si>
  <si>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</si>
  <si>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</si>
  <si>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</si>
  <si>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</si>
  <si>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</si>
  <si>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</si>
  <si>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</si>
  <si>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</si>
  <si>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</si>
  <si>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</si>
  <si>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</si>
  <si>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</si>
  <si>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</si>
  <si>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</si>
  <si>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</si>
  <si>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</si>
  <si>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</si>
  <si>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</si>
  <si>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</si>
  <si>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</si>
  <si>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</si>
  <si>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</si>
  <si>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</si>
  <si>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</si>
  <si>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</si>
  <si>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</si>
  <si>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</si>
  <si>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</si>
  <si>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</si>
  <si>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</si>
  <si>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</si>
  <si>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</si>
  <si>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</si>
  <si>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</si>
  <si>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</si>
  <si>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</si>
  <si>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</si>
  <si>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</si>
  <si>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</si>
  <si>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</si>
  <si>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</si>
  <si>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</si>
  <si>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Failed</t>
  </si>
  <si>
    <t>Backers_count</t>
  </si>
  <si>
    <t>Mean</t>
  </si>
  <si>
    <t>Median</t>
  </si>
  <si>
    <t>State</t>
  </si>
  <si>
    <t xml:space="preserve">Minimum </t>
  </si>
  <si>
    <t>Maximum</t>
  </si>
  <si>
    <t>Variance</t>
  </si>
  <si>
    <t>Std. Dev</t>
  </si>
  <si>
    <t>There is more variability with successful campaigns because real successful campaigns could end up with many backers and some may barely be successful with few backers.  If you fail, usually there are as many backers to begin with.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</si>
</sst>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10" fontId="0" fillId="0" borderId="0" xfId="0" applyNumberFormat="1"/>
    <xf numFmtId="0" fontId="2" fillId="0" borderId="0" xfId="0" applyFont="1"/>
  </cellXfs>
  <cellStyles count="1">
    <cellStyle name="Normal" xfId="0" builtinId="0"/>
  </cellStyles>
  <dxfs count="10">
    <dxf>
      <fill>
        <patternFill>
          <bgColor rgb="FFFFC7CE"/>
        </patternFill>
      </fill>
    </dxf>
    <dxf>
      <fill>
        <patternFill patternType="solid">
          <bgColor theme="9" tint="-0.24994659260841701"/>
        </patternFill>
      </fill>
    </dxf>
    <dxf>
      <fill>
        <patternFill>
          <bgColor rgb="FFFFC000"/>
        </patternFill>
      </fill>
    </dxf>
    <dxf>
      <fill>
        <patternFill>
          <bgColor rgb="FF0070C0"/>
        </patternFill>
      </fill>
    </dxf>
    <dxf>
      <fill>
        <patternFill>
          <bgColor rgb="FFFFC7CE"/>
        </patternFill>
      </fill>
    </dxf>
    <dxf>
      <fill>
        <patternFill patternType="solid">
          <bgColor theme="9" tint="-0.24994659260841701"/>
        </patternFill>
      </fill>
    </dxf>
    <dxf>
      <fill>
        <patternFill>
          <bgColor rgb="FFFFC000"/>
        </patternFill>
      </fill>
    </dxf>
    <dxf>
      <fill>
        <patternFill>
          <bgColor rgb="FF0070C0"/>
        </patternFill>
      </fill>
    </dxf>
    <dxf>
      <fill>
        <patternFill patternType="solid">
          <fgColor rgb="FFFFC7CE"/>
          <bgColor rgb="FF000000"/>
        </patternFill>
      </fill>
    </dxf>
    <dxf>
      <fill>
        <patternFill patternType="solid">
          <fgColor rgb="FF548235"/>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[StarterBook.xlsx]category_chart!PivotTable2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category_chart!$B$3:$B$4</c:f>
              <c:strCache>
                <c:ptCount val="1"/>
                <c:pt idx="0">
                  <c:v>canceled</c:v>
                </c:pt>
              </c:strCache>
            </c:strRef>
          </c:tx>
          <c:spPr>
            <a:solidFill>
              <a:schemeClr val="accent1"/>
            </a:solidFill>
            <a:ln>
              <a:noFill/>
            </a:ln>
            <a:effectLst/>
          </c:spPr>
          <c:invertIfNegative val="0"/>
          <c:cat>
            <c:strRef>
              <c:f>category_chart!$A$5:$A$14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category_chart!$B$5:$B$14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7F6-4805-8C7F-B923AF1EB621}"/>
            </c:ext>
          </c:extLst>
        </c:ser>
        <c:ser>
          <c:idx val="1"/>
          <c:order val="1"/>
          <c:tx>
            <c:strRef>
              <c:f>category_chart!$C$3:$C$4</c:f>
              <c:strCache>
                <c:ptCount val="1"/>
                <c:pt idx="0">
                  <c:v>failed</c:v>
                </c:pt>
              </c:strCache>
            </c:strRef>
          </c:tx>
          <c:spPr>
            <a:solidFill>
              <a:schemeClr val="accent2"/>
            </a:solidFill>
            <a:ln>
              <a:noFill/>
            </a:ln>
            <a:effectLst/>
          </c:spPr>
          <c:invertIfNegative val="0"/>
          <c:cat>
            <c:strRef>
              <c:f>category_chart!$A$5:$A$14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category_chart!$C$5:$C$14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424B-44D4-972F-63DD41C8BD97}"/>
            </c:ext>
          </c:extLst>
        </c:ser>
        <c:ser>
          <c:idx val="2"/>
          <c:order val="2"/>
          <c:tx>
            <c:strRef>
              <c:f>category_chart!$D$3:$D$4</c:f>
              <c:strCache>
                <c:ptCount val="1"/>
                <c:pt idx="0">
                  <c:v>live</c:v>
                </c:pt>
              </c:strCache>
            </c:strRef>
          </c:tx>
          <c:spPr>
            <a:solidFill>
              <a:schemeClr val="accent3"/>
            </a:solidFill>
            <a:ln>
              <a:noFill/>
            </a:ln>
            <a:effectLst/>
          </c:spPr>
          <c:invertIfNegative val="0"/>
          <c:cat>
            <c:strRef>
              <c:f>category_chart!$A$5:$A$14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category_chart!$D$5:$D$14</c:f>
              <c:numCache>
                <c:formatCode>General</c:formatCode>
                <c:ptCount val="9"/>
                <c:pt idx="1">
                  <c:v>6</c:v>
                </c:pt>
                <c:pt idx="4">
                  <c:v>20</c:v>
                </c:pt>
                <c:pt idx="8">
                  <c:v>24</c:v>
                </c:pt>
              </c:numCache>
            </c:numRef>
          </c:val>
          <c:extLst>
            <c:ext xmlns:c16="http://schemas.microsoft.com/office/drawing/2014/chart" uri="{C3380CC4-5D6E-409C-BE32-E72D297353CC}">
              <c16:uniqueId val="{00000008-424B-44D4-972F-63DD41C8BD97}"/>
            </c:ext>
          </c:extLst>
        </c:ser>
        <c:ser>
          <c:idx val="3"/>
          <c:order val="3"/>
          <c:tx>
            <c:strRef>
              <c:f>category_chart!$E$3:$E$4</c:f>
              <c:strCache>
                <c:ptCount val="1"/>
                <c:pt idx="0">
                  <c:v>successful</c:v>
                </c:pt>
              </c:strCache>
            </c:strRef>
          </c:tx>
          <c:spPr>
            <a:solidFill>
              <a:schemeClr val="accent4"/>
            </a:solidFill>
            <a:ln>
              <a:noFill/>
            </a:ln>
            <a:effectLst/>
          </c:spPr>
          <c:invertIfNegative val="0"/>
          <c:cat>
            <c:strRef>
              <c:f>category_chart!$A$5:$A$14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category_chart!$E$5:$E$14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9-424B-44D4-972F-63DD41C8BD97}"/>
            </c:ext>
          </c:extLst>
        </c:ser>
        <c:dLbls>
          <c:showLegendKey val="0"/>
          <c:showVal val="0"/>
          <c:showCatName val="0"/>
          <c:showSerName val="0"/>
          <c:showPercent val="0"/>
          <c:showBubbleSize val="0"/>
        </c:dLbls>
        <c:gapWidth val="219"/>
        <c:overlap val="100"/>
        <c:axId val="750837024"/>
        <c:axId val="750832760"/>
      </c:barChart>
      <c:catAx>
        <c:axId val="75083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32760"/>
        <c:crosses val="autoZero"/>
        <c:auto val="1"/>
        <c:lblAlgn val="ctr"/>
        <c:lblOffset val="100"/>
        <c:noMultiLvlLbl val="0"/>
      </c:catAx>
      <c:valAx>
        <c:axId val="750832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37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[StarterBook.xlsx]Subcategory_chart!PivotTable1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Subcategory_chart!$B$4:$B$5</c:f>
              <c:strCache>
                <c:ptCount val="1"/>
                <c:pt idx="0">
                  <c:v>canceled</c:v>
                </c:pt>
              </c:strCache>
            </c:strRef>
          </c:tx>
          <c:spPr>
            <a:solidFill>
              <a:schemeClr val="accent1"/>
            </a:solidFill>
            <a:ln>
              <a:noFill/>
            </a:ln>
            <a:effectLst/>
          </c:spPr>
          <c:invertIfNegative val="0"/>
          <c:cat>
            <c:strRef>
              <c:f>Subcategory_chart!$A$6:$A$47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Subcategory_chart!$B$6:$B$47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AFF-4652-A9FA-780AD0E3A27A}"/>
            </c:ext>
          </c:extLst>
        </c:ser>
        <c:ser>
          <c:idx val="1"/>
          <c:order val="1"/>
          <c:tx>
            <c:strRef>
              <c:f>Subcategory_chart!$C$4:$C$5</c:f>
              <c:strCache>
                <c:ptCount val="1"/>
                <c:pt idx="0">
                  <c:v>failed</c:v>
                </c:pt>
              </c:strCache>
            </c:strRef>
          </c:tx>
          <c:spPr>
            <a:solidFill>
              <a:schemeClr val="accent2"/>
            </a:solidFill>
            <a:ln>
              <a:noFill/>
            </a:ln>
            <a:effectLst/>
          </c:spPr>
          <c:invertIfNegative val="0"/>
          <c:cat>
            <c:strRef>
              <c:f>Subcategory_chart!$A$6:$A$47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Subcategory_chart!$C$6:$C$47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AFF-4652-A9FA-780AD0E3A27A}"/>
            </c:ext>
          </c:extLst>
        </c:ser>
        <c:ser>
          <c:idx val="2"/>
          <c:order val="2"/>
          <c:tx>
            <c:strRef>
              <c:f>Subcategory_chart!$D$4:$D$5</c:f>
              <c:strCache>
                <c:ptCount val="1"/>
                <c:pt idx="0">
                  <c:v>live</c:v>
                </c:pt>
              </c:strCache>
            </c:strRef>
          </c:tx>
          <c:spPr>
            <a:solidFill>
              <a:schemeClr val="accent3"/>
            </a:solidFill>
            <a:ln>
              <a:noFill/>
            </a:ln>
            <a:effectLst/>
          </c:spPr>
          <c:invertIfNegative val="0"/>
          <c:cat>
            <c:strRef>
              <c:f>Subcategory_chart!$A$6:$A$47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Subcategory_chart!$D$6:$D$47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0AFF-4652-A9FA-780AD0E3A27A}"/>
            </c:ext>
          </c:extLst>
        </c:ser>
        <c:ser>
          <c:idx val="3"/>
          <c:order val="3"/>
          <c:tx>
            <c:strRef>
              <c:f>Subcategory_chart!$E$4:$E$5</c:f>
              <c:strCache>
                <c:ptCount val="1"/>
                <c:pt idx="0">
                  <c:v>successful</c:v>
                </c:pt>
              </c:strCache>
            </c:strRef>
          </c:tx>
          <c:spPr>
            <a:solidFill>
              <a:schemeClr val="accent4"/>
            </a:solidFill>
            <a:ln>
              <a:noFill/>
            </a:ln>
            <a:effectLst/>
          </c:spPr>
          <c:invertIfNegative val="0"/>
          <c:cat>
            <c:strRef>
              <c:f>Subcategory_chart!$A$6:$A$47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Subcategory_chart!$E$6:$E$47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0AFF-4652-A9FA-780AD0E3A27A}"/>
            </c:ext>
          </c:extLst>
        </c:ser>
        <c:dLbls>
          <c:showLegendKey val="0"/>
          <c:showVal val="0"/>
          <c:showCatName val="0"/>
          <c:showSerName val="0"/>
          <c:showPercent val="0"/>
          <c:showBubbleSize val="0"/>
        </c:dLbls>
        <c:gapWidth val="219"/>
        <c:overlap val="100"/>
        <c:axId val="732834624"/>
        <c:axId val="722758192"/>
      </c:barChart>
      <c:catAx>
        <c:axId val="73283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758192"/>
        <c:crossesAt val="0"/>
        <c:auto val="1"/>
        <c:lblAlgn val="ctr"/>
        <c:lblOffset val="100"/>
        <c:noMultiLvlLbl val="0"/>
      </c:catAx>
      <c:valAx>
        <c:axId val="722758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34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[StarterBook.xlsx]Dates_chart!PivotTable3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Dates_chart!$C$12:$C$13</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Dates_chart!$B$14:$B$26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Dates_chart!$C$14:$C$26</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4DE-4B5A-85E5-6CF5924DE76E}"/>
            </c:ext>
          </c:extLst>
        </c:ser>
        <c:ser>
          <c:idx val="1"/>
          <c:order val="1"/>
          <c:tx>
            <c:strRef>
              <c:f>Dates_chart!$D$12:$D$13</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Dates_chart!$B$14:$B$26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Dates_chart!$D$14:$D$26</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4DE-4B5A-85E5-6CF5924DE76E}"/>
            </c:ext>
          </c:extLst>
        </c:ser>
        <c:ser>
          <c:idx val="2"/>
          <c:order val="2"/>
          <c:tx>
            <c:strRef>
              <c:f>Dates_chart!$E$12:$E$13</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Dates_chart!$B$14:$B$26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Dates_chart!$E$14:$E$26</c:f>
              <c:numCache>
                <c:formatCode>General</c:formatCode>
                <c:ptCount val="12"/>
                <c:pt idx="0">
                  <c:v>2</c:v>
                </c:pt>
                <c:pt idx="1">
                  <c:v>18</c:v>
                </c:pt>
                <c:pt idx="2">
                  <c:v>30</c:v>
                </c:pt>
              </c:numCache>
            </c:numRef>
          </c:val>
          <c:smooth val="0"/>
          <c:extLst>
            <c:ext xmlns:c16="http://schemas.microsoft.com/office/drawing/2014/chart" uri="{C3380CC4-5D6E-409C-BE32-E72D297353CC}">
              <c16:uniqueId val="{00000002-E4DE-4B5A-85E5-6CF5924DE76E}"/>
            </c:ext>
          </c:extLst>
        </c:ser>
        <c:ser>
          <c:idx val="3"/>
          <c:order val="3"/>
          <c:tx>
            <c:strRef>
              <c:f>Dates_chart!$F$12:$F$13</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Dates_chart!$B$14:$B$26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Dates_chart!$F$14:$F$26</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5-E4DE-4B5A-85E5-6CF5924DE76E}"/>
            </c:ext>
          </c:extLst>
        </c:ser>
        <c:dLbls>
          <c:showLegendKey val="0"/>
          <c:showVal val="0"/>
          <c:showCatName val="0"/>
          <c:showSerName val="0"/>
          <c:showPercent val="0"/>
          <c:showBubbleSize val="0"/>
        </c:dLbls>
        <c:marker val="1"/>
        <c:smooth val="0"/>
        <c:axId val="726022736"/>
        <c:axId val="726025032"/>
      </c:lineChart>
      <c:catAx>
        <c:axId val="726022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025032"/>
        <c:crosses val="autoZero"/>
        <c:auto val="1"/>
        <c:lblAlgn val="ctr"/>
        <c:lblOffset val="100"/>
        <c:noMultiLvlLbl val="0"/>
      </c:catAx>
      <c:valAx>
        <c:axId val="726025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022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3"/>
          <c:order val="3"/>
          <c:tx>
            <c:strRef>
              <c:f>Bonus!$F$1</c:f>
              <c:strCache>
                <c:ptCount val="1"/>
                <c:pt idx="0">
                  <c:v>Percentage Successful</c:v>
                </c:pt>
              </c:strCache>
            </c:strRef>
          </c:tx>
          <c:spPr>
            <a:ln w="28575" cap="rnd">
              <a:solidFill>
                <a:schemeClr val="accent4"/>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0.00%</c:formatCode>
                <c:ptCount val="12"/>
                <c:pt idx="0">
                  <c:v>0.71081677704194257</c:v>
                </c:pt>
                <c:pt idx="1">
                  <c:v>0.66005665722379603</c:v>
                </c:pt>
                <c:pt idx="2">
                  <c:v>0.53146853146853146</c:v>
                </c:pt>
                <c:pt idx="3">
                  <c:v>0.47727272727272729</c:v>
                </c:pt>
                <c:pt idx="4">
                  <c:v>0.46766169154228854</c:v>
                </c:pt>
                <c:pt idx="5">
                  <c:v>0.41891891891891891</c:v>
                </c:pt>
                <c:pt idx="6">
                  <c:v>0.40145985401459855</c:v>
                </c:pt>
                <c:pt idx="7">
                  <c:v>0.3902439024390244</c:v>
                </c:pt>
                <c:pt idx="8">
                  <c:v>0.47272727272727272</c:v>
                </c:pt>
                <c:pt idx="9">
                  <c:v>0.44680851063829785</c:v>
                </c:pt>
                <c:pt idx="10">
                  <c:v>0.2857142857142857</c:v>
                </c:pt>
                <c:pt idx="11">
                  <c:v>0.19369369369369369</c:v>
                </c:pt>
              </c:numCache>
            </c:numRef>
          </c:val>
          <c:smooth val="0"/>
          <c:extLst>
            <c:ext xmlns:c16="http://schemas.microsoft.com/office/drawing/2014/chart" uri="{C3380CC4-5D6E-409C-BE32-E72D297353CC}">
              <c16:uniqueId val="{00000003-3A89-4F88-9A04-FB8A2E3AF6D9}"/>
            </c:ext>
          </c:extLst>
        </c:ser>
        <c:ser>
          <c:idx val="4"/>
          <c:order val="4"/>
          <c:tx>
            <c:strRef>
              <c:f>Bonus!$G$1</c:f>
              <c:strCache>
                <c:ptCount val="1"/>
                <c:pt idx="0">
                  <c:v>Percentage Failed</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0.00%</c:formatCode>
                <c:ptCount val="12"/>
                <c:pt idx="0">
                  <c:v>0.24944812362030905</c:v>
                </c:pt>
                <c:pt idx="1">
                  <c:v>0.29745042492917845</c:v>
                </c:pt>
                <c:pt idx="2">
                  <c:v>0.39580419580419579</c:v>
                </c:pt>
                <c:pt idx="3">
                  <c:v>0.40909090909090912</c:v>
                </c:pt>
                <c:pt idx="4">
                  <c:v>0.44776119402985076</c:v>
                </c:pt>
                <c:pt idx="5">
                  <c:v>0.48648648648648651</c:v>
                </c:pt>
                <c:pt idx="6">
                  <c:v>0.46715328467153283</c:v>
                </c:pt>
                <c:pt idx="7">
                  <c:v>0.45121951219512196</c:v>
                </c:pt>
                <c:pt idx="8">
                  <c:v>0.4</c:v>
                </c:pt>
                <c:pt idx="9">
                  <c:v>0.34042553191489361</c:v>
                </c:pt>
                <c:pt idx="10">
                  <c:v>0.52380952380952384</c:v>
                </c:pt>
                <c:pt idx="11">
                  <c:v>0.58108108108108103</c:v>
                </c:pt>
              </c:numCache>
            </c:numRef>
          </c:val>
          <c:smooth val="0"/>
          <c:extLst>
            <c:ext xmlns:c16="http://schemas.microsoft.com/office/drawing/2014/chart" uri="{C3380CC4-5D6E-409C-BE32-E72D297353CC}">
              <c16:uniqueId val="{00000004-3A89-4F88-9A04-FB8A2E3AF6D9}"/>
            </c:ext>
          </c:extLst>
        </c:ser>
        <c:ser>
          <c:idx val="5"/>
          <c:order val="5"/>
          <c:tx>
            <c:strRef>
              <c:f>Bonus!$H$1</c:f>
              <c:strCache>
                <c:ptCount val="1"/>
                <c:pt idx="0">
                  <c:v>Percentage Canceled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0.00%</c:formatCode>
                <c:ptCount val="12"/>
                <c:pt idx="0">
                  <c:v>3.9735099337748346E-2</c:v>
                </c:pt>
                <c:pt idx="1">
                  <c:v>4.2492917847025496E-2</c:v>
                </c:pt>
                <c:pt idx="2">
                  <c:v>7.2727272727272724E-2</c:v>
                </c:pt>
                <c:pt idx="3">
                  <c:v>0.11363636363636363</c:v>
                </c:pt>
                <c:pt idx="4">
                  <c:v>8.45771144278607E-2</c:v>
                </c:pt>
                <c:pt idx="5">
                  <c:v>9.45945945945946E-2</c:v>
                </c:pt>
                <c:pt idx="6">
                  <c:v>0.13138686131386862</c:v>
                </c:pt>
                <c:pt idx="7">
                  <c:v>0.15853658536585366</c:v>
                </c:pt>
                <c:pt idx="8">
                  <c:v>0.12727272727272726</c:v>
                </c:pt>
                <c:pt idx="9">
                  <c:v>0.21276595744680851</c:v>
                </c:pt>
                <c:pt idx="10">
                  <c:v>0.19047619047619047</c:v>
                </c:pt>
                <c:pt idx="11">
                  <c:v>0.22522522522522523</c:v>
                </c:pt>
              </c:numCache>
            </c:numRef>
          </c:val>
          <c:smooth val="0"/>
          <c:extLst>
            <c:ext xmlns:c16="http://schemas.microsoft.com/office/drawing/2014/chart" uri="{C3380CC4-5D6E-409C-BE32-E72D297353CC}">
              <c16:uniqueId val="{00000005-3A89-4F88-9A04-FB8A2E3AF6D9}"/>
            </c:ext>
          </c:extLst>
        </c:ser>
        <c:dLbls>
          <c:showLegendKey val="0"/>
          <c:showVal val="0"/>
          <c:showCatName val="0"/>
          <c:showSerName val="0"/>
          <c:showPercent val="0"/>
          <c:showBubbleSize val="0"/>
        </c:dLbls>
        <c:smooth val="0"/>
        <c:axId val="789266328"/>
        <c:axId val="789270264"/>
        <c:extLst>
          <c:ext xmlns:c15="http://schemas.microsoft.com/office/drawing/2012/chart" uri="{02D57815-91ED-43cb-92C2-25804820EDAC}">
            <c15:filteredLineSeries>
              <c15:ser>
                <c:idx val="0"/>
                <c:order val="0"/>
                <c:tx>
                  <c:strRef>
                    <c:extLst>
                      <c:ext uri="{02D57815-91ED-43cb-92C2-25804820EDAC}">
                        <c15:formulaRef>
                          <c15:sqref>Bonus!$C$1</c15:sqref>
                        </c15:formulaRef>
                      </c:ext>
                    </c:extLst>
                    <c:strCache>
                      <c:ptCount val="1"/>
                      <c:pt idx="0">
                        <c:v>Number Failed</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0-3A89-4F88-9A04-FB8A2E3AF6D9}"/>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10</c:v>
                      </c:pt>
                      <c:pt idx="10">
                        <c:v>4</c:v>
                      </c:pt>
                      <c:pt idx="11">
                        <c:v>100</c:v>
                      </c:pt>
                    </c:numCache>
                  </c:numRef>
                </c:val>
                <c:smooth val="0"/>
                <c:extLst xmlns:c15="http://schemas.microsoft.com/office/drawing/2012/chart">
                  <c:ext xmlns:c16="http://schemas.microsoft.com/office/drawing/2014/chart" uri="{C3380CC4-5D6E-409C-BE32-E72D297353CC}">
                    <c16:uniqueId val="{00000001-3A89-4F88-9A04-FB8A2E3AF6D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Bonus!$E$2:$E$13</c15:sqref>
                        </c15:formulaRef>
                      </c:ext>
                    </c:extLst>
                    <c:numCache>
                      <c:formatCode>General</c:formatCode>
                      <c:ptCount val="12"/>
                      <c:pt idx="0">
                        <c:v>453</c:v>
                      </c:pt>
                      <c:pt idx="1">
                        <c:v>1412</c:v>
                      </c:pt>
                      <c:pt idx="2">
                        <c:v>715</c:v>
                      </c:pt>
                      <c:pt idx="3">
                        <c:v>352</c:v>
                      </c:pt>
                      <c:pt idx="4">
                        <c:v>201</c:v>
                      </c:pt>
                      <c:pt idx="5">
                        <c:v>148</c:v>
                      </c:pt>
                      <c:pt idx="6">
                        <c:v>137</c:v>
                      </c:pt>
                      <c:pt idx="7">
                        <c:v>82</c:v>
                      </c:pt>
                      <c:pt idx="8">
                        <c:v>55</c:v>
                      </c:pt>
                      <c:pt idx="9">
                        <c:v>47</c:v>
                      </c:pt>
                      <c:pt idx="10">
                        <c:v>21</c:v>
                      </c:pt>
                      <c:pt idx="11">
                        <c:v>444</c:v>
                      </c:pt>
                    </c:numCache>
                  </c:numRef>
                </c:val>
                <c:smooth val="0"/>
                <c:extLst xmlns:c15="http://schemas.microsoft.com/office/drawing/2012/chart">
                  <c:ext xmlns:c16="http://schemas.microsoft.com/office/drawing/2014/chart" uri="{C3380CC4-5D6E-409C-BE32-E72D297353CC}">
                    <c16:uniqueId val="{00000002-3A89-4F88-9A04-FB8A2E3AF6D9}"/>
                  </c:ext>
                </c:extLst>
              </c15:ser>
            </c15:filteredLineSeries>
          </c:ext>
        </c:extLst>
      </c:lineChart>
      <c:catAx>
        <c:axId val="789266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270264"/>
        <c:crosses val="autoZero"/>
        <c:auto val="1"/>
        <c:lblAlgn val="ctr"/>
        <c:lblOffset val="100"/>
        <c:noMultiLvlLbl val="0"/>
      </c:catAx>
      <c:valAx>
        <c:axId val="7892702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266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38100</xdr:colOff>
      <xdr:row>1</xdr:row>
      <xdr:rowOff>47624</xdr:rowOff>
    </xdr:from>
    <xdr:to>
      <xdr:col>13</xdr:col>
      <xdr:colOff>234950</xdr:colOff>
      <xdr:row>20</xdr:row>
      <xdr:rowOff>139699</xdr:rowOff>
    </xdr:to>
    <xdr:graphicFrame macro="">
      <xdr:nvGraphicFramePr>
        <xdr:cNvPr id="2" name="Chart 1">
          <a:extLst>
            <a:ext uri="{FF2B5EF4-FFF2-40B4-BE49-F238E27FC236}">
              <a16:creationId xmlns:a16="http://schemas.microsoft.com/office/drawing/2014/main" id="{388D438D-3E3D-484B-BAF2-3031614235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107950</xdr:colOff>
      <xdr:row>2</xdr:row>
      <xdr:rowOff>19050</xdr:rowOff>
    </xdr:from>
    <xdr:to>
      <xdr:col>16</xdr:col>
      <xdr:colOff>158750</xdr:colOff>
      <xdr:row>29</xdr:row>
      <xdr:rowOff>19050</xdr:rowOff>
    </xdr:to>
    <xdr:graphicFrame macro="">
      <xdr:nvGraphicFramePr>
        <xdr:cNvPr id="3" name="Chart 2">
          <a:extLst>
            <a:ext uri="{FF2B5EF4-FFF2-40B4-BE49-F238E27FC236}">
              <a16:creationId xmlns:a16="http://schemas.microsoft.com/office/drawing/2014/main" id="{4758DFBA-46EE-415D-ACF8-B914EB507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101600</xdr:colOff>
      <xdr:row>10</xdr:row>
      <xdr:rowOff>158750</xdr:rowOff>
    </xdr:from>
    <xdr:to>
      <xdr:col>15</xdr:col>
      <xdr:colOff>0</xdr:colOff>
      <xdr:row>27</xdr:row>
      <xdr:rowOff>117475</xdr:rowOff>
    </xdr:to>
    <xdr:graphicFrame macro="">
      <xdr:nvGraphicFramePr>
        <xdr:cNvPr id="2" name="Chart 1">
          <a:extLst>
            <a:ext uri="{FF2B5EF4-FFF2-40B4-BE49-F238E27FC236}">
              <a16:creationId xmlns:a16="http://schemas.microsoft.com/office/drawing/2014/main" id="{E8773224-7CF4-456E-9D76-5DD3D4B88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149225</xdr:colOff>
      <xdr:row>1</xdr:row>
      <xdr:rowOff>9525</xdr:rowOff>
    </xdr:from>
    <xdr:to>
      <xdr:col>15</xdr:col>
      <xdr:colOff>454025</xdr:colOff>
      <xdr:row>15</xdr:row>
      <xdr:rowOff>174625</xdr:rowOff>
    </xdr:to>
    <xdr:graphicFrame macro="">
      <xdr:nvGraphicFramePr>
        <xdr:cNvPr id="2" name="Chart 1">
          <a:extLst>
            <a:ext uri="{FF2B5EF4-FFF2-40B4-BE49-F238E27FC236}">
              <a16:creationId xmlns:a16="http://schemas.microsoft.com/office/drawing/2014/main" id="{7CA3FCA5-5D12-4A72-9A5E-0BF1ED0287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dzema" refreshedDate="44184.132193055557" createdVersion="6" refreshedVersion="6" minRefreshableVersion="3" recordCount="4114" xr:uid="{9D27B52B-448C-4E51-880E-2FD0A1F7EFEC}">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dzema" refreshedDate="44184.800281481483" createdVersion="6" refreshedVersion="6" minRefreshableVersion="3" recordCount="4114" xr:uid="{E8A2D25F-AF89-4041-A406-2FB8C29725B2}">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x v="1"/>
    <s v="A Hannibal TV Show Fan Convention and Art Collective"/>
    <n v="10275"/>
    <n v="14653"/>
    <x v="0"/>
    <s v="US"/>
    <s v="USD"/>
    <n v="1488464683"/>
    <n v="1485872683"/>
    <b v="0"/>
    <n v="79"/>
    <b v="1"/>
    <s v="film &amp; video/television"/>
    <n v="142.60827250608273"/>
    <n v="185.48101265822785"/>
    <x v="0"/>
    <s v="television"/>
    <x v="1"/>
    <d v="2017-03-02T14:24:43"/>
  </r>
  <r>
    <n v="2"/>
    <x v="2"/>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x v="3"/>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x v="4"/>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x v="5"/>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x v="6"/>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x v="7"/>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x v="8"/>
    <s v="Help us raise the funds to film our pilot episode!"/>
    <n v="3500"/>
    <n v="3501.52"/>
    <x v="0"/>
    <s v="US"/>
    <s v="USD"/>
    <n v="1460754000"/>
    <n v="1460155212"/>
    <b v="0"/>
    <n v="12"/>
    <b v="1"/>
    <s v="film &amp; video/television"/>
    <n v="100.04342857142856"/>
    <n v="291.79333333333335"/>
    <x v="0"/>
    <s v="television"/>
    <x v="8"/>
    <d v="2016-04-15T21:00:00"/>
  </r>
  <r>
    <n v="9"/>
    <x v="9"/>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x v="10"/>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x v="11"/>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x v="12"/>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x v="13"/>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x v="14"/>
    <s v="A highly charged post apocalyptic sci fi series that pulls no punches!"/>
    <n v="6000"/>
    <n v="6056"/>
    <x v="0"/>
    <s v="AU"/>
    <s v="AUD"/>
    <n v="1405259940"/>
    <n v="1403051888"/>
    <b v="0"/>
    <n v="41"/>
    <b v="1"/>
    <s v="film &amp; video/television"/>
    <n v="100.93333333333334"/>
    <n v="147.70731707317074"/>
    <x v="0"/>
    <s v="television"/>
    <x v="14"/>
    <d v="2014-07-13T13:59:00"/>
  </r>
  <r>
    <n v="15"/>
    <x v="15"/>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x v="16"/>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x v="17"/>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x v="18"/>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x v="19"/>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x v="20"/>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x v="21"/>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x v="22"/>
    <s v="Meet Gary, and Troy: Two unlikely friends that investigate &quot;strange phenomenon&quot;."/>
    <n v="350"/>
    <n v="410"/>
    <x v="0"/>
    <s v="US"/>
    <s v="USD"/>
    <n v="1420099140"/>
    <n v="1418766740"/>
    <b v="0"/>
    <n v="8"/>
    <b v="1"/>
    <s v="film &amp; video/television"/>
    <n v="117.14285714285715"/>
    <n v="51.25"/>
    <x v="0"/>
    <s v="television"/>
    <x v="22"/>
    <d v="2015-01-01T07:59:00"/>
  </r>
  <r>
    <n v="23"/>
    <x v="23"/>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x v="24"/>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x v="25"/>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x v="26"/>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x v="27"/>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x v="28"/>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x v="29"/>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x v="30"/>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x v="31"/>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x v="32"/>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x v="33"/>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x v="34"/>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x v="35"/>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x v="36"/>
    <s v="A modern day priest makes an unusual discovery, setting off a chain of events."/>
    <n v="6000"/>
    <n v="8529"/>
    <x v="0"/>
    <s v="US"/>
    <s v="USD"/>
    <n v="1428128525"/>
    <n v="1425540125"/>
    <b v="0"/>
    <n v="44"/>
    <b v="1"/>
    <s v="film &amp; video/television"/>
    <n v="142.15"/>
    <n v="193.84090909090909"/>
    <x v="0"/>
    <s v="television"/>
    <x v="36"/>
    <d v="2015-04-04T06:22:05"/>
  </r>
  <r>
    <n v="37"/>
    <x v="37"/>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x v="38"/>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x v="39"/>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x v="40"/>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x v="41"/>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x v="42"/>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x v="43"/>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x v="44"/>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x v="45"/>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x v="46"/>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x v="47"/>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x v="48"/>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x v="49"/>
    <s v="Driving Jersey is real people telling real stories."/>
    <n v="12000"/>
    <n v="12000"/>
    <x v="0"/>
    <s v="US"/>
    <s v="USD"/>
    <n v="1445660045"/>
    <n v="1443068045"/>
    <b v="0"/>
    <n v="87"/>
    <b v="1"/>
    <s v="film &amp; video/television"/>
    <n v="100"/>
    <n v="137.93103448275863"/>
    <x v="0"/>
    <s v="television"/>
    <x v="49"/>
    <d v="2015-10-24T04:14:05"/>
  </r>
  <r>
    <n v="50"/>
    <x v="50"/>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x v="51"/>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x v="52"/>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x v="53"/>
    <s v="Delicious TV's Vegan Mashup launching season two on public television"/>
    <n v="3000"/>
    <n v="3289"/>
    <x v="0"/>
    <s v="US"/>
    <s v="USD"/>
    <n v="1396648800"/>
    <n v="1395407445"/>
    <b v="0"/>
    <n v="117"/>
    <b v="1"/>
    <s v="film &amp; video/television"/>
    <n v="109.63333333333334"/>
    <n v="28.111111111111111"/>
    <x v="0"/>
    <s v="television"/>
    <x v="53"/>
    <d v="2014-04-04T22:00:00"/>
  </r>
  <r>
    <n v="54"/>
    <x v="54"/>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x v="55"/>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x v="56"/>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x v="57"/>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x v="58"/>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x v="59"/>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x v="60"/>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x v="61"/>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x v="62"/>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x v="63"/>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x v="64"/>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x v="65"/>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x v="66"/>
    <s v="A dark comedy set in the '60s about clinical depression and one night stands."/>
    <n v="2000"/>
    <n v="2372"/>
    <x v="0"/>
    <s v="US"/>
    <s v="USD"/>
    <n v="1468873420"/>
    <n v="1466281420"/>
    <b v="0"/>
    <n v="26"/>
    <b v="1"/>
    <s v="film &amp; video/shorts"/>
    <n v="118.6"/>
    <n v="91.230769230769226"/>
    <x v="0"/>
    <s v="shorts"/>
    <x v="66"/>
    <d v="2016-07-18T20:23:40"/>
  </r>
  <r>
    <n v="67"/>
    <x v="67"/>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x v="68"/>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x v="69"/>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x v="70"/>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x v="71"/>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x v="72"/>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x v="73"/>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x v="74"/>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x v="75"/>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x v="76"/>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x v="77"/>
    <s v="A short film about a boy searching for companionship in a hermit crab he finds on the beach."/>
    <n v="400"/>
    <n v="1570"/>
    <x v="0"/>
    <s v="US"/>
    <s v="USD"/>
    <n v="1337569140"/>
    <n v="1332991717"/>
    <b v="0"/>
    <n v="26"/>
    <b v="1"/>
    <s v="film &amp; video/shorts"/>
    <n v="392.5"/>
    <n v="60.384615384615387"/>
    <x v="0"/>
    <s v="shorts"/>
    <x v="77"/>
    <d v="2012-05-21T02:59:00"/>
  </r>
  <r>
    <n v="78"/>
    <x v="78"/>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x v="79"/>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x v="80"/>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x v="81"/>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x v="82"/>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x v="83"/>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x v="84"/>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x v="85"/>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x v="86"/>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x v="87"/>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x v="88"/>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x v="89"/>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x v="90"/>
    <s v="We're looking for funding to help submit a short film to film festivals."/>
    <n v="500"/>
    <n v="502"/>
    <x v="0"/>
    <s v="US"/>
    <s v="USD"/>
    <n v="1310454499"/>
    <n v="1307862499"/>
    <b v="0"/>
    <n v="16"/>
    <b v="1"/>
    <s v="film &amp; video/shorts"/>
    <n v="100.4"/>
    <n v="31.375"/>
    <x v="0"/>
    <s v="shorts"/>
    <x v="90"/>
    <d v="2011-07-12T07:08:19"/>
  </r>
  <r>
    <n v="91"/>
    <x v="91"/>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x v="92"/>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x v="93"/>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x v="94"/>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x v="95"/>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x v="96"/>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x v="97"/>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x v="98"/>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x v="99"/>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x v="100"/>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x v="101"/>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x v="102"/>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x v="103"/>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x v="104"/>
    <s v="UCF short film about an old man, his love for music, and his misplaced trumpet.  "/>
    <n v="500"/>
    <n v="600"/>
    <x v="0"/>
    <s v="US"/>
    <s v="USD"/>
    <n v="1301792400"/>
    <n v="1299775266"/>
    <b v="0"/>
    <n v="10"/>
    <b v="1"/>
    <s v="film &amp; video/shorts"/>
    <n v="120"/>
    <n v="60"/>
    <x v="0"/>
    <s v="shorts"/>
    <x v="104"/>
    <d v="2011-04-03T01:00:00"/>
  </r>
  <r>
    <n v="105"/>
    <x v="105"/>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x v="106"/>
    <s v="A Boy. A Girl. A Car. A Serial Killer."/>
    <n v="5000"/>
    <n v="5025"/>
    <x v="0"/>
    <s v="US"/>
    <s v="USD"/>
    <n v="1333391901"/>
    <n v="1332182301"/>
    <b v="0"/>
    <n v="27"/>
    <b v="1"/>
    <s v="film &amp; video/shorts"/>
    <n v="100.49999999999999"/>
    <n v="186.11111111111111"/>
    <x v="0"/>
    <s v="shorts"/>
    <x v="106"/>
    <d v="2012-04-02T18:38:21"/>
  </r>
  <r>
    <n v="107"/>
    <x v="107"/>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x v="108"/>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x v="109"/>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x v="110"/>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x v="111"/>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x v="112"/>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x v="113"/>
    <s v="A living memorial for all those dealing with trauma, grief and loss."/>
    <n v="5000"/>
    <n v="7050"/>
    <x v="0"/>
    <s v="US"/>
    <s v="USD"/>
    <n v="1312642800"/>
    <n v="1311963128"/>
    <b v="0"/>
    <n v="78"/>
    <b v="1"/>
    <s v="film &amp; video/shorts"/>
    <n v="141"/>
    <n v="90.384615384615387"/>
    <x v="0"/>
    <s v="shorts"/>
    <x v="113"/>
    <d v="2011-08-06T15:00:00"/>
  </r>
  <r>
    <n v="114"/>
    <x v="114"/>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x v="115"/>
    <s v="Never judge a book (or a lover) by their cover."/>
    <n v="450"/>
    <n v="632"/>
    <x v="0"/>
    <s v="US"/>
    <s v="USD"/>
    <n v="1328377444"/>
    <n v="1326217444"/>
    <b v="0"/>
    <n v="22"/>
    <b v="1"/>
    <s v="film &amp; video/shorts"/>
    <n v="140.44444444444443"/>
    <n v="28.727272727272727"/>
    <x v="0"/>
    <s v="shorts"/>
    <x v="115"/>
    <d v="2012-02-04T17:44:04"/>
  </r>
  <r>
    <n v="116"/>
    <x v="116"/>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x v="117"/>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x v="118"/>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x v="119"/>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x v="120"/>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x v="121"/>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x v="122"/>
    <s v="My ambition for this knows no bounds.  Seeing Sephoria in a live-action is a dream of mine."/>
    <n v="100000000"/>
    <n v="0"/>
    <x v="1"/>
    <s v="US"/>
    <s v="USD"/>
    <n v="1476094907"/>
    <n v="1470910907"/>
    <b v="0"/>
    <n v="0"/>
    <b v="0"/>
    <s v="film &amp; video/science fiction"/>
    <n v="0"/>
    <e v="#DIV/0!"/>
    <x v="0"/>
    <s v="science fiction"/>
    <x v="122"/>
    <d v="2016-10-10T10:21:47"/>
  </r>
  <r>
    <n v="123"/>
    <x v="123"/>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x v="124"/>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x v="125"/>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x v="126"/>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x v="127"/>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x v="128"/>
    <s v="A Science Fiction film filled with entertainment and Excitement"/>
    <n v="100000"/>
    <n v="1867"/>
    <x v="1"/>
    <s v="US"/>
    <s v="USD"/>
    <n v="1476941293"/>
    <n v="1473917293"/>
    <b v="0"/>
    <n v="6"/>
    <b v="0"/>
    <s v="film &amp; video/science fiction"/>
    <n v="1.867"/>
    <n v="311.16666666666669"/>
    <x v="0"/>
    <s v="science fiction"/>
    <x v="128"/>
    <d v="2016-10-20T05:28:13"/>
  </r>
  <r>
    <n v="129"/>
    <x v="129"/>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x v="130"/>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x v="131"/>
    <s v="I"/>
    <n v="1200"/>
    <n v="0"/>
    <x v="1"/>
    <s v="US"/>
    <s v="USD"/>
    <n v="1467763200"/>
    <n v="1466453161"/>
    <b v="0"/>
    <n v="0"/>
    <b v="0"/>
    <s v="film &amp; video/science fiction"/>
    <n v="0"/>
    <e v="#DIV/0!"/>
    <x v="0"/>
    <s v="science fiction"/>
    <x v="131"/>
    <d v="2016-07-06T00:00:00"/>
  </r>
  <r>
    <n v="132"/>
    <x v="132"/>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x v="133"/>
    <s v="Invasion from outer space sights, to weird to imagine destruction too monstrous to escape"/>
    <n v="71764"/>
    <n v="0"/>
    <x v="1"/>
    <s v="US"/>
    <s v="USD"/>
    <n v="1464715860"/>
    <n v="1462130584"/>
    <b v="0"/>
    <n v="0"/>
    <b v="0"/>
    <s v="film &amp; video/science fiction"/>
    <n v="0"/>
    <e v="#DIV/0!"/>
    <x v="0"/>
    <s v="science fiction"/>
    <x v="133"/>
    <d v="2016-05-31T17:31:00"/>
  </r>
  <r>
    <n v="134"/>
    <x v="134"/>
    <s v="steampunk  remake of &quot;a Christmas carol&quot;"/>
    <n v="5000"/>
    <n v="0"/>
    <x v="1"/>
    <s v="US"/>
    <s v="USD"/>
    <n v="1441386000"/>
    <n v="1438811418"/>
    <b v="0"/>
    <n v="0"/>
    <b v="0"/>
    <s v="film &amp; video/science fiction"/>
    <n v="0"/>
    <e v="#DIV/0!"/>
    <x v="0"/>
    <s v="science fiction"/>
    <x v="134"/>
    <d v="2015-09-04T17:00:00"/>
  </r>
  <r>
    <n v="135"/>
    <x v="135"/>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x v="136"/>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x v="137"/>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x v="138"/>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x v="139"/>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x v="140"/>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x v="141"/>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x v="142"/>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x v="143"/>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x v="144"/>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x v="145"/>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x v="146"/>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x v="147"/>
    <s v="Film makers catch live footage beyond their wildest dreams."/>
    <n v="7000"/>
    <n v="0"/>
    <x v="1"/>
    <s v="GB"/>
    <s v="GBP"/>
    <n v="1420741080"/>
    <n v="1417026340"/>
    <b v="0"/>
    <n v="0"/>
    <b v="0"/>
    <s v="film &amp; video/science fiction"/>
    <n v="0"/>
    <e v="#DIV/0!"/>
    <x v="0"/>
    <s v="science fiction"/>
    <x v="147"/>
    <d v="2015-01-08T18:18:00"/>
  </r>
  <r>
    <n v="148"/>
    <x v="148"/>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x v="149"/>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x v="150"/>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x v="151"/>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x v="152"/>
    <s v="The Great Dark is a journey through the unimaginable...and un foreseeable..."/>
    <n v="380000"/>
    <n v="30"/>
    <x v="1"/>
    <s v="US"/>
    <s v="USD"/>
    <n v="1411437100"/>
    <n v="1408845100"/>
    <b v="0"/>
    <n v="2"/>
    <b v="0"/>
    <s v="film &amp; video/science fiction"/>
    <n v="7.8947368421052634E-3"/>
    <n v="15"/>
    <x v="0"/>
    <s v="science fiction"/>
    <x v="152"/>
    <d v="2014-09-23T01:51:40"/>
  </r>
  <r>
    <n v="153"/>
    <x v="153"/>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x v="154"/>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x v="155"/>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x v="156"/>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x v="157"/>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x v="158"/>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x v="159"/>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x v="160"/>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x v="161"/>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x v="162"/>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x v="163"/>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x v="164"/>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x v="165"/>
    <s v="A teacher. A boy. The beach and a heatwave that drove them all insane."/>
    <n v="17000"/>
    <n v="0"/>
    <x v="2"/>
    <s v="GB"/>
    <s v="GBP"/>
    <n v="1452613724"/>
    <n v="1450021724"/>
    <b v="0"/>
    <n v="0"/>
    <b v="0"/>
    <s v="film &amp; video/drama"/>
    <n v="0"/>
    <e v="#DIV/0!"/>
    <x v="0"/>
    <s v="drama"/>
    <x v="165"/>
    <d v="2016-01-12T15:48:44"/>
  </r>
  <r>
    <n v="166"/>
    <x v="166"/>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x v="167"/>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x v="168"/>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x v="169"/>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x v="170"/>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x v="171"/>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x v="172"/>
    <s v="A short film on the rarest mammal and the second most endangered freshwater river dolphin, in Pakistan."/>
    <n v="95000"/>
    <n v="0"/>
    <x v="2"/>
    <s v="US"/>
    <s v="USD"/>
    <n v="1426753723"/>
    <n v="1423733323"/>
    <b v="0"/>
    <n v="0"/>
    <b v="0"/>
    <s v="film &amp; video/drama"/>
    <n v="0"/>
    <e v="#DIV/0!"/>
    <x v="0"/>
    <s v="drama"/>
    <x v="172"/>
    <d v="2015-03-19T08:28:43"/>
  </r>
  <r>
    <n v="173"/>
    <x v="173"/>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x v="174"/>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x v="175"/>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x v="176"/>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x v="177"/>
    <s v="I'm making a modern day version of the bible story &quot; The Good Samaritan&quot;"/>
    <n v="450"/>
    <n v="180"/>
    <x v="2"/>
    <s v="US"/>
    <s v="USD"/>
    <n v="1427155726"/>
    <n v="1425690526"/>
    <b v="0"/>
    <n v="7"/>
    <b v="0"/>
    <s v="film &amp; video/drama"/>
    <n v="40"/>
    <n v="25.714285714285715"/>
    <x v="0"/>
    <s v="drama"/>
    <x v="177"/>
    <d v="2015-03-24T00:08:46"/>
  </r>
  <r>
    <n v="178"/>
    <x v="178"/>
    <s v="El viaje de LucÃ­a es un largometraje de ficciÃ³n con temÃ¡tica sobre el cÃ¡ncer infantil."/>
    <n v="500000"/>
    <n v="0"/>
    <x v="2"/>
    <s v="ES"/>
    <s v="EUR"/>
    <n v="1448582145"/>
    <n v="1445986545"/>
    <b v="0"/>
    <n v="0"/>
    <b v="0"/>
    <s v="film &amp; video/drama"/>
    <n v="0"/>
    <e v="#DIV/0!"/>
    <x v="0"/>
    <s v="drama"/>
    <x v="178"/>
    <d v="2015-11-26T23:55:45"/>
  </r>
  <r>
    <n v="179"/>
    <x v="179"/>
    <s v="A feature-length film about how three people survive in a diseased world."/>
    <n v="1000"/>
    <n v="200"/>
    <x v="2"/>
    <s v="US"/>
    <s v="USD"/>
    <n v="1457056555"/>
    <n v="1454464555"/>
    <b v="0"/>
    <n v="2"/>
    <b v="0"/>
    <s v="film &amp; video/drama"/>
    <n v="20"/>
    <n v="100"/>
    <x v="0"/>
    <s v="drama"/>
    <x v="179"/>
    <d v="2016-03-04T01:55:55"/>
  </r>
  <r>
    <n v="180"/>
    <x v="180"/>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x v="181"/>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x v="182"/>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x v="183"/>
    <s v="Don't kill me until I meet my Dad"/>
    <n v="12500"/>
    <n v="4482"/>
    <x v="2"/>
    <s v="GB"/>
    <s v="GBP"/>
    <n v="1417033610"/>
    <n v="1414438010"/>
    <b v="0"/>
    <n v="12"/>
    <b v="0"/>
    <s v="film &amp; video/drama"/>
    <n v="35.856000000000002"/>
    <n v="373.5"/>
    <x v="0"/>
    <s v="drama"/>
    <x v="183"/>
    <d v="2014-11-26T20:26:50"/>
  </r>
  <r>
    <n v="184"/>
    <x v="184"/>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x v="185"/>
    <s v="Love has no boundaries!"/>
    <n v="40000"/>
    <n v="2200"/>
    <x v="2"/>
    <s v="NO"/>
    <s v="NOK"/>
    <n v="1471557139"/>
    <n v="1468965139"/>
    <b v="0"/>
    <n v="10"/>
    <b v="0"/>
    <s v="film &amp; video/drama"/>
    <n v="5.5"/>
    <n v="220"/>
    <x v="0"/>
    <s v="drama"/>
    <x v="185"/>
    <d v="2016-08-18T21:52:19"/>
  </r>
  <r>
    <n v="186"/>
    <x v="186"/>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x v="187"/>
    <s v="A young man suffering from a severe case of OCD embarks on a road trip to find peace of mind."/>
    <n v="5000"/>
    <n v="800"/>
    <x v="2"/>
    <s v="US"/>
    <s v="USD"/>
    <n v="1437461940"/>
    <n v="1435383457"/>
    <b v="0"/>
    <n v="5"/>
    <b v="0"/>
    <s v="film &amp; video/drama"/>
    <n v="16"/>
    <n v="160"/>
    <x v="0"/>
    <s v="drama"/>
    <x v="187"/>
    <d v="2015-07-21T06:59:00"/>
  </r>
  <r>
    <n v="188"/>
    <x v="188"/>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x v="189"/>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x v="190"/>
    <s v="Because hope can be a 4 letter word"/>
    <n v="12000"/>
    <n v="50"/>
    <x v="2"/>
    <s v="US"/>
    <s v="USD"/>
    <n v="1466091446"/>
    <n v="1465227446"/>
    <b v="0"/>
    <n v="1"/>
    <b v="0"/>
    <s v="film &amp; video/drama"/>
    <n v="0.41666666666666669"/>
    <n v="50"/>
    <x v="0"/>
    <s v="drama"/>
    <x v="190"/>
    <d v="2016-06-16T15:37:26"/>
  </r>
  <r>
    <n v="191"/>
    <x v="191"/>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x v="192"/>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x v="193"/>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x v="194"/>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x v="195"/>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x v="196"/>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x v="197"/>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x v="198"/>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x v="199"/>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x v="200"/>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x v="201"/>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x v="202"/>
    <s v="new web series created by jonney terry"/>
    <n v="6000"/>
    <n v="0"/>
    <x v="2"/>
    <s v="US"/>
    <s v="USD"/>
    <n v="1444337940"/>
    <n v="1441750564"/>
    <b v="0"/>
    <n v="0"/>
    <b v="0"/>
    <s v="film &amp; video/drama"/>
    <n v="0"/>
    <e v="#DIV/0!"/>
    <x v="0"/>
    <s v="drama"/>
    <x v="202"/>
    <d v="2015-10-08T20:59:00"/>
  </r>
  <r>
    <n v="203"/>
    <x v="203"/>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x v="204"/>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x v="205"/>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x v="206"/>
    <s v="A love story featuring adoption,struggle,dysfunction,grace, healing, and restoration."/>
    <n v="12700"/>
    <n v="0"/>
    <x v="2"/>
    <s v="US"/>
    <s v="USD"/>
    <n v="1470441983"/>
    <n v="1468627583"/>
    <b v="0"/>
    <n v="0"/>
    <b v="0"/>
    <s v="film &amp; video/drama"/>
    <n v="0"/>
    <e v="#DIV/0!"/>
    <x v="0"/>
    <s v="drama"/>
    <x v="206"/>
    <d v="2016-08-06T00:06:23"/>
  </r>
  <r>
    <n v="207"/>
    <x v="207"/>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x v="208"/>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x v="209"/>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x v="210"/>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x v="211"/>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x v="212"/>
    <s v="This film is a fictional crime drama following the events of a heist that ended in bloodshed."/>
    <n v="6300"/>
    <n v="1"/>
    <x v="2"/>
    <s v="US"/>
    <s v="USD"/>
    <n v="1460837320"/>
    <n v="1455656920"/>
    <b v="0"/>
    <n v="1"/>
    <b v="0"/>
    <s v="film &amp; video/drama"/>
    <n v="1.5873015873015872E-2"/>
    <n v="1"/>
    <x v="0"/>
    <s v="drama"/>
    <x v="212"/>
    <d v="2016-04-16T20:08:40"/>
  </r>
  <r>
    <n v="213"/>
    <x v="213"/>
    <s v="A family dramedy about a grandfather  and grandson who are both on their path to redemption."/>
    <n v="50000"/>
    <n v="20"/>
    <x v="2"/>
    <s v="US"/>
    <s v="USD"/>
    <n v="1439734001"/>
    <n v="1437142547"/>
    <b v="0"/>
    <n v="1"/>
    <b v="0"/>
    <s v="film &amp; video/drama"/>
    <n v="0.04"/>
    <n v="20"/>
    <x v="0"/>
    <s v="drama"/>
    <x v="213"/>
    <d v="2015-08-16T14:06:41"/>
  </r>
  <r>
    <n v="214"/>
    <x v="214"/>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x v="215"/>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x v="216"/>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x v="217"/>
    <s v="A roadmovie by paw"/>
    <n v="100000"/>
    <n v="11943"/>
    <x v="2"/>
    <s v="SE"/>
    <s v="SEK"/>
    <n v="1419780149"/>
    <n v="1417101749"/>
    <b v="0"/>
    <n v="38"/>
    <b v="0"/>
    <s v="film &amp; video/drama"/>
    <n v="11.943"/>
    <n v="314.28947368421052"/>
    <x v="0"/>
    <s v="drama"/>
    <x v="217"/>
    <d v="2014-12-28T15:22:29"/>
  </r>
  <r>
    <n v="218"/>
    <x v="218"/>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x v="219"/>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x v="220"/>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x v="221"/>
    <s v="Film about Schizophrenia with Surreal Twists!"/>
    <n v="50000"/>
    <n v="0"/>
    <x v="2"/>
    <s v="US"/>
    <s v="USD"/>
    <n v="1427569564"/>
    <n v="1422389164"/>
    <b v="0"/>
    <n v="0"/>
    <b v="0"/>
    <s v="film &amp; video/drama"/>
    <n v="0"/>
    <e v="#DIV/0!"/>
    <x v="0"/>
    <s v="drama"/>
    <x v="221"/>
    <d v="2015-03-28T19:06:04"/>
  </r>
  <r>
    <n v="222"/>
    <x v="222"/>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x v="223"/>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x v="224"/>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x v="225"/>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x v="226"/>
    <s v="A TRUE STORY OF DOMESTIC VILOLENCE THAT SEEKS TO OFFER THE VIEWER OUTLEST OF SUPPORT."/>
    <n v="29000"/>
    <n v="250"/>
    <x v="2"/>
    <s v="GB"/>
    <s v="GBP"/>
    <n v="1433064540"/>
    <n v="1428854344"/>
    <b v="0"/>
    <n v="2"/>
    <b v="0"/>
    <s v="film &amp; video/drama"/>
    <n v="0.86206896551724133"/>
    <n v="125"/>
    <x v="0"/>
    <s v="drama"/>
    <x v="226"/>
    <d v="2015-05-31T09:29:00"/>
  </r>
  <r>
    <n v="227"/>
    <x v="227"/>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x v="228"/>
    <s v="I am making a film from one one of my books called facets of a Geek life."/>
    <n v="8000"/>
    <n v="0"/>
    <x v="2"/>
    <s v="GB"/>
    <s v="GBP"/>
    <n v="1433176105"/>
    <n v="1427992105"/>
    <b v="0"/>
    <n v="0"/>
    <b v="0"/>
    <s v="film &amp; video/drama"/>
    <n v="0"/>
    <e v="#DIV/0!"/>
    <x v="0"/>
    <s v="drama"/>
    <x v="228"/>
    <d v="2015-06-01T16:28:25"/>
  </r>
  <r>
    <n v="229"/>
    <x v="229"/>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x v="230"/>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x v="231"/>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x v="232"/>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x v="233"/>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x v="234"/>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x v="235"/>
    <s v="Taking people on a deep emotional trip with a story about sometimes those who have less, give more."/>
    <n v="10000"/>
    <n v="0"/>
    <x v="2"/>
    <s v="US"/>
    <s v="USD"/>
    <n v="1436478497"/>
    <n v="1433886497"/>
    <b v="0"/>
    <n v="0"/>
    <b v="0"/>
    <s v="film &amp; video/drama"/>
    <n v="0"/>
    <e v="#DIV/0!"/>
    <x v="0"/>
    <s v="drama"/>
    <x v="235"/>
    <d v="2015-07-09T21:48:17"/>
  </r>
  <r>
    <n v="236"/>
    <x v="236"/>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x v="237"/>
    <s v="Making The Choice is a christian short film series."/>
    <n v="15000"/>
    <n v="50"/>
    <x v="2"/>
    <s v="US"/>
    <s v="USD"/>
    <n v="1457445069"/>
    <n v="1452261069"/>
    <b v="0"/>
    <n v="1"/>
    <b v="0"/>
    <s v="film &amp; video/drama"/>
    <n v="0.33333333333333337"/>
    <n v="50"/>
    <x v="0"/>
    <s v="drama"/>
    <x v="237"/>
    <d v="2016-03-08T13:51:09"/>
  </r>
  <r>
    <n v="238"/>
    <x v="238"/>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x v="239"/>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x v="240"/>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x v="241"/>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x v="242"/>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x v="243"/>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x v="244"/>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x v="245"/>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x v="246"/>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x v="247"/>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x v="248"/>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x v="249"/>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x v="250"/>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x v="251"/>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x v="252"/>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x v="253"/>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x v="254"/>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x v="255"/>
    <s v="xoxosms is a documentary about first love, long distance and Skype."/>
    <n v="8000"/>
    <n v="8538.66"/>
    <x v="0"/>
    <s v="US"/>
    <s v="USD"/>
    <n v="1300275482"/>
    <n v="1297687082"/>
    <b v="1"/>
    <n v="188"/>
    <b v="1"/>
    <s v="film &amp; video/documentary"/>
    <n v="106.73325"/>
    <n v="45.418404255319146"/>
    <x v="0"/>
    <s v="documentary"/>
    <x v="255"/>
    <d v="2011-03-16T11:38:02"/>
  </r>
  <r>
    <n v="256"/>
    <x v="256"/>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x v="257"/>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x v="258"/>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x v="259"/>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x v="260"/>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x v="261"/>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x v="262"/>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x v="263"/>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x v="264"/>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x v="265"/>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x v="266"/>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x v="267"/>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x v="268"/>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x v="269"/>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x v="270"/>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x v="271"/>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x v="272"/>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x v="273"/>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x v="274"/>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x v="275"/>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x v="276"/>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x v="277"/>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x v="278"/>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x v="279"/>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x v="280"/>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x v="281"/>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x v="282"/>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x v="283"/>
    <s v="What is the impact of survivorship on the human condition?"/>
    <n v="18000"/>
    <n v="20569.05"/>
    <x v="0"/>
    <s v="US"/>
    <s v="USD"/>
    <n v="1306904340"/>
    <n v="1305219744"/>
    <b v="1"/>
    <n v="202"/>
    <b v="1"/>
    <s v="film &amp; video/documentary"/>
    <n v="114.27249999999999"/>
    <n v="101.8269801980198"/>
    <x v="0"/>
    <s v="documentary"/>
    <x v="283"/>
    <d v="2011-06-01T04:59:00"/>
  </r>
  <r>
    <n v="284"/>
    <x v="284"/>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x v="285"/>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x v="286"/>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x v="287"/>
    <s v="War is hell. Why would anyone want to spend their weekends there?"/>
    <n v="15000"/>
    <n v="26445"/>
    <x v="0"/>
    <s v="US"/>
    <s v="USD"/>
    <n v="1351828800"/>
    <n v="1349160018"/>
    <b v="1"/>
    <n v="290"/>
    <b v="1"/>
    <s v="film &amp; video/documentary"/>
    <n v="176.29999999999998"/>
    <n v="91.189655172413794"/>
    <x v="0"/>
    <s v="documentary"/>
    <x v="287"/>
    <d v="2012-11-02T04:00:00"/>
  </r>
  <r>
    <n v="288"/>
    <x v="288"/>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x v="289"/>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x v="290"/>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x v="291"/>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x v="292"/>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x v="293"/>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x v="294"/>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x v="295"/>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x v="296"/>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x v="297"/>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x v="298"/>
    <s v="The truth is, we all lie - and by &quot;we,&quot; we mean everyone!"/>
    <n v="126000"/>
    <n v="137254.84"/>
    <x v="0"/>
    <s v="US"/>
    <s v="USD"/>
    <n v="1399669200"/>
    <n v="1394536048"/>
    <b v="1"/>
    <n v="2436"/>
    <b v="1"/>
    <s v="film &amp; video/documentary"/>
    <n v="108.93241269841269"/>
    <n v="56.344351395730705"/>
    <x v="0"/>
    <s v="documentary"/>
    <x v="298"/>
    <d v="2014-05-09T21:00:00"/>
  </r>
  <r>
    <n v="299"/>
    <x v="299"/>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x v="300"/>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x v="301"/>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x v="302"/>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x v="303"/>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x v="304"/>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x v="305"/>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x v="306"/>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x v="307"/>
    <s v="Why is grammar important?"/>
    <n v="22000"/>
    <n v="24490"/>
    <x v="0"/>
    <s v="US"/>
    <s v="USD"/>
    <n v="1360276801"/>
    <n v="1357684801"/>
    <b v="1"/>
    <n v="576"/>
    <b v="1"/>
    <s v="film &amp; video/documentary"/>
    <n v="111.31818181818183"/>
    <n v="42.517361111111114"/>
    <x v="0"/>
    <s v="documentary"/>
    <x v="307"/>
    <d v="2013-02-07T22:40:01"/>
  </r>
  <r>
    <n v="308"/>
    <x v="308"/>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x v="309"/>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x v="310"/>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x v="311"/>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x v="312"/>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x v="313"/>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x v="314"/>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x v="315"/>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x v="316"/>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x v="317"/>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x v="318"/>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x v="319"/>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x v="320"/>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x v="321"/>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x v="322"/>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x v="323"/>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x v="324"/>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x v="325"/>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x v="326"/>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x v="327"/>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x v="328"/>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x v="329"/>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x v="330"/>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x v="331"/>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x v="332"/>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x v="333"/>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x v="334"/>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x v="335"/>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x v="336"/>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x v="337"/>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x v="338"/>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x v="339"/>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x v="340"/>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x v="341"/>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x v="342"/>
    <s v="BREAKING A MONSTER needs your help to play in THEATERS!"/>
    <n v="55000"/>
    <n v="55201.52"/>
    <x v="0"/>
    <s v="US"/>
    <s v="USD"/>
    <n v="1461955465"/>
    <n v="1459363465"/>
    <b v="1"/>
    <n v="325"/>
    <b v="1"/>
    <s v="film &amp; video/documentary"/>
    <n v="100.36639999999998"/>
    <n v="169.85083076923075"/>
    <x v="0"/>
    <s v="documentary"/>
    <x v="342"/>
    <d v="2016-04-29T18:44:25"/>
  </r>
  <r>
    <n v="343"/>
    <x v="343"/>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x v="344"/>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x v="345"/>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x v="346"/>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x v="347"/>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x v="348"/>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x v="349"/>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x v="350"/>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x v="351"/>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x v="352"/>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x v="353"/>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x v="354"/>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x v="355"/>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x v="356"/>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x v="357"/>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x v="358"/>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x v="359"/>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x v="360"/>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x v="361"/>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x v="362"/>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x v="363"/>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x v="364"/>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x v="365"/>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x v="366"/>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x v="367"/>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x v="368"/>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x v="369"/>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x v="370"/>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x v="371"/>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x v="372"/>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x v="373"/>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x v="374"/>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x v="375"/>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x v="376"/>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x v="377"/>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x v="378"/>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x v="379"/>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x v="380"/>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x v="381"/>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x v="382"/>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x v="383"/>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x v="384"/>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x v="385"/>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x v="386"/>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x v="387"/>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x v="388"/>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x v="389"/>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x v="390"/>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x v="391"/>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x v="392"/>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x v="393"/>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x v="394"/>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x v="395"/>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x v="396"/>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x v="397"/>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x v="398"/>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x v="399"/>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x v="400"/>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x v="401"/>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x v="402"/>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x v="403"/>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x v="404"/>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x v="405"/>
    <s v="Come, join our movie movement.  A new documentary about the healing power of food."/>
    <n v="2820"/>
    <n v="3036"/>
    <x v="0"/>
    <s v="US"/>
    <s v="USD"/>
    <n v="1394071339"/>
    <n v="1391479339"/>
    <b v="0"/>
    <n v="55"/>
    <b v="1"/>
    <s v="film &amp; video/documentary"/>
    <n v="107.65957446808511"/>
    <n v="55.2"/>
    <x v="0"/>
    <s v="documentary"/>
    <x v="405"/>
    <d v="2014-03-06T02:02:19"/>
  </r>
  <r>
    <n v="406"/>
    <x v="406"/>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x v="407"/>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x v="408"/>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x v="409"/>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x v="410"/>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x v="411"/>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x v="412"/>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x v="413"/>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x v="414"/>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x v="415"/>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x v="416"/>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x v="417"/>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x v="418"/>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x v="419"/>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x v="420"/>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x v="421"/>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x v="422"/>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x v="423"/>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x v="424"/>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x v="425"/>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x v="426"/>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x v="427"/>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x v="428"/>
    <s v="Fresh, fun, entertaining Bible stories on YouTube, stop-motion style."/>
    <n v="12000"/>
    <n v="676"/>
    <x v="2"/>
    <s v="US"/>
    <s v="USD"/>
    <n v="1402956000"/>
    <n v="1400523845"/>
    <b v="0"/>
    <n v="13"/>
    <b v="0"/>
    <s v="film &amp; video/animation"/>
    <n v="5.6333333333333329"/>
    <n v="52"/>
    <x v="0"/>
    <s v="animation"/>
    <x v="428"/>
    <d v="2014-06-16T22:00:00"/>
  </r>
  <r>
    <n v="429"/>
    <x v="429"/>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x v="430"/>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x v="431"/>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x v="432"/>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x v="433"/>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x v="434"/>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x v="435"/>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x v="436"/>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x v="437"/>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x v="438"/>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x v="439"/>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x v="440"/>
    <s v="A stop-motion animation made by a one girl team, with a camera, creativity, and a lot of determination."/>
    <n v="5000"/>
    <n v="5"/>
    <x v="2"/>
    <s v="US"/>
    <s v="USD"/>
    <n v="1458859153"/>
    <n v="1456270753"/>
    <b v="0"/>
    <n v="1"/>
    <b v="0"/>
    <s v="film &amp; video/animation"/>
    <n v="0.1"/>
    <n v="5"/>
    <x v="0"/>
    <s v="animation"/>
    <x v="440"/>
    <d v="2016-03-24T22:39:13"/>
  </r>
  <r>
    <n v="441"/>
    <x v="441"/>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x v="442"/>
    <s v="Doomsday is here"/>
    <n v="17000"/>
    <n v="6691"/>
    <x v="2"/>
    <s v="US"/>
    <s v="USD"/>
    <n v="1424380783"/>
    <n v="1421788783"/>
    <b v="0"/>
    <n v="17"/>
    <b v="0"/>
    <s v="film &amp; video/animation"/>
    <n v="39.358823529411765"/>
    <n v="393.58823529411762"/>
    <x v="0"/>
    <s v="animation"/>
    <x v="442"/>
    <d v="2015-02-19T21:19:43"/>
  </r>
  <r>
    <n v="443"/>
    <x v="443"/>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x v="444"/>
    <s v="An upcoming animated web sitcom series centered around dealing with life, love, and relationships."/>
    <n v="1000"/>
    <n v="50"/>
    <x v="2"/>
    <s v="US"/>
    <s v="USD"/>
    <n v="1329342361"/>
    <n v="1324158361"/>
    <b v="0"/>
    <n v="1"/>
    <b v="0"/>
    <s v="film &amp; video/animation"/>
    <n v="5"/>
    <n v="50"/>
    <x v="0"/>
    <s v="animation"/>
    <x v="444"/>
    <d v="2012-02-15T21:46:01"/>
  </r>
  <r>
    <n v="445"/>
    <x v="445"/>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x v="446"/>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x v="447"/>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x v="448"/>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x v="449"/>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x v="450"/>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x v="451"/>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x v="452"/>
    <s v="A man must find his way out of the depths of the shadows by using the aid of a little girl."/>
    <n v="750"/>
    <n v="480"/>
    <x v="2"/>
    <s v="US"/>
    <s v="USD"/>
    <n v="1431536015"/>
    <n v="1428944015"/>
    <b v="0"/>
    <n v="12"/>
    <b v="0"/>
    <s v="film &amp; video/animation"/>
    <n v="64"/>
    <n v="40"/>
    <x v="0"/>
    <s v="animation"/>
    <x v="452"/>
    <d v="2015-05-13T16:53:35"/>
  </r>
  <r>
    <n v="453"/>
    <x v="453"/>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x v="454"/>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x v="455"/>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x v="456"/>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x v="457"/>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x v="458"/>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x v="459"/>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x v="460"/>
    <s v="An animated web series about biological evolution gone haywire."/>
    <n v="8500"/>
    <n v="25"/>
    <x v="2"/>
    <s v="US"/>
    <s v="USD"/>
    <n v="1401595200"/>
    <n v="1398862875"/>
    <b v="0"/>
    <n v="2"/>
    <b v="0"/>
    <s v="film &amp; video/animation"/>
    <n v="0.29411764705882354"/>
    <n v="12.5"/>
    <x v="0"/>
    <s v="animation"/>
    <x v="460"/>
    <d v="2014-06-01T04:00:00"/>
  </r>
  <r>
    <n v="461"/>
    <x v="461"/>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x v="462"/>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x v="463"/>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x v="464"/>
    <s v="We are three students that want to make a short PokÃ©mon movie as a school project!"/>
    <n v="1010"/>
    <n v="1"/>
    <x v="2"/>
    <s v="DE"/>
    <s v="EUR"/>
    <n v="1463602935"/>
    <n v="1461874935"/>
    <b v="0"/>
    <n v="1"/>
    <b v="0"/>
    <s v="film &amp; video/animation"/>
    <n v="9.9009900990099015E-2"/>
    <n v="1"/>
    <x v="0"/>
    <s v="animation"/>
    <x v="464"/>
    <d v="2016-05-18T20:22:15"/>
  </r>
  <r>
    <n v="465"/>
    <x v="465"/>
    <s v="&quot;Amp&quot; is a short film about a robot with needs."/>
    <n v="512"/>
    <n v="138"/>
    <x v="2"/>
    <s v="US"/>
    <s v="USD"/>
    <n v="1403837574"/>
    <n v="1402455174"/>
    <b v="0"/>
    <n v="8"/>
    <b v="0"/>
    <s v="film &amp; video/animation"/>
    <n v="26.953125"/>
    <n v="17.25"/>
    <x v="0"/>
    <s v="animation"/>
    <x v="465"/>
    <d v="2014-06-27T02:52:54"/>
  </r>
  <r>
    <n v="466"/>
    <x v="466"/>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x v="467"/>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x v="468"/>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x v="469"/>
    <s v="Create a personalised animation film using your child's name and photo."/>
    <n v="6000"/>
    <n v="0"/>
    <x v="2"/>
    <s v="GB"/>
    <s v="GBP"/>
    <n v="1409960724"/>
    <n v="1404776724"/>
    <b v="0"/>
    <n v="0"/>
    <b v="0"/>
    <s v="film &amp; video/animation"/>
    <n v="0"/>
    <e v="#DIV/0!"/>
    <x v="0"/>
    <s v="animation"/>
    <x v="469"/>
    <d v="2014-09-05T23:45:24"/>
  </r>
  <r>
    <n v="470"/>
    <x v="470"/>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x v="471"/>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x v="472"/>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x v="473"/>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x v="474"/>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x v="475"/>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x v="476"/>
    <s v="Animated Music Videos that teach kids how to read."/>
    <n v="220000"/>
    <n v="4906.59"/>
    <x v="2"/>
    <s v="US"/>
    <s v="USD"/>
    <n v="1401767940"/>
    <n v="1398727441"/>
    <b v="0"/>
    <n v="124"/>
    <b v="0"/>
    <s v="film &amp; video/animation"/>
    <n v="2.230268181818182"/>
    <n v="39.569274193548388"/>
    <x v="0"/>
    <s v="animation"/>
    <x v="476"/>
    <d v="2014-06-03T03:59:00"/>
  </r>
  <r>
    <n v="477"/>
    <x v="477"/>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x v="478"/>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x v="479"/>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x v="480"/>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x v="481"/>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x v="482"/>
    <s v="Help me quit my day job and also create animated Stand-up routines from local up and coming comedians."/>
    <n v="10000"/>
    <n v="10"/>
    <x v="2"/>
    <s v="US"/>
    <s v="USD"/>
    <n v="1460644440"/>
    <n v="1458336690"/>
    <b v="0"/>
    <n v="1"/>
    <b v="0"/>
    <s v="film &amp; video/animation"/>
    <n v="0.1"/>
    <n v="10"/>
    <x v="0"/>
    <s v="animation"/>
    <x v="482"/>
    <d v="2016-04-14T14:34:00"/>
  </r>
  <r>
    <n v="483"/>
    <x v="483"/>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x v="484"/>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x v="485"/>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x v="486"/>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x v="487"/>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x v="488"/>
    <s v="When humans left the earth, the animals took over the city. What could go wrong? Well...everything!"/>
    <n v="12000"/>
    <n v="0"/>
    <x v="2"/>
    <s v="US"/>
    <s v="USD"/>
    <n v="1483924700"/>
    <n v="1481332700"/>
    <b v="0"/>
    <n v="0"/>
    <b v="0"/>
    <s v="film &amp; video/animation"/>
    <n v="0"/>
    <e v="#DIV/0!"/>
    <x v="0"/>
    <s v="animation"/>
    <x v="488"/>
    <d v="2017-01-09T01:18:20"/>
  </r>
  <r>
    <n v="489"/>
    <x v="489"/>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x v="490"/>
    <s v="Cancelled"/>
    <n v="1000"/>
    <n v="0"/>
    <x v="2"/>
    <s v="US"/>
    <s v="USD"/>
    <n v="1345677285"/>
    <n v="1343085285"/>
    <b v="0"/>
    <n v="0"/>
    <b v="0"/>
    <s v="film &amp; video/animation"/>
    <n v="0"/>
    <e v="#DIV/0!"/>
    <x v="0"/>
    <s v="animation"/>
    <x v="490"/>
    <d v="2012-08-22T23:14:45"/>
  </r>
  <r>
    <n v="491"/>
    <x v="491"/>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x v="492"/>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x v="493"/>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x v="494"/>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x v="495"/>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x v="496"/>
    <s v="The movie is about the adventures of Ethan, Danna, The mysterious inventor and more."/>
    <n v="60000"/>
    <n v="1"/>
    <x v="2"/>
    <s v="US"/>
    <s v="USD"/>
    <n v="1392070874"/>
    <n v="1386886874"/>
    <b v="0"/>
    <n v="1"/>
    <b v="0"/>
    <s v="film &amp; video/animation"/>
    <n v="1.6666666666666668E-3"/>
    <n v="1"/>
    <x v="0"/>
    <s v="animation"/>
    <x v="496"/>
    <d v="2014-02-10T22:21:14"/>
  </r>
  <r>
    <n v="497"/>
    <x v="497"/>
    <s v="live-action/animated series pilot."/>
    <n v="4480"/>
    <n v="30"/>
    <x v="2"/>
    <s v="US"/>
    <s v="USD"/>
    <n v="1419483600"/>
    <n v="1414889665"/>
    <b v="0"/>
    <n v="3"/>
    <b v="0"/>
    <s v="film &amp; video/animation"/>
    <n v="0.6696428571428571"/>
    <n v="10"/>
    <x v="0"/>
    <s v="animation"/>
    <x v="497"/>
    <d v="2014-12-25T05:00:00"/>
  </r>
  <r>
    <n v="498"/>
    <x v="498"/>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x v="499"/>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x v="500"/>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x v="501"/>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x v="502"/>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x v="503"/>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x v="504"/>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x v="505"/>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x v="506"/>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x v="507"/>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x v="508"/>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x v="509"/>
    <s v="A hilarious comedy podcast being turned into an animated series  about an indian servant and his boss."/>
    <n v="5000"/>
    <n v="10"/>
    <x v="2"/>
    <s v="GB"/>
    <s v="GBP"/>
    <n v="1435504170"/>
    <n v="1432912170"/>
    <b v="0"/>
    <n v="1"/>
    <b v="0"/>
    <s v="film &amp; video/animation"/>
    <n v="0.2"/>
    <n v="10"/>
    <x v="0"/>
    <s v="animation"/>
    <x v="509"/>
    <d v="2015-06-28T15:09:30"/>
  </r>
  <r>
    <n v="510"/>
    <x v="510"/>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x v="511"/>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x v="512"/>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x v="513"/>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x v="514"/>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x v="515"/>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x v="516"/>
    <s v="A big brother style comedy animation series starring famous seafarers"/>
    <n v="5000"/>
    <n v="0"/>
    <x v="2"/>
    <s v="GB"/>
    <s v="GBP"/>
    <n v="1432752080"/>
    <n v="1427568080"/>
    <b v="0"/>
    <n v="0"/>
    <b v="0"/>
    <s v="film &amp; video/animation"/>
    <n v="0"/>
    <e v="#DIV/0!"/>
    <x v="0"/>
    <s v="animation"/>
    <x v="516"/>
    <d v="2015-05-27T18:41:20"/>
  </r>
  <r>
    <n v="517"/>
    <x v="517"/>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x v="518"/>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x v="519"/>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x v="520"/>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x v="521"/>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x v="522"/>
    <s v="*** TO MAKE DONATIONS IN THE FUTURE                                   GO TO OUR WEBSITE: www.compassplayers.com ***"/>
    <n v="3000"/>
    <n v="3440"/>
    <x v="0"/>
    <s v="US"/>
    <s v="USD"/>
    <n v="1458518325"/>
    <n v="1456793925"/>
    <b v="0"/>
    <n v="31"/>
    <b v="1"/>
    <s v="theater/plays"/>
    <n v="114.66666666666667"/>
    <n v="110.96774193548387"/>
    <x v="1"/>
    <s v="plays"/>
    <x v="522"/>
    <d v="2016-03-20T23:58:45"/>
  </r>
  <r>
    <n v="523"/>
    <x v="523"/>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x v="524"/>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x v="525"/>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x v="526"/>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x v="527"/>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x v="528"/>
    <s v="A Festival Backed Production of a Full-Length Play."/>
    <n v="1150"/>
    <n v="1330"/>
    <x v="0"/>
    <s v="US"/>
    <s v="USD"/>
    <n v="1434921600"/>
    <n v="1433109907"/>
    <b v="0"/>
    <n v="30"/>
    <b v="1"/>
    <s v="theater/plays"/>
    <n v="115.65217391304347"/>
    <n v="44.333333333333336"/>
    <x v="1"/>
    <s v="plays"/>
    <x v="528"/>
    <d v="2015-06-21T21:20:00"/>
  </r>
  <r>
    <n v="529"/>
    <x v="529"/>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x v="530"/>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x v="531"/>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x v="532"/>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x v="533"/>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x v="534"/>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x v="535"/>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x v="536"/>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x v="537"/>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x v="538"/>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x v="539"/>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x v="540"/>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x v="541"/>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x v="542"/>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x v="543"/>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x v="544"/>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x v="545"/>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x v="546"/>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x v="547"/>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x v="548"/>
    <s v="Teach your native language online or study a foreign language with native speaking teachers. Social Web service and apps."/>
    <n v="10000"/>
    <n v="9"/>
    <x v="2"/>
    <s v="GB"/>
    <s v="GBP"/>
    <n v="1446154848"/>
    <n v="1443562848"/>
    <b v="0"/>
    <n v="1"/>
    <b v="0"/>
    <s v="technology/web"/>
    <n v="0.09"/>
    <n v="9"/>
    <x v="2"/>
    <s v="web"/>
    <x v="548"/>
    <d v="2015-10-29T21:40:48"/>
  </r>
  <r>
    <n v="549"/>
    <x v="549"/>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x v="550"/>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x v="551"/>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x v="552"/>
    <s v="Axoral is a 3d interactive social media interface, with the potential to be so much more, but we need your help!"/>
    <n v="45000"/>
    <n v="0"/>
    <x v="2"/>
    <s v="CA"/>
    <s v="CAD"/>
    <n v="1452350896"/>
    <n v="1447166896"/>
    <b v="0"/>
    <n v="0"/>
    <b v="0"/>
    <s v="technology/web"/>
    <n v="0"/>
    <e v="#DIV/0!"/>
    <x v="2"/>
    <s v="web"/>
    <x v="552"/>
    <d v="2016-01-09T14:48:16"/>
  </r>
  <r>
    <n v="553"/>
    <x v="553"/>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x v="554"/>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x v="555"/>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x v="556"/>
    <s v="An educational platform for learning Unified English Braille Code"/>
    <n v="8000"/>
    <n v="200"/>
    <x v="2"/>
    <s v="US"/>
    <s v="USD"/>
    <n v="1452112717"/>
    <n v="1449520717"/>
    <b v="0"/>
    <n v="1"/>
    <b v="0"/>
    <s v="technology/web"/>
    <n v="2.5"/>
    <n v="200"/>
    <x v="2"/>
    <s v="web"/>
    <x v="556"/>
    <d v="2016-01-06T20:38:37"/>
  </r>
  <r>
    <n v="557"/>
    <x v="557"/>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x v="558"/>
    <s v="A community website with news, classifieds, photo albums, business reviews and a calendar for the local community to share."/>
    <n v="750"/>
    <n v="0"/>
    <x v="2"/>
    <s v="US"/>
    <s v="USD"/>
    <n v="1427227905"/>
    <n v="1424639505"/>
    <b v="0"/>
    <n v="0"/>
    <b v="0"/>
    <s v="technology/web"/>
    <n v="0"/>
    <e v="#DIV/0!"/>
    <x v="2"/>
    <s v="web"/>
    <x v="558"/>
    <d v="2015-03-24T20:11:45"/>
  </r>
  <r>
    <n v="559"/>
    <x v="559"/>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x v="560"/>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x v="561"/>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x v="562"/>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x v="563"/>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x v="564"/>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x v="565"/>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x v="566"/>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x v="567"/>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x v="568"/>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x v="569"/>
    <s v="Mioti is an indie game marketplace that doubles as a community for developers to join networks and discuss projects."/>
    <n v="2500"/>
    <n v="20"/>
    <x v="2"/>
    <s v="CA"/>
    <s v="CAD"/>
    <n v="1451679612"/>
    <n v="1449087612"/>
    <b v="0"/>
    <n v="1"/>
    <b v="0"/>
    <s v="technology/web"/>
    <n v="0.8"/>
    <n v="20"/>
    <x v="2"/>
    <s v="web"/>
    <x v="569"/>
    <d v="2016-01-01T20:20:12"/>
  </r>
  <r>
    <n v="570"/>
    <x v="570"/>
    <s v="Humans have AM/FM/Satellite radio, kids have radio Disney, pets have DogCatRadio."/>
    <n v="85000"/>
    <n v="142"/>
    <x v="2"/>
    <s v="US"/>
    <s v="USD"/>
    <n v="1455822569"/>
    <n v="1453230569"/>
    <b v="0"/>
    <n v="1"/>
    <b v="0"/>
    <s v="technology/web"/>
    <n v="0.16705882352941176"/>
    <n v="142"/>
    <x v="2"/>
    <s v="web"/>
    <x v="570"/>
    <d v="2016-02-18T19:09:29"/>
  </r>
  <r>
    <n v="571"/>
    <x v="571"/>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x v="572"/>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x v="573"/>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x v="574"/>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x v="575"/>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x v="576"/>
    <s v="UthTopia Is a social media organization that believes in positive online usage, youth mentorship, and youth empowerment."/>
    <n v="80000"/>
    <n v="1"/>
    <x v="2"/>
    <s v="US"/>
    <s v="USD"/>
    <n v="1427537952"/>
    <n v="1422357552"/>
    <b v="0"/>
    <n v="1"/>
    <b v="0"/>
    <s v="technology/web"/>
    <n v="1.25E-3"/>
    <n v="1"/>
    <x v="2"/>
    <s v="web"/>
    <x v="576"/>
    <d v="2015-03-28T10:19:12"/>
  </r>
  <r>
    <n v="577"/>
    <x v="577"/>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x v="578"/>
    <s v="weBuy trade built on technology and Crowd Sourced Power"/>
    <n v="125000"/>
    <n v="14"/>
    <x v="2"/>
    <s v="GB"/>
    <s v="GBP"/>
    <n v="1441633993"/>
    <n v="1439560393"/>
    <b v="0"/>
    <n v="7"/>
    <b v="0"/>
    <s v="technology/web"/>
    <n v="1.12E-2"/>
    <n v="2"/>
    <x v="2"/>
    <s v="web"/>
    <x v="578"/>
    <d v="2015-09-07T13:53:13"/>
  </r>
  <r>
    <n v="579"/>
    <x v="579"/>
    <s v="Learn classic and public key cryptography with a full proof-of-concept system in JavaScript."/>
    <n v="12000"/>
    <n v="175"/>
    <x v="2"/>
    <s v="US"/>
    <s v="USD"/>
    <n v="1419539223"/>
    <n v="1416947223"/>
    <b v="0"/>
    <n v="5"/>
    <b v="0"/>
    <s v="technology/web"/>
    <n v="1.4583333333333333"/>
    <n v="35"/>
    <x v="2"/>
    <s v="web"/>
    <x v="579"/>
    <d v="2014-12-25T20:27:03"/>
  </r>
  <r>
    <n v="580"/>
    <x v="580"/>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x v="581"/>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x v="582"/>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x v="583"/>
    <s v="HackersArchive.com will help rid the web of viruses and scams found everywhere else you look!"/>
    <n v="9000"/>
    <n v="1"/>
    <x v="2"/>
    <s v="US"/>
    <s v="USD"/>
    <n v="1426800687"/>
    <n v="1424212287"/>
    <b v="0"/>
    <n v="1"/>
    <b v="0"/>
    <s v="technology/web"/>
    <n v="1.1111111111111112E-2"/>
    <n v="1"/>
    <x v="2"/>
    <s v="web"/>
    <x v="583"/>
    <d v="2015-03-19T21:31:27"/>
  </r>
  <r>
    <n v="584"/>
    <x v="584"/>
    <s v="Script Call takes your presentation from the wall to your audience; from your device to theirs."/>
    <n v="1000"/>
    <n v="10"/>
    <x v="2"/>
    <s v="US"/>
    <s v="USD"/>
    <n v="1426522316"/>
    <n v="1423933916"/>
    <b v="0"/>
    <n v="2"/>
    <b v="0"/>
    <s v="technology/web"/>
    <n v="1"/>
    <n v="5"/>
    <x v="2"/>
    <s v="web"/>
    <x v="584"/>
    <d v="2015-03-16T16:11:56"/>
  </r>
  <r>
    <n v="585"/>
    <x v="585"/>
    <s v="SAVE UP TO 40% WHEN YOU SPEND!_x000a__x000a_PRE-ORDER YOUR LINK CARD TODAY"/>
    <n v="9000"/>
    <n v="0"/>
    <x v="2"/>
    <s v="GB"/>
    <s v="GBP"/>
    <n v="1448928000"/>
    <n v="1444123377"/>
    <b v="0"/>
    <n v="0"/>
    <b v="0"/>
    <s v="technology/web"/>
    <n v="0"/>
    <e v="#DIV/0!"/>
    <x v="2"/>
    <s v="web"/>
    <x v="585"/>
    <d v="2015-12-01T00:00:00"/>
  </r>
  <r>
    <n v="586"/>
    <x v="586"/>
    <s v="Employ College is a movement for companies to hire college graduates from their respected institutions."/>
    <n v="10000"/>
    <n v="56"/>
    <x v="2"/>
    <s v="US"/>
    <s v="USD"/>
    <n v="1424032207"/>
    <n v="1421440207"/>
    <b v="0"/>
    <n v="4"/>
    <b v="0"/>
    <s v="technology/web"/>
    <n v="0.55999999999999994"/>
    <n v="14"/>
    <x v="2"/>
    <s v="web"/>
    <x v="586"/>
    <d v="2015-02-15T20:30:07"/>
  </r>
  <r>
    <n v="587"/>
    <x v="587"/>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x v="588"/>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x v="589"/>
    <s v="Services closer than you think..."/>
    <n v="7500"/>
    <n v="1"/>
    <x v="2"/>
    <s v="US"/>
    <s v="USD"/>
    <n v="1436366699"/>
    <n v="1435070699"/>
    <b v="0"/>
    <n v="1"/>
    <b v="0"/>
    <s v="technology/web"/>
    <n v="1.3333333333333334E-2"/>
    <n v="1"/>
    <x v="2"/>
    <s v="web"/>
    <x v="589"/>
    <d v="2015-07-08T14:44:59"/>
  </r>
  <r>
    <n v="590"/>
    <x v="590"/>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x v="591"/>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x v="592"/>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x v="593"/>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x v="594"/>
    <s v="Creating a fitness site that will change the fitness game forever!"/>
    <n v="25000"/>
    <n v="26"/>
    <x v="2"/>
    <s v="US"/>
    <s v="USD"/>
    <n v="1460832206"/>
    <n v="1458240206"/>
    <b v="0"/>
    <n v="2"/>
    <b v="0"/>
    <s v="technology/web"/>
    <n v="0.104"/>
    <n v="13"/>
    <x v="2"/>
    <s v="web"/>
    <x v="594"/>
    <d v="2016-04-16T18:43:26"/>
  </r>
  <r>
    <n v="595"/>
    <x v="595"/>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x v="596"/>
    <s v="We present digitaibook,com site which can become a free electronic library with your help,"/>
    <n v="20000"/>
    <n v="6"/>
    <x v="2"/>
    <s v="US"/>
    <s v="USD"/>
    <n v="1478122292"/>
    <n v="1475530292"/>
    <b v="0"/>
    <n v="2"/>
    <b v="0"/>
    <s v="technology/web"/>
    <n v="0.03"/>
    <n v="3"/>
    <x v="2"/>
    <s v="web"/>
    <x v="596"/>
    <d v="2016-11-02T21:31:32"/>
  </r>
  <r>
    <n v="597"/>
    <x v="597"/>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x v="598"/>
    <s v="This is a project to create a crowd-funding site for Urantia Book readers worldwide."/>
    <n v="2500"/>
    <n v="850"/>
    <x v="2"/>
    <s v="US"/>
    <s v="USD"/>
    <n v="1417737781"/>
    <n v="1415145781"/>
    <b v="0"/>
    <n v="7"/>
    <b v="0"/>
    <s v="technology/web"/>
    <n v="34"/>
    <n v="121.42857142857143"/>
    <x v="2"/>
    <s v="web"/>
    <x v="598"/>
    <d v="2014-12-05T00:03:01"/>
  </r>
  <r>
    <n v="599"/>
    <x v="599"/>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x v="600"/>
    <s v="Science Technology Engineering and Math + youth = a brighter tomorrow."/>
    <n v="5000"/>
    <n v="100"/>
    <x v="1"/>
    <s v="US"/>
    <s v="USD"/>
    <n v="1431198562"/>
    <n v="1426014562"/>
    <b v="0"/>
    <n v="1"/>
    <b v="0"/>
    <s v="technology/web"/>
    <n v="2"/>
    <n v="100"/>
    <x v="2"/>
    <s v="web"/>
    <x v="600"/>
    <d v="2015-05-09T19:09:22"/>
  </r>
  <r>
    <n v="601"/>
    <x v="601"/>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x v="602"/>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x v="603"/>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x v="604"/>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x v="605"/>
    <s v="An iPad support care package for your parents / seniors."/>
    <n v="5000"/>
    <n v="131"/>
    <x v="1"/>
    <s v="US"/>
    <s v="USD"/>
    <n v="1440318908"/>
    <n v="1436430908"/>
    <b v="0"/>
    <n v="8"/>
    <b v="0"/>
    <s v="technology/web"/>
    <n v="2.62"/>
    <n v="16.375"/>
    <x v="2"/>
    <s v="web"/>
    <x v="605"/>
    <d v="2015-08-23T08:35:08"/>
  </r>
  <r>
    <n v="606"/>
    <x v="606"/>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x v="607"/>
    <s v="Gritty, upfront reality going the distance hard with a proven track record of insatiable artist. Broadcasted live on the Web."/>
    <n v="250"/>
    <n v="0"/>
    <x v="1"/>
    <s v="US"/>
    <s v="USD"/>
    <n v="1448225336"/>
    <n v="1445629736"/>
    <b v="0"/>
    <n v="0"/>
    <b v="0"/>
    <s v="technology/web"/>
    <n v="0"/>
    <e v="#DIV/0!"/>
    <x v="2"/>
    <s v="web"/>
    <x v="607"/>
    <d v="2015-11-22T20:48:56"/>
  </r>
  <r>
    <n v="608"/>
    <x v="608"/>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x v="609"/>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x v="610"/>
    <s v="We are creating a Christian social network to empower, educate, and connect Christians all over the world."/>
    <n v="13803"/>
    <n v="0"/>
    <x v="1"/>
    <s v="US"/>
    <s v="USD"/>
    <n v="1429732586"/>
    <n v="1427140586"/>
    <b v="0"/>
    <n v="0"/>
    <b v="0"/>
    <s v="technology/web"/>
    <n v="0"/>
    <e v="#DIV/0!"/>
    <x v="2"/>
    <s v="web"/>
    <x v="610"/>
    <d v="2015-04-22T19:56:26"/>
  </r>
  <r>
    <n v="611"/>
    <x v="611"/>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x v="612"/>
    <s v="A Fast and Reliable new Web platform to stream videos from Internet"/>
    <n v="10000"/>
    <n v="0"/>
    <x v="1"/>
    <s v="IT"/>
    <s v="EUR"/>
    <n v="1472777146"/>
    <n v="1470185146"/>
    <b v="0"/>
    <n v="0"/>
    <b v="0"/>
    <s v="technology/web"/>
    <n v="0"/>
    <e v="#DIV/0!"/>
    <x v="2"/>
    <s v="web"/>
    <x v="612"/>
    <d v="2016-09-02T00:45:46"/>
  </r>
  <r>
    <n v="613"/>
    <x v="613"/>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x v="614"/>
    <s v="Something is wrong when your choices are between a &quot;giant douche and a turd sandwich.&quot;  So, lets make it better."/>
    <n v="10000"/>
    <n v="0"/>
    <x v="1"/>
    <s v="US"/>
    <s v="USD"/>
    <n v="1466731740"/>
    <n v="1464139740"/>
    <b v="0"/>
    <n v="0"/>
    <b v="0"/>
    <s v="technology/web"/>
    <n v="0"/>
    <e v="#DIV/0!"/>
    <x v="2"/>
    <s v="web"/>
    <x v="614"/>
    <d v="2016-06-24T01:29:00"/>
  </r>
  <r>
    <n v="615"/>
    <x v="615"/>
    <s v="The aim of PixlDir is to deliver the most simple, and fast experience when it comes to uploading images to the web."/>
    <n v="515"/>
    <n v="0"/>
    <x v="1"/>
    <s v="NZ"/>
    <s v="NZD"/>
    <n v="1443149759"/>
    <n v="1440557759"/>
    <b v="0"/>
    <n v="0"/>
    <b v="0"/>
    <s v="technology/web"/>
    <n v="0"/>
    <e v="#DIV/0!"/>
    <x v="2"/>
    <s v="web"/>
    <x v="615"/>
    <d v="2015-09-25T02:55:59"/>
  </r>
  <r>
    <n v="616"/>
    <x v="616"/>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x v="617"/>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x v="618"/>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x v="619"/>
    <s v="Big Data Sets for researchers interested in improving the quality of life."/>
    <n v="2500000"/>
    <n v="1"/>
    <x v="1"/>
    <s v="US"/>
    <s v="USD"/>
    <n v="1416933390"/>
    <n v="1411745790"/>
    <b v="0"/>
    <n v="1"/>
    <b v="0"/>
    <s v="technology/web"/>
    <n v="3.9999999999999996E-5"/>
    <n v="1"/>
    <x v="2"/>
    <s v="web"/>
    <x v="619"/>
    <d v="2014-11-25T16:36:30"/>
  </r>
  <r>
    <n v="620"/>
    <x v="620"/>
    <s v="iShopGreen.ca is an online marketplace that connects consumers and suppliers with green products &amp; services"/>
    <n v="30000"/>
    <n v="300"/>
    <x v="1"/>
    <s v="CA"/>
    <s v="CAD"/>
    <n v="1408986738"/>
    <n v="1405098738"/>
    <b v="0"/>
    <n v="1"/>
    <b v="0"/>
    <s v="technology/web"/>
    <n v="1"/>
    <n v="300"/>
    <x v="2"/>
    <s v="web"/>
    <x v="620"/>
    <d v="2014-08-25T17:12:18"/>
  </r>
  <r>
    <n v="621"/>
    <x v="621"/>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x v="622"/>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x v="623"/>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x v="624"/>
    <s v="I am designing a fun, high tech dating website, with over 25 cool features. It is innovate as well as user friendly."/>
    <n v="5000"/>
    <n v="0"/>
    <x v="1"/>
    <s v="US"/>
    <s v="USD"/>
    <n v="1431647041"/>
    <n v="1429055041"/>
    <b v="0"/>
    <n v="0"/>
    <b v="0"/>
    <s v="technology/web"/>
    <n v="0"/>
    <e v="#DIV/0!"/>
    <x v="2"/>
    <s v="web"/>
    <x v="624"/>
    <d v="2015-05-14T23:44:01"/>
  </r>
  <r>
    <n v="625"/>
    <x v="625"/>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x v="626"/>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x v="627"/>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x v="628"/>
    <s v="Funding of website design &amp; materials for education about firearms, firearm safety &amp; firearm related apparel"/>
    <n v="5000"/>
    <n v="0"/>
    <x v="1"/>
    <s v="US"/>
    <s v="USD"/>
    <n v="1405269457"/>
    <n v="1402677457"/>
    <b v="0"/>
    <n v="0"/>
    <b v="0"/>
    <s v="technology/web"/>
    <n v="0"/>
    <e v="#DIV/0!"/>
    <x v="2"/>
    <s v="web"/>
    <x v="628"/>
    <d v="2014-07-13T16:37:37"/>
  </r>
  <r>
    <n v="629"/>
    <x v="629"/>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x v="630"/>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x v="631"/>
    <s v="A Powerful Multimedia-Rich Software that aims at making online publishing very simple."/>
    <n v="50000"/>
    <n v="690"/>
    <x v="1"/>
    <s v="CA"/>
    <s v="CAD"/>
    <n v="1464460329"/>
    <n v="1461954729"/>
    <b v="0"/>
    <n v="9"/>
    <b v="0"/>
    <s v="technology/web"/>
    <n v="1.38"/>
    <n v="76.666666666666671"/>
    <x v="2"/>
    <s v="web"/>
    <x v="631"/>
    <d v="2016-05-28T18:32:09"/>
  </r>
  <r>
    <n v="632"/>
    <x v="632"/>
    <s v="Our goal is to create a system, students can find universities that best match their interests."/>
    <n v="20000"/>
    <n v="0"/>
    <x v="1"/>
    <s v="NL"/>
    <s v="EUR"/>
    <n v="1448470165"/>
    <n v="1445874565"/>
    <b v="0"/>
    <n v="0"/>
    <b v="0"/>
    <s v="technology/web"/>
    <n v="0"/>
    <e v="#DIV/0!"/>
    <x v="2"/>
    <s v="web"/>
    <x v="632"/>
    <d v="2015-11-25T16:49:25"/>
  </r>
  <r>
    <n v="633"/>
    <x v="633"/>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x v="634"/>
    <s v="We help companies to explain what they do in simple, grandma-would-understand terms."/>
    <n v="5000"/>
    <n v="1"/>
    <x v="1"/>
    <s v="US"/>
    <s v="USD"/>
    <n v="1424989029"/>
    <n v="1422397029"/>
    <b v="0"/>
    <n v="1"/>
    <b v="0"/>
    <s v="technology/web"/>
    <n v="0.02"/>
    <n v="1"/>
    <x v="2"/>
    <s v="web"/>
    <x v="634"/>
    <d v="2015-02-26T22:17:09"/>
  </r>
  <r>
    <n v="635"/>
    <x v="635"/>
    <s v="Network used for building technology development teams."/>
    <n v="25000"/>
    <n v="2"/>
    <x v="1"/>
    <s v="US"/>
    <s v="USD"/>
    <n v="1428804762"/>
    <n v="1426212762"/>
    <b v="0"/>
    <n v="1"/>
    <b v="0"/>
    <s v="technology/web"/>
    <n v="8.0000000000000002E-3"/>
    <n v="2"/>
    <x v="2"/>
    <s v="web"/>
    <x v="635"/>
    <d v="2015-04-12T02:12:42"/>
  </r>
  <r>
    <n v="636"/>
    <x v="636"/>
    <s v="With no central location for keto knowledge, keto advice will be a community run knowledge base."/>
    <n v="2000"/>
    <n v="4"/>
    <x v="1"/>
    <s v="GB"/>
    <s v="GBP"/>
    <n v="1433587620"/>
    <n v="1430996150"/>
    <b v="0"/>
    <n v="1"/>
    <b v="0"/>
    <s v="technology/web"/>
    <n v="0.2"/>
    <n v="4"/>
    <x v="2"/>
    <s v="web"/>
    <x v="636"/>
    <d v="2015-06-06T10:47:00"/>
  </r>
  <r>
    <n v="637"/>
    <x v="637"/>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x v="638"/>
    <s v="O0"/>
    <n v="200000"/>
    <n v="18"/>
    <x v="1"/>
    <s v="DE"/>
    <s v="EUR"/>
    <n v="1490447662"/>
    <n v="1485267262"/>
    <b v="0"/>
    <n v="6"/>
    <b v="0"/>
    <s v="technology/web"/>
    <n v="9.0000000000000011E-3"/>
    <n v="3"/>
    <x v="2"/>
    <s v="web"/>
    <x v="638"/>
    <d v="2017-03-25T13:14:22"/>
  </r>
  <r>
    <n v="639"/>
    <x v="639"/>
    <s v="Development of a Safe and Educational Social Media site for kids."/>
    <n v="1000000"/>
    <n v="1"/>
    <x v="1"/>
    <s v="US"/>
    <s v="USD"/>
    <n v="1413208795"/>
    <n v="1408024795"/>
    <b v="0"/>
    <n v="1"/>
    <b v="0"/>
    <s v="technology/web"/>
    <n v="9.9999999999999991E-5"/>
    <n v="1"/>
    <x v="2"/>
    <s v="web"/>
    <x v="639"/>
    <d v="2014-10-13T13:59:55"/>
  </r>
  <r>
    <n v="640"/>
    <x v="640"/>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x v="641"/>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x v="642"/>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x v="643"/>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x v="644"/>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x v="645"/>
    <s v="Ever wanted to own something made out of carbon fiber? Now you can!"/>
    <n v="2000"/>
    <n v="5574"/>
    <x v="0"/>
    <s v="US"/>
    <s v="USD"/>
    <n v="1470962274"/>
    <n v="1468370274"/>
    <b v="0"/>
    <n v="237"/>
    <b v="1"/>
    <s v="technology/wearables"/>
    <n v="278.7"/>
    <n v="23.518987341772153"/>
    <x v="2"/>
    <s v="wearables"/>
    <x v="645"/>
    <d v="2016-08-12T00:37:54"/>
  </r>
  <r>
    <n v="646"/>
    <x v="646"/>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x v="647"/>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x v="648"/>
    <s v="Get ready for the next product that you canâ€™t live without"/>
    <n v="35000"/>
    <n v="44388"/>
    <x v="0"/>
    <s v="US"/>
    <s v="USD"/>
    <n v="1413304708"/>
    <n v="1410280708"/>
    <b v="0"/>
    <n v="27"/>
    <b v="1"/>
    <s v="technology/wearables"/>
    <n v="126.82285714285715"/>
    <n v="1644"/>
    <x v="2"/>
    <s v="wearables"/>
    <x v="648"/>
    <d v="2014-10-14T16:38:28"/>
  </r>
  <r>
    <n v="649"/>
    <x v="649"/>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x v="650"/>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x v="651"/>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x v="652"/>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x v="653"/>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x v="654"/>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x v="655"/>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x v="656"/>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x v="657"/>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x v="658"/>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x v="659"/>
    <s v="Sync up your lifestyle"/>
    <n v="3000"/>
    <n v="3017"/>
    <x v="0"/>
    <s v="US"/>
    <s v="USD"/>
    <n v="1440339295"/>
    <n v="1437747295"/>
    <b v="0"/>
    <n v="21"/>
    <b v="1"/>
    <s v="technology/wearables"/>
    <n v="100.56666666666668"/>
    <n v="143.66666666666666"/>
    <x v="2"/>
    <s v="wearables"/>
    <x v="659"/>
    <d v="2015-08-23T14:14:55"/>
  </r>
  <r>
    <n v="660"/>
    <x v="660"/>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x v="661"/>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x v="662"/>
    <s v="A stylish, durable safety light band on your wrist or ankle holds a watch or another modular accessory."/>
    <n v="39000"/>
    <n v="156"/>
    <x v="2"/>
    <s v="US"/>
    <s v="USD"/>
    <n v="1421404247"/>
    <n v="1418812247"/>
    <b v="0"/>
    <n v="4"/>
    <b v="0"/>
    <s v="technology/wearables"/>
    <n v="0.4"/>
    <n v="39"/>
    <x v="2"/>
    <s v="wearables"/>
    <x v="662"/>
    <d v="2015-01-16T10:30:47"/>
  </r>
  <r>
    <n v="663"/>
    <x v="663"/>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x v="664"/>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x v="665"/>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x v="666"/>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x v="667"/>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x v="668"/>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x v="669"/>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x v="670"/>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x v="671"/>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x v="672"/>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x v="673"/>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x v="674"/>
    <s v="Listen to sounds by feeling an array of vibrational patterns against your body."/>
    <n v="50000"/>
    <n v="15"/>
    <x v="2"/>
    <s v="US"/>
    <s v="USD"/>
    <n v="1407811627"/>
    <n v="1402627627"/>
    <b v="0"/>
    <n v="2"/>
    <b v="0"/>
    <s v="technology/wearables"/>
    <n v="0.03"/>
    <n v="7.5"/>
    <x v="2"/>
    <s v="wearables"/>
    <x v="674"/>
    <d v="2014-08-12T02:47:07"/>
  </r>
  <r>
    <n v="675"/>
    <x v="675"/>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x v="676"/>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x v="677"/>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x v="678"/>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x v="679"/>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x v="680"/>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x v="681"/>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x v="682"/>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x v="683"/>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x v="684"/>
    <s v="Arcus gives your fingers super powers."/>
    <n v="320000"/>
    <n v="23948"/>
    <x v="2"/>
    <s v="US"/>
    <s v="USD"/>
    <n v="1406257200"/>
    <n v="1403176891"/>
    <b v="0"/>
    <n v="135"/>
    <b v="0"/>
    <s v="technology/wearables"/>
    <n v="7.4837500000000006"/>
    <n v="177.39259259259259"/>
    <x v="2"/>
    <s v="wearables"/>
    <x v="684"/>
    <d v="2014-07-25T03:00:00"/>
  </r>
  <r>
    <n v="685"/>
    <x v="685"/>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x v="686"/>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x v="687"/>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x v="688"/>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x v="689"/>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x v="690"/>
    <s v="A radiation shield for your fitness tracker, smartwatch or other wearable smart device"/>
    <n v="20000"/>
    <n v="2468"/>
    <x v="2"/>
    <s v="US"/>
    <s v="USD"/>
    <n v="1473400800"/>
    <n v="1469718841"/>
    <b v="0"/>
    <n v="34"/>
    <b v="0"/>
    <s v="technology/wearables"/>
    <n v="12.34"/>
    <n v="72.588235294117652"/>
    <x v="2"/>
    <s v="wearables"/>
    <x v="690"/>
    <d v="2016-09-09T06:00:00"/>
  </r>
  <r>
    <n v="691"/>
    <x v="691"/>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x v="692"/>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x v="693"/>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x v="694"/>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x v="695"/>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x v="696"/>
    <s v="Show your fidelity by wearing the Trustee rings! Show where you are (at)!"/>
    <n v="175000"/>
    <n v="1"/>
    <x v="2"/>
    <s v="NL"/>
    <s v="EUR"/>
    <n v="1406326502"/>
    <n v="1403734502"/>
    <b v="0"/>
    <n v="1"/>
    <b v="0"/>
    <s v="technology/wearables"/>
    <n v="5.7142857142857147E-4"/>
    <n v="1"/>
    <x v="2"/>
    <s v="wearables"/>
    <x v="696"/>
    <d v="2014-07-25T22:15:02"/>
  </r>
  <r>
    <n v="697"/>
    <x v="697"/>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x v="698"/>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x v="699"/>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x v="700"/>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x v="701"/>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x v="702"/>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x v="703"/>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x v="704"/>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x v="705"/>
    <s v="The closest thing ever to the Holy Grail of wearables technology"/>
    <n v="100000"/>
    <n v="977"/>
    <x v="2"/>
    <s v="NL"/>
    <s v="EUR"/>
    <n v="1484999278"/>
    <n v="1482407278"/>
    <b v="0"/>
    <n v="5"/>
    <b v="0"/>
    <s v="technology/wearables"/>
    <n v="0.97699999999999987"/>
    <n v="195.4"/>
    <x v="2"/>
    <s v="wearables"/>
    <x v="705"/>
    <d v="2017-01-21T11:47:58"/>
  </r>
  <r>
    <n v="706"/>
    <x v="706"/>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x v="707"/>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x v="708"/>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x v="709"/>
    <s v="A &quot;handheld&quot; light, which eases the way you illuminate objects and/or paths."/>
    <n v="15000"/>
    <n v="61"/>
    <x v="2"/>
    <s v="US"/>
    <s v="USD"/>
    <n v="1417741159"/>
    <n v="1415149159"/>
    <b v="0"/>
    <n v="2"/>
    <b v="0"/>
    <s v="technology/wearables"/>
    <n v="0.40666666666666662"/>
    <n v="30.5"/>
    <x v="2"/>
    <s v="wearables"/>
    <x v="709"/>
    <d v="2014-12-05T00:59:19"/>
  </r>
  <r>
    <n v="710"/>
    <x v="710"/>
    <s v="Shirts, so technologically advanced, they connect mentally to their audience upon sight."/>
    <n v="1200"/>
    <n v="0"/>
    <x v="2"/>
    <s v="CA"/>
    <s v="CAD"/>
    <n v="1408495440"/>
    <n v="1405640302"/>
    <b v="0"/>
    <n v="0"/>
    <b v="0"/>
    <s v="technology/wearables"/>
    <n v="0"/>
    <e v="#DIV/0!"/>
    <x v="2"/>
    <s v="wearables"/>
    <x v="710"/>
    <d v="2014-08-20T00:44:00"/>
  </r>
  <r>
    <n v="711"/>
    <x v="711"/>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x v="712"/>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x v="713"/>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x v="714"/>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x v="715"/>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x v="716"/>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x v="717"/>
    <s v="Cool air flowing under clothing keeps you cool."/>
    <n v="100000"/>
    <n v="305"/>
    <x v="2"/>
    <s v="US"/>
    <s v="USD"/>
    <n v="1409949002"/>
    <n v="1407357002"/>
    <b v="0"/>
    <n v="4"/>
    <b v="0"/>
    <s v="technology/wearables"/>
    <n v="0.30499999999999999"/>
    <n v="76.25"/>
    <x v="2"/>
    <s v="wearables"/>
    <x v="717"/>
    <d v="2014-09-05T20:30:02"/>
  </r>
  <r>
    <n v="718"/>
    <x v="718"/>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x v="719"/>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x v="720"/>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x v="721"/>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x v="722"/>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x v="723"/>
    <s v="The Definitive (and Slightly Ridiculous) Guide to Enjoying the 2015 Pro Football Season"/>
    <n v="5000"/>
    <n v="5469"/>
    <x v="0"/>
    <s v="US"/>
    <s v="USD"/>
    <n v="1438228740"/>
    <n v="1435606549"/>
    <b v="0"/>
    <n v="100"/>
    <b v="1"/>
    <s v="publishing/nonfiction"/>
    <n v="109.38000000000001"/>
    <n v="54.69"/>
    <x v="3"/>
    <s v="nonfiction"/>
    <x v="723"/>
    <d v="2015-07-30T03:59:00"/>
  </r>
  <r>
    <n v="724"/>
    <x v="724"/>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x v="725"/>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x v="726"/>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x v="727"/>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x v="728"/>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x v="729"/>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x v="730"/>
    <s v="A Massive but Cheerful Online Digital Archive of Surfing"/>
    <n v="20000"/>
    <n v="26438"/>
    <x v="0"/>
    <s v="US"/>
    <s v="USD"/>
    <n v="1323280391"/>
    <n v="1320688391"/>
    <b v="0"/>
    <n v="265"/>
    <b v="1"/>
    <s v="publishing/nonfiction"/>
    <n v="132.19"/>
    <n v="99.766037735849054"/>
    <x v="3"/>
    <s v="nonfiction"/>
    <x v="730"/>
    <d v="2011-12-07T17:53:11"/>
  </r>
  <r>
    <n v="731"/>
    <x v="731"/>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x v="732"/>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x v="733"/>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x v="734"/>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x v="735"/>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x v="736"/>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x v="737"/>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x v="738"/>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x v="739"/>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x v="740"/>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x v="741"/>
    <s v="A revolutionary digital mapping project of the Vilna Ghetto"/>
    <n v="13000"/>
    <n v="13293.8"/>
    <x v="0"/>
    <s v="US"/>
    <s v="USD"/>
    <n v="1370964806"/>
    <n v="1367940806"/>
    <b v="0"/>
    <n v="94"/>
    <b v="1"/>
    <s v="publishing/nonfiction"/>
    <n v="102.25999999999999"/>
    <n v="141.42340425531913"/>
    <x v="3"/>
    <s v="nonfiction"/>
    <x v="741"/>
    <d v="2013-06-11T15:33:26"/>
  </r>
  <r>
    <n v="742"/>
    <x v="742"/>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x v="743"/>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x v="744"/>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x v="745"/>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x v="746"/>
    <s v="This is a book of letters. Letters to our body parts."/>
    <n v="2987"/>
    <n v="3318"/>
    <x v="0"/>
    <s v="US"/>
    <s v="USD"/>
    <n v="1348372740"/>
    <n v="1346806909"/>
    <b v="0"/>
    <n v="97"/>
    <b v="1"/>
    <s v="publishing/nonfiction"/>
    <n v="111.08135252761969"/>
    <n v="34.206185567010309"/>
    <x v="3"/>
    <s v="nonfiction"/>
    <x v="746"/>
    <d v="2012-09-23T03:59:00"/>
  </r>
  <r>
    <n v="747"/>
    <x v="747"/>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x v="748"/>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x v="749"/>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x v="750"/>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x v="751"/>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x v="752"/>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x v="753"/>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x v="754"/>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x v="755"/>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x v="756"/>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x v="757"/>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x v="758"/>
    <s v="I am publishing my book, Waiting on Humanity and need some finishing funds to do so."/>
    <n v="2500"/>
    <n v="2550"/>
    <x v="0"/>
    <s v="US"/>
    <s v="USD"/>
    <n v="1286568268"/>
    <n v="1283976268"/>
    <b v="0"/>
    <n v="19"/>
    <b v="1"/>
    <s v="publishing/nonfiction"/>
    <n v="102"/>
    <n v="134.21052631578948"/>
    <x v="3"/>
    <s v="nonfiction"/>
    <x v="758"/>
    <d v="2010-10-08T20:04:28"/>
  </r>
  <r>
    <n v="759"/>
    <x v="759"/>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x v="760"/>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x v="761"/>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x v="762"/>
    <s v="An original-well-done eBook. Mainly about fiction, action, adventure, and mystery. A story that you've never read!"/>
    <n v="3500"/>
    <n v="0"/>
    <x v="2"/>
    <s v="MX"/>
    <s v="MXN"/>
    <n v="1480831200"/>
    <n v="1479328570"/>
    <b v="0"/>
    <n v="0"/>
    <b v="0"/>
    <s v="publishing/fiction"/>
    <n v="0"/>
    <e v="#DIV/0!"/>
    <x v="3"/>
    <s v="fiction"/>
    <x v="762"/>
    <d v="2016-12-04T06:00:00"/>
  </r>
  <r>
    <n v="763"/>
    <x v="763"/>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x v="764"/>
    <s v="[JOE]KES is a book full of over 200 original, sometimes funny, pun-ish Joekes. If you hate the book, use it as a coster!"/>
    <n v="5000"/>
    <n v="0"/>
    <x v="2"/>
    <s v="US"/>
    <s v="USD"/>
    <n v="1441858161"/>
    <n v="1439266161"/>
    <b v="0"/>
    <n v="0"/>
    <b v="0"/>
    <s v="publishing/fiction"/>
    <n v="0"/>
    <e v="#DIV/0!"/>
    <x v="3"/>
    <s v="fiction"/>
    <x v="764"/>
    <d v="2015-09-10T04:09:21"/>
  </r>
  <r>
    <n v="765"/>
    <x v="765"/>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x v="766"/>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x v="767"/>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x v="768"/>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x v="769"/>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x v="770"/>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x v="771"/>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x v="772"/>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x v="773"/>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x v="774"/>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x v="775"/>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x v="776"/>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x v="777"/>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x v="778"/>
    <s v="Laughter, tears and good times in the warm glow of Summer s Love. The perfect recipe for the winter blahs."/>
    <n v="500"/>
    <n v="2"/>
    <x v="2"/>
    <s v="US"/>
    <s v="USD"/>
    <n v="1398876680"/>
    <n v="1396284680"/>
    <b v="0"/>
    <n v="1"/>
    <b v="0"/>
    <s v="publishing/fiction"/>
    <n v="0.4"/>
    <n v="2"/>
    <x v="3"/>
    <s v="fiction"/>
    <x v="778"/>
    <d v="2014-04-30T16:51:20"/>
  </r>
  <r>
    <n v="779"/>
    <x v="779"/>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x v="780"/>
    <s v="We are finishing up recording our new record and we would like help with its physical CD release."/>
    <n v="1000"/>
    <n v="1040"/>
    <x v="0"/>
    <s v="US"/>
    <s v="USD"/>
    <n v="1304439025"/>
    <n v="1301847025"/>
    <b v="0"/>
    <n v="27"/>
    <b v="1"/>
    <s v="music/rock"/>
    <n v="104"/>
    <n v="38.518518518518519"/>
    <x v="4"/>
    <s v="rock"/>
    <x v="780"/>
    <d v="2011-05-03T16:10:25"/>
  </r>
  <r>
    <n v="781"/>
    <x v="781"/>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x v="782"/>
    <s v="After almost three years of being out of music, I've decided to finally make the solo record I've wanted to do for years."/>
    <n v="700"/>
    <n v="700"/>
    <x v="0"/>
    <s v="US"/>
    <s v="USD"/>
    <n v="1345918302"/>
    <n v="1343326302"/>
    <b v="0"/>
    <n v="14"/>
    <b v="1"/>
    <s v="music/rock"/>
    <n v="100"/>
    <n v="50"/>
    <x v="4"/>
    <s v="rock"/>
    <x v="782"/>
    <d v="2012-08-25T18:11:42"/>
  </r>
  <r>
    <n v="783"/>
    <x v="783"/>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x v="784"/>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x v="785"/>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x v="786"/>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x v="787"/>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x v="788"/>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x v="789"/>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x v="790"/>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x v="791"/>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x v="792"/>
    <s v="Rock n' Roll about the intersection of lies and belief: the Believable Lie."/>
    <n v="2500"/>
    <n v="2511.11"/>
    <x v="0"/>
    <s v="US"/>
    <s v="USD"/>
    <n v="1383861483"/>
    <n v="1381265883"/>
    <b v="0"/>
    <n v="60"/>
    <b v="1"/>
    <s v="music/rock"/>
    <n v="100.44440000000002"/>
    <n v="41.851833333333339"/>
    <x v="4"/>
    <s v="rock"/>
    <x v="792"/>
    <d v="2013-11-07T21:58:03"/>
  </r>
  <r>
    <n v="793"/>
    <x v="793"/>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x v="794"/>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x v="795"/>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x v="796"/>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x v="797"/>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x v="798"/>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x v="799"/>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x v="800"/>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x v="801"/>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x v="802"/>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x v="803"/>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x v="804"/>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x v="805"/>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x v="806"/>
    <s v="Help Golden Animals finish their NEW Album!"/>
    <n v="8000"/>
    <n v="8355"/>
    <x v="0"/>
    <s v="US"/>
    <s v="USD"/>
    <n v="1315413339"/>
    <n v="1312821339"/>
    <b v="0"/>
    <n v="71"/>
    <b v="1"/>
    <s v="music/rock"/>
    <n v="104.4375"/>
    <n v="117.67605633802818"/>
    <x v="4"/>
    <s v="rock"/>
    <x v="806"/>
    <d v="2011-09-07T16:35:39"/>
  </r>
  <r>
    <n v="807"/>
    <x v="807"/>
    <s v="Join the Sic Vita family and lend a hand as we create a new album!"/>
    <n v="4000"/>
    <n v="4205"/>
    <x v="0"/>
    <s v="US"/>
    <s v="USD"/>
    <n v="1488333600"/>
    <n v="1485270311"/>
    <b v="0"/>
    <n v="57"/>
    <b v="1"/>
    <s v="music/rock"/>
    <n v="105.125"/>
    <n v="73.771929824561397"/>
    <x v="4"/>
    <s v="rock"/>
    <x v="807"/>
    <d v="2017-03-01T02:00:00"/>
  </r>
  <r>
    <n v="808"/>
    <x v="808"/>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x v="809"/>
    <s v="Acknowledged songwriter looking to record album of new songs to secure a Publishing Contract"/>
    <n v="4000"/>
    <n v="4151"/>
    <x v="0"/>
    <s v="US"/>
    <s v="USD"/>
    <n v="1390161630"/>
    <n v="1387569630"/>
    <b v="0"/>
    <n v="52"/>
    <b v="1"/>
    <s v="music/rock"/>
    <n v="103.77499999999999"/>
    <n v="79.82692307692308"/>
    <x v="4"/>
    <s v="rock"/>
    <x v="809"/>
    <d v="2014-01-19T20:00:30"/>
  </r>
  <r>
    <n v="810"/>
    <x v="810"/>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x v="811"/>
    <s v="We need your financial support to cover the tour costs!  (Sound, lights, travel, stage design)"/>
    <n v="1000"/>
    <n v="1040"/>
    <x v="0"/>
    <s v="US"/>
    <s v="USD"/>
    <n v="1373475120"/>
    <n v="1371569202"/>
    <b v="0"/>
    <n v="12"/>
    <b v="1"/>
    <s v="music/rock"/>
    <n v="104"/>
    <n v="86.666666666666671"/>
    <x v="4"/>
    <s v="rock"/>
    <x v="811"/>
    <d v="2013-07-10T16:52:00"/>
  </r>
  <r>
    <n v="812"/>
    <x v="812"/>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x v="813"/>
    <s v="A pre order campaign to fund the pressing of our second full length vinyl LP"/>
    <n v="1500"/>
    <n v="2399.94"/>
    <x v="0"/>
    <s v="US"/>
    <s v="USD"/>
    <n v="1342825365"/>
    <n v="1340233365"/>
    <b v="0"/>
    <n v="96"/>
    <b v="1"/>
    <s v="music/rock"/>
    <n v="159.99600000000001"/>
    <n v="24.999375000000001"/>
    <x v="4"/>
    <s v="rock"/>
    <x v="813"/>
    <d v="2012-07-20T23:02:45"/>
  </r>
  <r>
    <n v="814"/>
    <x v="814"/>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x v="815"/>
    <s v="Be a part of helping The Early Reset finish their new 7 song EP."/>
    <n v="4000"/>
    <n v="4280"/>
    <x v="0"/>
    <s v="US"/>
    <s v="USD"/>
    <n v="1414879303"/>
    <n v="1412287303"/>
    <b v="0"/>
    <n v="43"/>
    <b v="1"/>
    <s v="music/rock"/>
    <n v="107"/>
    <n v="99.534883720930239"/>
    <x v="4"/>
    <s v="rock"/>
    <x v="815"/>
    <d v="2014-11-01T22:01:43"/>
  </r>
  <r>
    <n v="816"/>
    <x v="816"/>
    <s v="Friends and Family have an album for you. They need your help to release it to the world."/>
    <n v="7000"/>
    <n v="8058.55"/>
    <x v="0"/>
    <s v="US"/>
    <s v="USD"/>
    <n v="1365489000"/>
    <n v="1362776043"/>
    <b v="0"/>
    <n v="205"/>
    <b v="1"/>
    <s v="music/rock"/>
    <n v="115.12214285714286"/>
    <n v="39.31"/>
    <x v="4"/>
    <s v="rock"/>
    <x v="816"/>
    <d v="2013-04-09T06:30:00"/>
  </r>
  <r>
    <n v="817"/>
    <x v="817"/>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x v="818"/>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x v="819"/>
    <s v="We are touring the Southeast in support of our new EP"/>
    <n v="400"/>
    <n v="435"/>
    <x v="0"/>
    <s v="US"/>
    <s v="USD"/>
    <n v="1387601040"/>
    <n v="1386806254"/>
    <b v="0"/>
    <n v="14"/>
    <b v="1"/>
    <s v="music/rock"/>
    <n v="108.74999999999999"/>
    <n v="31.071428571428573"/>
    <x v="4"/>
    <s v="rock"/>
    <x v="819"/>
    <d v="2013-12-21T04:44:00"/>
  </r>
  <r>
    <n v="820"/>
    <x v="820"/>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x v="821"/>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x v="822"/>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x v="823"/>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x v="824"/>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x v="825"/>
    <s v="Kickstarting Kill Freeman independently. Help fund the New Record, Video and Live Shows."/>
    <n v="12500"/>
    <n v="12554"/>
    <x v="0"/>
    <s v="US"/>
    <s v="USD"/>
    <n v="1351495284"/>
    <n v="1349335284"/>
    <b v="0"/>
    <n v="99"/>
    <b v="1"/>
    <s v="music/rock"/>
    <n v="100.43200000000002"/>
    <n v="126.8080808080808"/>
    <x v="4"/>
    <s v="rock"/>
    <x v="825"/>
    <d v="2012-10-29T07:21:24"/>
  </r>
  <r>
    <n v="826"/>
    <x v="826"/>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x v="827"/>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x v="828"/>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x v="829"/>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x v="830"/>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x v="831"/>
    <s v="7Horse is a new band with a self-funded album and a show they want to rock in your town!"/>
    <n v="1500"/>
    <n v="3500"/>
    <x v="0"/>
    <s v="US"/>
    <s v="USD"/>
    <n v="1335540694"/>
    <n v="1332948694"/>
    <b v="0"/>
    <n v="20"/>
    <b v="1"/>
    <s v="music/rock"/>
    <n v="233.33333333333334"/>
    <n v="175"/>
    <x v="4"/>
    <s v="rock"/>
    <x v="831"/>
    <d v="2012-04-27T15:31:34"/>
  </r>
  <r>
    <n v="832"/>
    <x v="832"/>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x v="833"/>
    <s v="This is an American rock album."/>
    <n v="6000"/>
    <n v="6100"/>
    <x v="0"/>
    <s v="US"/>
    <s v="USD"/>
    <n v="1397941475"/>
    <n v="1395349475"/>
    <b v="0"/>
    <n v="41"/>
    <b v="1"/>
    <s v="music/rock"/>
    <n v="101.66666666666666"/>
    <n v="148.78048780487805"/>
    <x v="4"/>
    <s v="rock"/>
    <x v="833"/>
    <d v="2014-04-19T21:04:35"/>
  </r>
  <r>
    <n v="834"/>
    <x v="834"/>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x v="835"/>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x v="836"/>
    <s v="An album you can bring home to mom."/>
    <n v="5000"/>
    <n v="5046.5200000000004"/>
    <x v="0"/>
    <s v="US"/>
    <s v="USD"/>
    <n v="1381108918"/>
    <n v="1378516918"/>
    <b v="0"/>
    <n v="46"/>
    <b v="1"/>
    <s v="music/rock"/>
    <n v="100.93039999999999"/>
    <n v="109.70695652173914"/>
    <x v="4"/>
    <s v="rock"/>
    <x v="836"/>
    <d v="2013-10-07T01:21:58"/>
  </r>
  <r>
    <n v="837"/>
    <x v="837"/>
    <s v="Take 147 is currently in the process of recording the debut album called, &quot;Nothin' to Lose&quot;."/>
    <n v="2500"/>
    <n v="3045"/>
    <x v="0"/>
    <s v="US"/>
    <s v="USD"/>
    <n v="1398988662"/>
    <n v="1396396662"/>
    <b v="0"/>
    <n v="62"/>
    <b v="1"/>
    <s v="music/rock"/>
    <n v="121.8"/>
    <n v="49.112903225806448"/>
    <x v="4"/>
    <s v="rock"/>
    <x v="837"/>
    <d v="2014-05-01T23:57:42"/>
  </r>
  <r>
    <n v="838"/>
    <x v="838"/>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x v="839"/>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x v="840"/>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x v="841"/>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x v="842"/>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x v="843"/>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x v="844"/>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x v="845"/>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x v="846"/>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x v="847"/>
    <s v="MUSIC WITH MEANING!  MUSIC THAT MATTERS!!!"/>
    <n v="10"/>
    <n v="10"/>
    <x v="0"/>
    <s v="US"/>
    <s v="USD"/>
    <n v="1436555376"/>
    <n v="1433963376"/>
    <b v="0"/>
    <n v="1"/>
    <b v="1"/>
    <s v="music/metal"/>
    <n v="100"/>
    <n v="10"/>
    <x v="4"/>
    <s v="metal"/>
    <x v="847"/>
    <d v="2015-07-10T19:09:36"/>
  </r>
  <r>
    <n v="848"/>
    <x v="848"/>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x v="849"/>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x v="850"/>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x v="851"/>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x v="852"/>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x v="853"/>
    <s v="Help release a CD of sloggoth's first album &quot;sloggoth&quot;.  All contributors of $5 or more get a CD when the goal is met!"/>
    <n v="300"/>
    <n v="300"/>
    <x v="0"/>
    <s v="US"/>
    <s v="USD"/>
    <n v="1424116709"/>
    <n v="1421524709"/>
    <b v="0"/>
    <n v="10"/>
    <b v="1"/>
    <s v="music/metal"/>
    <n v="100"/>
    <n v="30"/>
    <x v="4"/>
    <s v="metal"/>
    <x v="853"/>
    <d v="2015-02-16T19:58:29"/>
  </r>
  <r>
    <n v="854"/>
    <x v="854"/>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x v="855"/>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x v="856"/>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x v="857"/>
    <s v="Modern Post-Hardcore/Electro music (Hardstyle, EDM, Trap, Dubstep, Dembow, House)."/>
    <n v="1200"/>
    <n v="1200"/>
    <x v="0"/>
    <s v="ES"/>
    <s v="EUR"/>
    <n v="1448463431"/>
    <n v="1444831031"/>
    <b v="0"/>
    <n v="24"/>
    <b v="1"/>
    <s v="music/metal"/>
    <n v="100"/>
    <n v="50"/>
    <x v="4"/>
    <s v="metal"/>
    <x v="857"/>
    <d v="2015-11-25T14:57:11"/>
  </r>
  <r>
    <n v="858"/>
    <x v="858"/>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x v="859"/>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x v="860"/>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x v="861"/>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x v="862"/>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x v="863"/>
    <s v="I'm making the move from a side man in local groups to the leader with this debut jazz CD project."/>
    <n v="2000"/>
    <n v="90"/>
    <x v="2"/>
    <s v="US"/>
    <s v="USD"/>
    <n v="1329014966"/>
    <n v="1326422966"/>
    <b v="0"/>
    <n v="5"/>
    <b v="0"/>
    <s v="music/jazz"/>
    <n v="4.5"/>
    <n v="18"/>
    <x v="4"/>
    <s v="jazz"/>
    <x v="863"/>
    <d v="2012-02-12T02:49:26"/>
  </r>
  <r>
    <n v="864"/>
    <x v="864"/>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x v="865"/>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x v="866"/>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x v="867"/>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x v="868"/>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x v="869"/>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x v="870"/>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x v="871"/>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x v="872"/>
    <s v="The Songs of Africa Ensemble embarks on their first Goodwill Africa Tour, to taste African music &amp; culture firsthand."/>
    <n v="8000"/>
    <n v="65"/>
    <x v="2"/>
    <s v="US"/>
    <s v="USD"/>
    <n v="1299786527"/>
    <n v="1295898527"/>
    <b v="0"/>
    <n v="2"/>
    <b v="0"/>
    <s v="music/jazz"/>
    <n v="0.8125"/>
    <n v="32.5"/>
    <x v="4"/>
    <s v="jazz"/>
    <x v="872"/>
    <d v="2011-03-10T19:48:47"/>
  </r>
  <r>
    <n v="873"/>
    <x v="873"/>
    <s v="Fall in love with &quot;The Dreamer&quot;, new original music from trumpeter Freddie Dunn!"/>
    <n v="3500"/>
    <n v="45"/>
    <x v="2"/>
    <s v="US"/>
    <s v="USD"/>
    <n v="1352610040"/>
    <n v="1349150440"/>
    <b v="0"/>
    <n v="5"/>
    <b v="0"/>
    <s v="music/jazz"/>
    <n v="1.2857142857142856"/>
    <n v="9"/>
    <x v="4"/>
    <s v="jazz"/>
    <x v="873"/>
    <d v="2012-11-11T05:00:40"/>
  </r>
  <r>
    <n v="874"/>
    <x v="874"/>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x v="875"/>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x v="876"/>
    <s v="What was the greatest record shop ever?  DOBELLS!"/>
    <n v="3152"/>
    <n v="1286"/>
    <x v="2"/>
    <s v="GB"/>
    <s v="GBP"/>
    <n v="1359978927"/>
    <n v="1357127727"/>
    <b v="0"/>
    <n v="45"/>
    <b v="0"/>
    <s v="music/jazz"/>
    <n v="40.799492385786799"/>
    <n v="28.577777777777779"/>
    <x v="4"/>
    <s v="jazz"/>
    <x v="876"/>
    <d v="2013-02-04T11:55:27"/>
  </r>
  <r>
    <n v="877"/>
    <x v="877"/>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x v="878"/>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x v="879"/>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x v="880"/>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x v="881"/>
    <s v="To raise funds to finish the latest album by Chris Reed and the Anime Raiders, called &quot;Deep City Diving&quot;"/>
    <n v="3750"/>
    <n v="30"/>
    <x v="2"/>
    <s v="US"/>
    <s v="USD"/>
    <n v="1326520886"/>
    <n v="1322632886"/>
    <b v="0"/>
    <n v="1"/>
    <b v="0"/>
    <s v="music/indie rock"/>
    <n v="0.8"/>
    <n v="30"/>
    <x v="4"/>
    <s v="indie rock"/>
    <x v="881"/>
    <d v="2012-01-14T06:01:26"/>
  </r>
  <r>
    <n v="882"/>
    <x v="882"/>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x v="883"/>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x v="884"/>
    <s v="We need to hire an animal trainer to have a chimpanzee actor perform in our music video with us!"/>
    <n v="2000"/>
    <n v="20"/>
    <x v="2"/>
    <s v="US"/>
    <s v="USD"/>
    <n v="1336789860"/>
    <n v="1331666146"/>
    <b v="0"/>
    <n v="2"/>
    <b v="0"/>
    <s v="music/indie rock"/>
    <n v="1"/>
    <n v="10"/>
    <x v="4"/>
    <s v="indie rock"/>
    <x v="884"/>
    <d v="2012-05-12T02:31:00"/>
  </r>
  <r>
    <n v="885"/>
    <x v="885"/>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x v="886"/>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x v="887"/>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x v="888"/>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x v="889"/>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x v="890"/>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x v="891"/>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x v="892"/>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x v="893"/>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x v="894"/>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x v="895"/>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x v="896"/>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x v="897"/>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x v="898"/>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x v="899"/>
    <s v="Lets get 48/14 pressed and in your cd players,ipods,blogs, and facebook status'. Lets get it everywhere!"/>
    <n v="750"/>
    <n v="280"/>
    <x v="2"/>
    <s v="US"/>
    <s v="USD"/>
    <n v="1306549362"/>
    <n v="1302661362"/>
    <b v="0"/>
    <n v="8"/>
    <b v="0"/>
    <s v="music/indie rock"/>
    <n v="37.333333333333336"/>
    <n v="35"/>
    <x v="4"/>
    <s v="indie rock"/>
    <x v="899"/>
    <d v="2011-05-28T02:22:42"/>
  </r>
  <r>
    <n v="900"/>
    <x v="900"/>
    <s v="With Project Revive, I aim to protect and nurture the creative impulse through music."/>
    <n v="5000"/>
    <n v="21"/>
    <x v="2"/>
    <s v="US"/>
    <s v="USD"/>
    <n v="1459365802"/>
    <n v="1456777402"/>
    <b v="0"/>
    <n v="2"/>
    <b v="0"/>
    <s v="music/jazz"/>
    <n v="0.42"/>
    <n v="10.5"/>
    <x v="4"/>
    <s v="jazz"/>
    <x v="900"/>
    <d v="2016-03-30T19:23:22"/>
  </r>
  <r>
    <n v="901"/>
    <x v="901"/>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x v="902"/>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x v="903"/>
    <s v="The U City Jazz Festival is offered for free to the community and features the best jazz talent from the midwest."/>
    <n v="5000"/>
    <n v="160"/>
    <x v="2"/>
    <s v="US"/>
    <s v="USD"/>
    <n v="1348367100"/>
    <n v="1346180780"/>
    <b v="0"/>
    <n v="4"/>
    <b v="0"/>
    <s v="music/jazz"/>
    <n v="3.2"/>
    <n v="40"/>
    <x v="4"/>
    <s v="jazz"/>
    <x v="903"/>
    <d v="2012-09-23T02:25:00"/>
  </r>
  <r>
    <n v="904"/>
    <x v="904"/>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x v="905"/>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x v="906"/>
    <s v="The DMV's most respected saxophonist pay tribute to Motown."/>
    <n v="15000"/>
    <n v="0"/>
    <x v="2"/>
    <s v="US"/>
    <s v="USD"/>
    <n v="1394681590"/>
    <n v="1392093190"/>
    <b v="0"/>
    <n v="0"/>
    <b v="0"/>
    <s v="music/jazz"/>
    <n v="0"/>
    <e v="#DIV/0!"/>
    <x v="4"/>
    <s v="jazz"/>
    <x v="906"/>
    <d v="2014-03-13T03:33:10"/>
  </r>
  <r>
    <n v="907"/>
    <x v="907"/>
    <s v="Greg Chambers' self-titled CD needs support for post production, replication, and promotion."/>
    <n v="2900"/>
    <n v="0"/>
    <x v="2"/>
    <s v="US"/>
    <s v="USD"/>
    <n v="1315715823"/>
    <n v="1313123823"/>
    <b v="0"/>
    <n v="0"/>
    <b v="0"/>
    <s v="music/jazz"/>
    <n v="0"/>
    <e v="#DIV/0!"/>
    <x v="4"/>
    <s v="jazz"/>
    <x v="907"/>
    <d v="2011-09-11T04:37:03"/>
  </r>
  <r>
    <n v="908"/>
    <x v="908"/>
    <s v="This project is designed to help protect the environment by using Eco-friendly product packaging."/>
    <n v="2500"/>
    <n v="0"/>
    <x v="2"/>
    <s v="US"/>
    <s v="USD"/>
    <n v="1280206740"/>
    <n v="1276283655"/>
    <b v="0"/>
    <n v="0"/>
    <b v="0"/>
    <s v="music/jazz"/>
    <n v="0"/>
    <e v="#DIV/0!"/>
    <x v="4"/>
    <s v="jazz"/>
    <x v="908"/>
    <d v="2010-07-27T04:59:00"/>
  </r>
  <r>
    <n v="909"/>
    <x v="909"/>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x v="910"/>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x v="911"/>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x v="912"/>
    <s v="My new album will be called Triad, an album of original music performed by me &amp; guest musical artists."/>
    <n v="3500"/>
    <n v="30"/>
    <x v="2"/>
    <s v="US"/>
    <s v="USD"/>
    <n v="1355197047"/>
    <n v="1350009447"/>
    <b v="0"/>
    <n v="2"/>
    <b v="0"/>
    <s v="music/jazz"/>
    <n v="0.85714285714285721"/>
    <n v="15"/>
    <x v="4"/>
    <s v="jazz"/>
    <x v="912"/>
    <d v="2012-12-11T03:37:27"/>
  </r>
  <r>
    <n v="913"/>
    <x v="913"/>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x v="914"/>
    <s v="This project is for the making of a music video. All funds will go towards production costs for this event only."/>
    <n v="1500"/>
    <n v="0"/>
    <x v="2"/>
    <s v="US"/>
    <s v="USD"/>
    <n v="1345918747"/>
    <n v="1343326747"/>
    <b v="0"/>
    <n v="0"/>
    <b v="0"/>
    <s v="music/jazz"/>
    <n v="0"/>
    <e v="#DIV/0!"/>
    <x v="4"/>
    <s v="jazz"/>
    <x v="914"/>
    <d v="2012-08-25T18:19:07"/>
  </r>
  <r>
    <n v="915"/>
    <x v="915"/>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x v="916"/>
    <s v="Our next audio recording projects are scheduled for November 1 to 3, 2010 here in Kansas City, Missouri! "/>
    <n v="3300"/>
    <n v="0"/>
    <x v="2"/>
    <s v="US"/>
    <s v="USD"/>
    <n v="1287723600"/>
    <n v="1284409734"/>
    <b v="0"/>
    <n v="0"/>
    <b v="0"/>
    <s v="music/jazz"/>
    <n v="0"/>
    <e v="#DIV/0!"/>
    <x v="4"/>
    <s v="jazz"/>
    <x v="916"/>
    <d v="2010-10-22T05:00:00"/>
  </r>
  <r>
    <n v="917"/>
    <x v="917"/>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x v="918"/>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x v="919"/>
    <s v="Cool jazz with a New Orleans flavor."/>
    <n v="20000"/>
    <n v="100"/>
    <x v="2"/>
    <s v="US"/>
    <s v="USD"/>
    <n v="1355930645"/>
    <n v="1352906645"/>
    <b v="0"/>
    <n v="1"/>
    <b v="0"/>
    <s v="music/jazz"/>
    <n v="0.5"/>
    <n v="100"/>
    <x v="4"/>
    <s v="jazz"/>
    <x v="919"/>
    <d v="2012-12-19T15:24:05"/>
  </r>
  <r>
    <n v="920"/>
    <x v="920"/>
    <s v="Miami club band records powerhouse fusion album. You don't have to be a musician to understand the sound of jazz."/>
    <n v="5500"/>
    <n v="0"/>
    <x v="2"/>
    <s v="US"/>
    <s v="USD"/>
    <n v="1384448822"/>
    <n v="1381853222"/>
    <b v="0"/>
    <n v="0"/>
    <b v="0"/>
    <s v="music/jazz"/>
    <n v="0"/>
    <e v="#DIV/0!"/>
    <x v="4"/>
    <s v="jazz"/>
    <x v="920"/>
    <d v="2013-11-14T17:07:02"/>
  </r>
  <r>
    <n v="921"/>
    <x v="921"/>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x v="922"/>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x v="923"/>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x v="924"/>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x v="925"/>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x v="926"/>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x v="927"/>
    <s v="Studio CD/DVD Solo project of Pianist &amp; Keyboardist Jetro da Silva"/>
    <n v="20000"/>
    <n v="0"/>
    <x v="2"/>
    <s v="US"/>
    <s v="USD"/>
    <n v="1337024695"/>
    <n v="1334432695"/>
    <b v="0"/>
    <n v="0"/>
    <b v="0"/>
    <s v="music/jazz"/>
    <n v="0"/>
    <e v="#DIV/0!"/>
    <x v="4"/>
    <s v="jazz"/>
    <x v="927"/>
    <d v="2012-05-14T19:44:55"/>
  </r>
  <r>
    <n v="928"/>
    <x v="928"/>
    <s v="A real Motown Backup singer on 22 gold and platinum albums headlines her own Jazz CD of Motown songs."/>
    <n v="14500"/>
    <n v="1575"/>
    <x v="2"/>
    <s v="US"/>
    <s v="USD"/>
    <n v="1353196800"/>
    <n v="1348864913"/>
    <b v="0"/>
    <n v="28"/>
    <b v="0"/>
    <s v="music/jazz"/>
    <n v="10.86206896551724"/>
    <n v="56.25"/>
    <x v="4"/>
    <s v="jazz"/>
    <x v="928"/>
    <d v="2012-11-18T00:00:00"/>
  </r>
  <r>
    <n v="929"/>
    <x v="929"/>
    <s v="I am searching for monetary funding to go into a good recording studio and record experimental intuitive improv jazz."/>
    <n v="500"/>
    <n v="0"/>
    <x v="2"/>
    <s v="US"/>
    <s v="USD"/>
    <n v="1333946569"/>
    <n v="1331358169"/>
    <b v="0"/>
    <n v="0"/>
    <b v="0"/>
    <s v="music/jazz"/>
    <n v="0"/>
    <e v="#DIV/0!"/>
    <x v="4"/>
    <s v="jazz"/>
    <x v="929"/>
    <d v="2012-04-09T04:42:49"/>
  </r>
  <r>
    <n v="930"/>
    <x v="930"/>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x v="931"/>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x v="932"/>
    <s v="Help me to create my 3rd album, a Christmas CD with 16 Holiday/Original favorites!"/>
    <n v="9500"/>
    <n v="1381"/>
    <x v="2"/>
    <s v="US"/>
    <s v="USD"/>
    <n v="1363990545"/>
    <n v="1360106145"/>
    <b v="0"/>
    <n v="30"/>
    <b v="0"/>
    <s v="music/jazz"/>
    <n v="14.536842105263158"/>
    <n v="46.033333333333331"/>
    <x v="4"/>
    <s v="jazz"/>
    <x v="932"/>
    <d v="2013-03-22T22:15:45"/>
  </r>
  <r>
    <n v="933"/>
    <x v="933"/>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x v="934"/>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x v="935"/>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x v="936"/>
    <s v="A CD of a live Jazz concert featuring Marti Mendenhall, George Mitchell, Scott Steed and Todd Strait."/>
    <n v="1400"/>
    <n v="0"/>
    <x v="2"/>
    <s v="US"/>
    <s v="USD"/>
    <n v="1326916800"/>
    <n v="1323131689"/>
    <b v="0"/>
    <n v="0"/>
    <b v="0"/>
    <s v="music/jazz"/>
    <n v="0"/>
    <e v="#DIV/0!"/>
    <x v="4"/>
    <s v="jazz"/>
    <x v="936"/>
    <d v="2012-01-18T20:00:00"/>
  </r>
  <r>
    <n v="937"/>
    <x v="937"/>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x v="938"/>
    <s v="Creating new avenues of exposure for young Jazz &amp; Soul artists_x000a_to express their Art of Music."/>
    <n v="7000"/>
    <n v="25"/>
    <x v="2"/>
    <s v="US"/>
    <s v="USD"/>
    <n v="1346585448"/>
    <n v="1343993448"/>
    <b v="0"/>
    <n v="1"/>
    <b v="0"/>
    <s v="music/jazz"/>
    <n v="0.35714285714285715"/>
    <n v="25"/>
    <x v="4"/>
    <s v="jazz"/>
    <x v="938"/>
    <d v="2012-09-02T11:30:48"/>
  </r>
  <r>
    <n v="939"/>
    <x v="939"/>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x v="940"/>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x v="941"/>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x v="942"/>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x v="943"/>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x v="944"/>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x v="945"/>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x v="946"/>
    <s v="Soft edged-Hard working. The perfect wearable organization for the home and professional shop."/>
    <n v="15000"/>
    <n v="286"/>
    <x v="2"/>
    <s v="US"/>
    <s v="USD"/>
    <n v="1473444048"/>
    <n v="1470852048"/>
    <b v="0"/>
    <n v="5"/>
    <b v="0"/>
    <s v="technology/wearables"/>
    <n v="1.9066666666666665"/>
    <n v="57.2"/>
    <x v="2"/>
    <s v="wearables"/>
    <x v="946"/>
    <d v="2016-09-09T18:00:48"/>
  </r>
  <r>
    <n v="947"/>
    <x v="947"/>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x v="948"/>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x v="949"/>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x v="950"/>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x v="951"/>
    <s v="Revolutionizing the way we walk our dogs!"/>
    <n v="50000"/>
    <n v="19195"/>
    <x v="2"/>
    <s v="US"/>
    <s v="USD"/>
    <n v="1465054872"/>
    <n v="1461166872"/>
    <b v="0"/>
    <n v="121"/>
    <b v="0"/>
    <s v="technology/wearables"/>
    <n v="38.39"/>
    <n v="158.63636363636363"/>
    <x v="2"/>
    <s v="wearables"/>
    <x v="951"/>
    <d v="2016-06-04T15:41:12"/>
  </r>
  <r>
    <n v="952"/>
    <x v="952"/>
    <s v="Audionoggin: Wireless personal surround sound for the athlete in everyone."/>
    <n v="49000"/>
    <n v="19572"/>
    <x v="2"/>
    <s v="US"/>
    <s v="USD"/>
    <n v="1479483812"/>
    <n v="1476888212"/>
    <b v="0"/>
    <n v="196"/>
    <b v="0"/>
    <s v="technology/wearables"/>
    <n v="39.942857142857143"/>
    <n v="99.857142857142861"/>
    <x v="2"/>
    <s v="wearables"/>
    <x v="952"/>
    <d v="2016-11-18T15:43:32"/>
  </r>
  <r>
    <n v="953"/>
    <x v="953"/>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x v="954"/>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x v="955"/>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x v="956"/>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x v="957"/>
    <s v="A Leather Smart watch Band, that NEVER needs to be charged for only $37!"/>
    <n v="12000"/>
    <n v="233"/>
    <x v="2"/>
    <s v="US"/>
    <s v="USD"/>
    <n v="1479392133"/>
    <n v="1476710133"/>
    <b v="0"/>
    <n v="7"/>
    <b v="0"/>
    <s v="technology/wearables"/>
    <n v="1.9416666666666664"/>
    <n v="33.285714285714285"/>
    <x v="2"/>
    <s v="wearables"/>
    <x v="957"/>
    <d v="2016-11-17T14:15:33"/>
  </r>
  <r>
    <n v="958"/>
    <x v="958"/>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x v="959"/>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x v="960"/>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x v="961"/>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x v="962"/>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x v="963"/>
    <s v="WE are molding an educated, motivated, non violent GENERATION!"/>
    <n v="35000"/>
    <n v="377"/>
    <x v="2"/>
    <s v="US"/>
    <s v="USD"/>
    <n v="1476717319"/>
    <n v="1473693319"/>
    <b v="0"/>
    <n v="9"/>
    <b v="0"/>
    <s v="technology/wearables"/>
    <n v="1.077142857142857"/>
    <n v="41.888888888888886"/>
    <x v="2"/>
    <s v="wearables"/>
    <x v="963"/>
    <d v="2016-10-17T15:15:19"/>
  </r>
  <r>
    <n v="964"/>
    <x v="964"/>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x v="965"/>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x v="966"/>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x v="967"/>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x v="968"/>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x v="969"/>
    <s v="Geek &amp; Chic Smart Jewelry Collection, Wearables Meet Style!"/>
    <n v="30000"/>
    <n v="14000"/>
    <x v="2"/>
    <s v="MX"/>
    <s v="MXN"/>
    <n v="1486624607"/>
    <n v="1483773407"/>
    <b v="0"/>
    <n v="11"/>
    <b v="0"/>
    <s v="technology/wearables"/>
    <n v="46.666666666666664"/>
    <n v="1272.7272727272727"/>
    <x v="2"/>
    <s v="wearables"/>
    <x v="969"/>
    <d v="2017-02-09T07:16:47"/>
  </r>
  <r>
    <n v="970"/>
    <x v="970"/>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x v="971"/>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x v="972"/>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x v="973"/>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x v="974"/>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x v="975"/>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x v="976"/>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x v="977"/>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x v="978"/>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x v="979"/>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x v="980"/>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x v="981"/>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x v="982"/>
    <s v="revolutonary ultra-slim 2-in-1 Smart  2-in-1 I-PHONE handle/WALLETtm with 360 rotatiion"/>
    <n v="17500"/>
    <n v="3"/>
    <x v="2"/>
    <s v="US"/>
    <s v="USD"/>
    <n v="1475431486"/>
    <n v="1472839486"/>
    <b v="0"/>
    <n v="3"/>
    <b v="0"/>
    <s v="technology/wearables"/>
    <n v="1.7142857142857144E-2"/>
    <n v="1"/>
    <x v="2"/>
    <s v="wearables"/>
    <x v="982"/>
    <d v="2016-10-02T18:04:46"/>
  </r>
  <r>
    <n v="983"/>
    <x v="983"/>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x v="984"/>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x v="985"/>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x v="986"/>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x v="987"/>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x v="988"/>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x v="989"/>
    <s v="The most useful phone charger you will ever buy"/>
    <n v="10000"/>
    <n v="1677"/>
    <x v="2"/>
    <s v="US"/>
    <s v="USD"/>
    <n v="1475101495"/>
    <n v="1472509495"/>
    <b v="0"/>
    <n v="32"/>
    <b v="0"/>
    <s v="technology/wearables"/>
    <n v="16.77"/>
    <n v="52.40625"/>
    <x v="2"/>
    <s v="wearables"/>
    <x v="989"/>
    <d v="2016-09-28T22:24:55"/>
  </r>
  <r>
    <n v="990"/>
    <x v="990"/>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x v="991"/>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x v="992"/>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x v="993"/>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x v="994"/>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x v="995"/>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x v="996"/>
    <s v="Study the behaviour of technical communities by tracking their movement  through wearables"/>
    <n v="4000"/>
    <n v="65"/>
    <x v="2"/>
    <s v="US"/>
    <s v="USD"/>
    <n v="1406474820"/>
    <n v="1403902060"/>
    <b v="0"/>
    <n v="5"/>
    <b v="0"/>
    <s v="technology/wearables"/>
    <n v="1.625"/>
    <n v="13"/>
    <x v="2"/>
    <s v="wearables"/>
    <x v="996"/>
    <d v="2014-07-27T15:27:00"/>
  </r>
  <r>
    <n v="997"/>
    <x v="997"/>
    <s v="The iPhanny keeps your iPhone 6 safe from bending in those dangerous pants pockets."/>
    <n v="5000"/>
    <n v="65"/>
    <x v="2"/>
    <s v="US"/>
    <s v="USD"/>
    <n v="1417145297"/>
    <n v="1414549697"/>
    <b v="0"/>
    <n v="8"/>
    <b v="0"/>
    <s v="technology/wearables"/>
    <n v="1.3"/>
    <n v="8.125"/>
    <x v="2"/>
    <s v="wearables"/>
    <x v="997"/>
    <d v="2014-11-28T03:28:17"/>
  </r>
  <r>
    <n v="998"/>
    <x v="998"/>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x v="999"/>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x v="1000"/>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x v="1001"/>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x v="1002"/>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x v="1003"/>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x v="1004"/>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x v="1005"/>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x v="1006"/>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x v="1007"/>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x v="1008"/>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x v="1009"/>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x v="1010"/>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x v="1011"/>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x v="1012"/>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x v="1013"/>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x v="1014"/>
    <s v="CHEMION is an eyewear device that lets you show your creativity to the world."/>
    <n v="10000"/>
    <n v="3060"/>
    <x v="1"/>
    <s v="US"/>
    <s v="USD"/>
    <n v="1420070615"/>
    <n v="1415750615"/>
    <b v="0"/>
    <n v="16"/>
    <b v="0"/>
    <s v="technology/wearables"/>
    <n v="30.599999999999998"/>
    <n v="191.25"/>
    <x v="2"/>
    <s v="wearables"/>
    <x v="1014"/>
    <d v="2015-01-01T00:03:35"/>
  </r>
  <r>
    <n v="1015"/>
    <x v="1015"/>
    <s v="SKIN - The wearable music remote control which makes your fitness lifestyle a bit easier"/>
    <n v="9000"/>
    <n v="240"/>
    <x v="1"/>
    <s v="CH"/>
    <s v="CHF"/>
    <n v="1448489095"/>
    <n v="1445893495"/>
    <b v="0"/>
    <n v="6"/>
    <b v="0"/>
    <s v="technology/wearables"/>
    <n v="2.666666666666667"/>
    <n v="40"/>
    <x v="2"/>
    <s v="wearables"/>
    <x v="1015"/>
    <d v="2015-11-25T22:04:55"/>
  </r>
  <r>
    <n v="1016"/>
    <x v="1016"/>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x v="1017"/>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x v="1018"/>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x v="1019"/>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x v="1020"/>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x v="1021"/>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x v="1022"/>
    <s v="Help get four new bootlegs onto vinyl in the second installment of my series!"/>
    <n v="2000"/>
    <n v="2298"/>
    <x v="0"/>
    <s v="US"/>
    <s v="USD"/>
    <n v="1431876677"/>
    <n v="1429284677"/>
    <b v="1"/>
    <n v="74"/>
    <b v="1"/>
    <s v="music/electronic music"/>
    <n v="114.9"/>
    <n v="31.054054054054053"/>
    <x v="4"/>
    <s v="electronic music"/>
    <x v="1022"/>
    <d v="2015-05-17T15:31:17"/>
  </r>
  <r>
    <n v="1023"/>
    <x v="1023"/>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x v="1024"/>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x v="1025"/>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x v="1026"/>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x v="1027"/>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x v="1028"/>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x v="1029"/>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x v="1030"/>
    <s v="Help fund the latest Gothsicles mega-album, I FEEL SICLE!"/>
    <n v="2000"/>
    <n v="6842"/>
    <x v="0"/>
    <s v="US"/>
    <s v="USD"/>
    <n v="1473680149"/>
    <n v="1472470549"/>
    <b v="0"/>
    <n v="159"/>
    <b v="1"/>
    <s v="music/electronic music"/>
    <n v="342.09999999999997"/>
    <n v="43.031446540880502"/>
    <x v="4"/>
    <s v="electronic music"/>
    <x v="1030"/>
    <d v="2016-09-12T11:35:49"/>
  </r>
  <r>
    <n v="1031"/>
    <x v="1031"/>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x v="1032"/>
    <s v="Ideal for living rooms and open spaces."/>
    <n v="5400"/>
    <n v="5858.84"/>
    <x v="0"/>
    <s v="US"/>
    <s v="USD"/>
    <n v="1466697625"/>
    <n v="1464105625"/>
    <b v="0"/>
    <n v="96"/>
    <b v="1"/>
    <s v="music/electronic music"/>
    <n v="108.49703703703703"/>
    <n v="61.029583333333335"/>
    <x v="4"/>
    <s v="electronic music"/>
    <x v="1032"/>
    <d v="2016-06-23T16:00:25"/>
  </r>
  <r>
    <n v="1033"/>
    <x v="1033"/>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x v="1034"/>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x v="1035"/>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x v="1036"/>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x v="1037"/>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x v="1038"/>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x v="1039"/>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x v="1040"/>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x v="1041"/>
    <s v="I am trying to document what it is like to plunge head first into the music/audio industry as an intern."/>
    <n v="50"/>
    <n v="0"/>
    <x v="1"/>
    <s v="US"/>
    <s v="USD"/>
    <n v="1406769992"/>
    <n v="1405041992"/>
    <b v="0"/>
    <n v="0"/>
    <b v="0"/>
    <s v="journalism/audio"/>
    <n v="0"/>
    <e v="#DIV/0!"/>
    <x v="5"/>
    <s v="audio"/>
    <x v="1041"/>
    <d v="2014-07-31T01:26:32"/>
  </r>
  <r>
    <n v="1042"/>
    <x v="1042"/>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x v="1043"/>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x v="1044"/>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x v="1045"/>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x v="1046"/>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x v="1047"/>
    <s v="I wish to start a new podcast called Voices of Texas, and I want to interview interesting people of Texas each week."/>
    <n v="2000"/>
    <n v="1"/>
    <x v="1"/>
    <s v="US"/>
    <s v="USD"/>
    <n v="1415219915"/>
    <n v="1412624315"/>
    <b v="0"/>
    <n v="1"/>
    <b v="0"/>
    <s v="journalism/audio"/>
    <n v="0.05"/>
    <n v="1"/>
    <x v="5"/>
    <s v="audio"/>
    <x v="1047"/>
    <d v="2014-11-05T20:38:35"/>
  </r>
  <r>
    <n v="1048"/>
    <x v="1048"/>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x v="1049"/>
    <s v="------"/>
    <n v="12000"/>
    <n v="0"/>
    <x v="1"/>
    <s v="US"/>
    <s v="USD"/>
    <n v="1455272445"/>
    <n v="1452680445"/>
    <b v="0"/>
    <n v="0"/>
    <b v="0"/>
    <s v="journalism/audio"/>
    <n v="0"/>
    <e v="#DIV/0!"/>
    <x v="5"/>
    <s v="audio"/>
    <x v="1049"/>
    <d v="2016-02-12T10:20:45"/>
  </r>
  <r>
    <n v="1050"/>
    <x v="1050"/>
    <s v="Secularism is on the rise and I hear you.Talk to me."/>
    <n v="2500"/>
    <n v="0"/>
    <x v="1"/>
    <s v="US"/>
    <s v="USD"/>
    <n v="1442257677"/>
    <n v="1439665677"/>
    <b v="0"/>
    <n v="0"/>
    <b v="0"/>
    <s v="journalism/audio"/>
    <n v="0"/>
    <e v="#DIV/0!"/>
    <x v="5"/>
    <s v="audio"/>
    <x v="1050"/>
    <d v="2015-09-14T19:07:57"/>
  </r>
  <r>
    <n v="1051"/>
    <x v="1051"/>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x v="1052"/>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x v="1053"/>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x v="1054"/>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x v="1055"/>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x v="1056"/>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x v="1057"/>
    <s v="Sayin it Plain is a Independent Radio Show created to inform the public and empower the community."/>
    <n v="10000"/>
    <n v="0"/>
    <x v="1"/>
    <s v="US"/>
    <s v="USD"/>
    <n v="1480888483"/>
    <n v="1478292883"/>
    <b v="0"/>
    <n v="0"/>
    <b v="0"/>
    <s v="journalism/audio"/>
    <n v="0"/>
    <e v="#DIV/0!"/>
    <x v="5"/>
    <s v="audio"/>
    <x v="1057"/>
    <d v="2016-12-04T21:54:43"/>
  </r>
  <r>
    <n v="1058"/>
    <x v="1058"/>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x v="1059"/>
    <s v="Turning myself into a vocal artist."/>
    <n v="1100"/>
    <n v="0"/>
    <x v="1"/>
    <s v="US"/>
    <s v="USD"/>
    <n v="1426269456"/>
    <n v="1423681056"/>
    <b v="0"/>
    <n v="0"/>
    <b v="0"/>
    <s v="journalism/audio"/>
    <n v="0"/>
    <e v="#DIV/0!"/>
    <x v="5"/>
    <s v="audio"/>
    <x v="1059"/>
    <d v="2015-03-13T17:57:36"/>
  </r>
  <r>
    <n v="1060"/>
    <x v="1060"/>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x v="1061"/>
    <s v="T.O., Adi &amp; Mercedes discuss their point of views, women's issues &amp; Hollywood Hotties."/>
    <n v="4000"/>
    <n v="0"/>
    <x v="1"/>
    <s v="US"/>
    <s v="USD"/>
    <n v="1462150800"/>
    <n v="1456987108"/>
    <b v="0"/>
    <n v="0"/>
    <b v="0"/>
    <s v="journalism/audio"/>
    <n v="0"/>
    <e v="#DIV/0!"/>
    <x v="5"/>
    <s v="audio"/>
    <x v="1061"/>
    <d v="2016-05-02T01:00:00"/>
  </r>
  <r>
    <n v="1062"/>
    <x v="1062"/>
    <s v="SEE US ON PATREON www.badgirlartwork.com"/>
    <n v="199"/>
    <n v="190"/>
    <x v="1"/>
    <s v="US"/>
    <s v="USD"/>
    <n v="1468351341"/>
    <n v="1467746541"/>
    <b v="0"/>
    <n v="4"/>
    <b v="0"/>
    <s v="journalism/audio"/>
    <n v="95.477386934673376"/>
    <n v="47.5"/>
    <x v="5"/>
    <s v="audio"/>
    <x v="1062"/>
    <d v="2016-07-12T19:22:21"/>
  </r>
  <r>
    <n v="1063"/>
    <x v="1063"/>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x v="1064"/>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x v="1065"/>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x v="1066"/>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x v="1067"/>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x v="1068"/>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x v="1069"/>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x v="1070"/>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x v="1071"/>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x v="1072"/>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x v="1073"/>
    <s v="We want to bring our Game Rainbow Ball to the iphone and to do that we need a little help"/>
    <n v="750"/>
    <n v="10"/>
    <x v="2"/>
    <s v="US"/>
    <s v="USD"/>
    <n v="1318806541"/>
    <n v="1316214541"/>
    <b v="0"/>
    <n v="1"/>
    <b v="0"/>
    <s v="games/video games"/>
    <n v="1.3333333333333335"/>
    <n v="10"/>
    <x v="6"/>
    <s v="video games"/>
    <x v="1073"/>
    <d v="2011-10-16T23:09:01"/>
  </r>
  <r>
    <n v="1074"/>
    <x v="1074"/>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x v="1075"/>
    <s v="Fully 3D, post Apocalyptic themed tower defense video game. New take on the genre."/>
    <n v="1000"/>
    <n v="45"/>
    <x v="2"/>
    <s v="US"/>
    <s v="USD"/>
    <n v="1336340516"/>
    <n v="1333748516"/>
    <b v="0"/>
    <n v="3"/>
    <b v="0"/>
    <s v="games/video games"/>
    <n v="4.5"/>
    <n v="15"/>
    <x v="6"/>
    <s v="video games"/>
    <x v="1075"/>
    <d v="2012-05-06T21:41:56"/>
  </r>
  <r>
    <n v="1076"/>
    <x v="1076"/>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x v="1077"/>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x v="1078"/>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x v="1079"/>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x v="1080"/>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x v="1081"/>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x v="1082"/>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x v="1083"/>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x v="1084"/>
    <s v="I want to start my own channel for gaming"/>
    <n v="550"/>
    <n v="0"/>
    <x v="2"/>
    <s v="US"/>
    <s v="USD"/>
    <n v="1407534804"/>
    <n v="1404942804"/>
    <b v="0"/>
    <n v="0"/>
    <b v="0"/>
    <s v="games/video games"/>
    <n v="0"/>
    <e v="#DIV/0!"/>
    <x v="6"/>
    <s v="video games"/>
    <x v="1084"/>
    <d v="2014-08-08T21:53:24"/>
  </r>
  <r>
    <n v="1085"/>
    <x v="1085"/>
    <s v="The new kid on the block. Re-imagining old games and creating new ones. Ship, Lazer, Rock is first."/>
    <n v="30000"/>
    <n v="1026"/>
    <x v="2"/>
    <s v="CA"/>
    <s v="CAD"/>
    <n v="1457967975"/>
    <n v="1455379575"/>
    <b v="0"/>
    <n v="9"/>
    <b v="0"/>
    <s v="games/video games"/>
    <n v="3.42"/>
    <n v="114"/>
    <x v="6"/>
    <s v="video games"/>
    <x v="1085"/>
    <d v="2016-03-14T15:06:15"/>
  </r>
  <r>
    <n v="1086"/>
    <x v="1086"/>
    <s v="Humanity's future in the Galaxy"/>
    <n v="18000"/>
    <n v="15"/>
    <x v="2"/>
    <s v="US"/>
    <s v="USD"/>
    <n v="1408913291"/>
    <n v="1406321291"/>
    <b v="0"/>
    <n v="2"/>
    <b v="0"/>
    <s v="games/video games"/>
    <n v="8.3333333333333343E-2"/>
    <n v="7.5"/>
    <x v="6"/>
    <s v="video games"/>
    <x v="1086"/>
    <d v="2014-08-24T20:48:11"/>
  </r>
  <r>
    <n v="1087"/>
    <x v="1087"/>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x v="1088"/>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x v="1089"/>
    <s v="Farabel is a single player turn-based fantasy strategy game for Mac/PC/Linux"/>
    <n v="15000"/>
    <n v="1174"/>
    <x v="2"/>
    <s v="FR"/>
    <s v="EUR"/>
    <n v="1435293175"/>
    <n v="1432701175"/>
    <b v="0"/>
    <n v="49"/>
    <b v="0"/>
    <s v="games/video games"/>
    <n v="7.8266666666666662"/>
    <n v="23.959183673469386"/>
    <x v="6"/>
    <s v="video games"/>
    <x v="1089"/>
    <d v="2015-06-26T04:32:55"/>
  </r>
  <r>
    <n v="1090"/>
    <x v="1090"/>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x v="1091"/>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x v="1092"/>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x v="1093"/>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x v="1094"/>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x v="1095"/>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x v="1096"/>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x v="1097"/>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x v="1098"/>
    <s v="Kick, Punch... Fireball is an FPS type arena game set inside the fantasy world."/>
    <n v="25000"/>
    <n v="1803"/>
    <x v="2"/>
    <s v="US"/>
    <s v="USD"/>
    <n v="1397413095"/>
    <n v="1394821095"/>
    <b v="0"/>
    <n v="22"/>
    <b v="0"/>
    <s v="games/video games"/>
    <n v="7.2120000000000006"/>
    <n v="81.954545454545453"/>
    <x v="6"/>
    <s v="video games"/>
    <x v="1098"/>
    <d v="2014-04-13T18:18:15"/>
  </r>
  <r>
    <n v="1099"/>
    <x v="1099"/>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x v="1100"/>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x v="1101"/>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x v="1102"/>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x v="1103"/>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x v="1104"/>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x v="1105"/>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x v="1106"/>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x v="1107"/>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x v="1108"/>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x v="1109"/>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x v="1110"/>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x v="1111"/>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x v="1112"/>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x v="1113"/>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x v="1114"/>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x v="1115"/>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x v="1116"/>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x v="1117"/>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x v="1118"/>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x v="1119"/>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x v="1120"/>
    <s v="Planet Ninjahwah is a highly anticipated futuristic action adventure game that will blow your mind!!"/>
    <n v="25000"/>
    <n v="0"/>
    <x v="2"/>
    <s v="US"/>
    <s v="USD"/>
    <n v="1319835400"/>
    <n v="1315947400"/>
    <b v="0"/>
    <n v="0"/>
    <b v="0"/>
    <s v="games/video games"/>
    <n v="0"/>
    <e v="#DIV/0!"/>
    <x v="6"/>
    <s v="video games"/>
    <x v="1120"/>
    <d v="2011-10-28T20:56:40"/>
  </r>
  <r>
    <n v="1121"/>
    <x v="1121"/>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x v="1122"/>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x v="1123"/>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x v="1124"/>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x v="1125"/>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x v="1126"/>
    <s v="Imagine a science class where the teacher walks in a says &quot;Take out your cell phone and play a game.&quot;"/>
    <n v="2000"/>
    <n v="10"/>
    <x v="2"/>
    <s v="US"/>
    <s v="USD"/>
    <n v="1468482694"/>
    <n v="1465890694"/>
    <b v="0"/>
    <n v="2"/>
    <b v="0"/>
    <s v="games/mobile games"/>
    <n v="0.5"/>
    <n v="5"/>
    <x v="6"/>
    <s v="mobile games"/>
    <x v="1126"/>
    <d v="2016-07-14T07:51:34"/>
  </r>
  <r>
    <n v="1127"/>
    <x v="1127"/>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x v="1128"/>
    <s v="#havingfunFTW"/>
    <n v="1000"/>
    <n v="1"/>
    <x v="2"/>
    <s v="GB"/>
    <s v="GBP"/>
    <n v="1407425717"/>
    <n v="1404833717"/>
    <b v="0"/>
    <n v="1"/>
    <b v="0"/>
    <s v="games/mobile games"/>
    <n v="0.1"/>
    <n v="1"/>
    <x v="6"/>
    <s v="mobile games"/>
    <x v="1128"/>
    <d v="2014-08-07T15:35:17"/>
  </r>
  <r>
    <n v="1129"/>
    <x v="1129"/>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x v="1130"/>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x v="1131"/>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x v="1132"/>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x v="1133"/>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x v="1134"/>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x v="1135"/>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x v="1136"/>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x v="1137"/>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x v="1138"/>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x v="1139"/>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x v="1140"/>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x v="1141"/>
    <s v="I think this will be a great game!"/>
    <n v="500"/>
    <n v="0"/>
    <x v="2"/>
    <s v="DE"/>
    <s v="EUR"/>
    <n v="1436460450"/>
    <n v="1433868450"/>
    <b v="0"/>
    <n v="0"/>
    <b v="0"/>
    <s v="games/mobile games"/>
    <n v="0"/>
    <e v="#DIV/0!"/>
    <x v="6"/>
    <s v="mobile games"/>
    <x v="1141"/>
    <d v="2015-07-09T16:47:30"/>
  </r>
  <r>
    <n v="1142"/>
    <x v="1142"/>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x v="1143"/>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x v="1144"/>
    <s v="We need your help to finish our food truck. We are building a BBQ Food Truck to serve competition style BBQ."/>
    <n v="9300"/>
    <n v="0"/>
    <x v="2"/>
    <s v="US"/>
    <s v="USD"/>
    <n v="1430281320"/>
    <n v="1427689320"/>
    <b v="0"/>
    <n v="0"/>
    <b v="0"/>
    <s v="food/food trucks"/>
    <n v="0"/>
    <e v="#DIV/0!"/>
    <x v="7"/>
    <s v="food trucks"/>
    <x v="1144"/>
    <d v="2015-04-29T04:22:00"/>
  </r>
  <r>
    <n v="1145"/>
    <x v="1145"/>
    <s v="Emphasizing locally and responsibly raised ingredients, serving delicious food! I need your help."/>
    <n v="80000"/>
    <n v="100"/>
    <x v="2"/>
    <s v="US"/>
    <s v="USD"/>
    <n v="1412272592"/>
    <n v="1407088592"/>
    <b v="0"/>
    <n v="1"/>
    <b v="0"/>
    <s v="food/food trucks"/>
    <n v="0.125"/>
    <n v="100"/>
    <x v="7"/>
    <s v="food trucks"/>
    <x v="1145"/>
    <d v="2014-10-02T17:56:32"/>
  </r>
  <r>
    <n v="1146"/>
    <x v="1146"/>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x v="1147"/>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x v="1148"/>
    <s v="New local (Louisville, KY.) food truck with a refreshing spin on rolling kitchens."/>
    <n v="15000"/>
    <n v="73"/>
    <x v="2"/>
    <s v="US"/>
    <s v="USD"/>
    <n v="1480568781"/>
    <n v="1477973181"/>
    <b v="0"/>
    <n v="3"/>
    <b v="0"/>
    <s v="food/food trucks"/>
    <n v="0.48666666666666669"/>
    <n v="24.333333333333332"/>
    <x v="7"/>
    <s v="food trucks"/>
    <x v="1148"/>
    <d v="2016-12-01T05:06:21"/>
  </r>
  <r>
    <n v="1149"/>
    <x v="1149"/>
    <s v="Bringing culturally diverse Floridian cuisine to the people!"/>
    <n v="50000"/>
    <n v="75"/>
    <x v="2"/>
    <s v="US"/>
    <s v="USD"/>
    <n v="1466096566"/>
    <n v="1463504566"/>
    <b v="0"/>
    <n v="2"/>
    <b v="0"/>
    <s v="food/food trucks"/>
    <n v="0.15"/>
    <n v="37.5"/>
    <x v="7"/>
    <s v="food trucks"/>
    <x v="1149"/>
    <d v="2016-06-16T17:02:46"/>
  </r>
  <r>
    <n v="1150"/>
    <x v="1150"/>
    <s v="Bringing delicious authentic and fusion Taiwanese Food to the West Coast."/>
    <n v="2500"/>
    <n v="252"/>
    <x v="2"/>
    <s v="US"/>
    <s v="USD"/>
    <n v="1452293675"/>
    <n v="1447109675"/>
    <b v="0"/>
    <n v="6"/>
    <b v="0"/>
    <s v="food/food trucks"/>
    <n v="10.08"/>
    <n v="42"/>
    <x v="7"/>
    <s v="food trucks"/>
    <x v="1150"/>
    <d v="2016-01-08T22:54:35"/>
  </r>
  <r>
    <n v="1151"/>
    <x v="1151"/>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x v="1152"/>
    <s v="Peruvian food truck with an LA twist."/>
    <n v="16000"/>
    <n v="911"/>
    <x v="2"/>
    <s v="US"/>
    <s v="USD"/>
    <n v="1431709312"/>
    <n v="1429117312"/>
    <b v="0"/>
    <n v="15"/>
    <b v="0"/>
    <s v="food/food trucks"/>
    <n v="5.6937500000000005"/>
    <n v="60.733333333333334"/>
    <x v="7"/>
    <s v="food trucks"/>
    <x v="1152"/>
    <d v="2015-05-15T17:01:52"/>
  </r>
  <r>
    <n v="1153"/>
    <x v="1153"/>
    <s v="A mobile concession trailer for snow cones, ice cream, smoothies and more"/>
    <n v="8000"/>
    <n v="50"/>
    <x v="2"/>
    <s v="US"/>
    <s v="USD"/>
    <n v="1434647305"/>
    <n v="1432055305"/>
    <b v="0"/>
    <n v="1"/>
    <b v="0"/>
    <s v="food/food trucks"/>
    <n v="0.625"/>
    <n v="50"/>
    <x v="7"/>
    <s v="food trucks"/>
    <x v="1153"/>
    <d v="2015-06-18T17:08:25"/>
  </r>
  <r>
    <n v="1154"/>
    <x v="1154"/>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x v="1155"/>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x v="1156"/>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x v="1157"/>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x v="1158"/>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x v="1159"/>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x v="1160"/>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x v="1161"/>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x v="1162"/>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x v="1163"/>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x v="1164"/>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x v="1165"/>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x v="1166"/>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x v="1167"/>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x v="1168"/>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x v="1169"/>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x v="1170"/>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x v="1171"/>
    <s v="Tulsa's first true biodiesel, alternative energy powered food truck! Oh yeah, and delicious food!"/>
    <n v="25000"/>
    <n v="25"/>
    <x v="2"/>
    <s v="US"/>
    <s v="USD"/>
    <n v="1415909927"/>
    <n v="1414351127"/>
    <b v="0"/>
    <n v="1"/>
    <b v="0"/>
    <s v="food/food trucks"/>
    <n v="0.1"/>
    <n v="25"/>
    <x v="7"/>
    <s v="food trucks"/>
    <x v="1171"/>
    <d v="2014-11-13T20:18:47"/>
  </r>
  <r>
    <n v="1172"/>
    <x v="1172"/>
    <s v="Bringing YOUR favorite dog recipes to the streets."/>
    <n v="9000"/>
    <n v="0"/>
    <x v="2"/>
    <s v="US"/>
    <s v="USD"/>
    <n v="1408551752"/>
    <n v="1405959752"/>
    <b v="0"/>
    <n v="0"/>
    <b v="0"/>
    <s v="food/food trucks"/>
    <n v="0"/>
    <e v="#DIV/0!"/>
    <x v="7"/>
    <s v="food trucks"/>
    <x v="1172"/>
    <d v="2014-08-20T16:22:32"/>
  </r>
  <r>
    <n v="1173"/>
    <x v="1173"/>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x v="1174"/>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x v="1175"/>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x v="1176"/>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x v="1177"/>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x v="1178"/>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x v="1179"/>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x v="1180"/>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x v="1181"/>
    <s v="Bringing the best tacos to the streets of Chicago!"/>
    <n v="50000"/>
    <n v="4"/>
    <x v="2"/>
    <s v="US"/>
    <s v="USD"/>
    <n v="1425197321"/>
    <n v="1422605321"/>
    <b v="0"/>
    <n v="3"/>
    <b v="0"/>
    <s v="food/food trucks"/>
    <n v="8.0000000000000002E-3"/>
    <n v="1.3333333333333333"/>
    <x v="7"/>
    <s v="food trucks"/>
    <x v="1181"/>
    <d v="2015-03-01T08:08:41"/>
  </r>
  <r>
    <n v="1182"/>
    <x v="1182"/>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x v="1183"/>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x v="1184"/>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x v="1185"/>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x v="1186"/>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x v="1187"/>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x v="1188"/>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x v="1189"/>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x v="1190"/>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x v="1191"/>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x v="1192"/>
    <s v="A macro landscape photography art book &amp; limited edition prints. A Make 100 project."/>
    <n v="100"/>
    <n v="290"/>
    <x v="0"/>
    <s v="GB"/>
    <s v="GBP"/>
    <n v="1486814978"/>
    <n v="1484222978"/>
    <b v="0"/>
    <n v="15"/>
    <b v="1"/>
    <s v="photography/photobooks"/>
    <n v="290"/>
    <n v="19.333333333333332"/>
    <x v="8"/>
    <s v="photobooks"/>
    <x v="1192"/>
    <d v="2017-02-11T12:09:38"/>
  </r>
  <r>
    <n v="1193"/>
    <x v="1193"/>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x v="1194"/>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x v="1195"/>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x v="1196"/>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x v="1197"/>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x v="1198"/>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x v="1199"/>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x v="1200"/>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x v="1201"/>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x v="1202"/>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x v="1203"/>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x v="1204"/>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x v="1205"/>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x v="1206"/>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x v="1207"/>
    <s v="A humanistic photo book about ancestral &amp; post-modern Italy."/>
    <n v="16700"/>
    <n v="17396"/>
    <x v="0"/>
    <s v="IT"/>
    <s v="EUR"/>
    <n v="1459418400"/>
    <n v="1456827573"/>
    <b v="0"/>
    <n v="141"/>
    <b v="1"/>
    <s v="photography/photobooks"/>
    <n v="104.16766467065868"/>
    <n v="123.37588652482269"/>
    <x v="8"/>
    <s v="photobooks"/>
    <x v="1207"/>
    <d v="2016-03-31T10:00:00"/>
  </r>
  <r>
    <n v="1208"/>
    <x v="1208"/>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x v="1209"/>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x v="1210"/>
    <s v="En fotobok om livet i det enda andra GÃ¶teborg i vÃ¤rlden"/>
    <n v="20000"/>
    <n v="50863"/>
    <x v="0"/>
    <s v="SE"/>
    <s v="SEK"/>
    <n v="1433106000"/>
    <n v="1431124572"/>
    <b v="0"/>
    <n v="103"/>
    <b v="1"/>
    <s v="photography/photobooks"/>
    <n v="254.31499999999997"/>
    <n v="493.81553398058253"/>
    <x v="8"/>
    <s v="photobooks"/>
    <x v="1210"/>
    <d v="2015-05-31T21:00:00"/>
  </r>
  <r>
    <n v="1211"/>
    <x v="1211"/>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x v="1212"/>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x v="1213"/>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x v="1214"/>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x v="1215"/>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x v="1216"/>
    <s v="A fine art photography book taking a new look at the art of bonsai."/>
    <n v="14000"/>
    <n v="20398"/>
    <x v="0"/>
    <s v="US"/>
    <s v="USD"/>
    <n v="1443826980"/>
    <n v="1441032457"/>
    <b v="0"/>
    <n v="222"/>
    <b v="1"/>
    <s v="photography/photobooks"/>
    <n v="145.70000000000002"/>
    <n v="91.882882882882882"/>
    <x v="8"/>
    <s v="photobooks"/>
    <x v="1216"/>
    <d v="2015-10-02T23:03:00"/>
  </r>
  <r>
    <n v="1217"/>
    <x v="1217"/>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x v="1218"/>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x v="1219"/>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x v="1220"/>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x v="1221"/>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x v="1222"/>
    <s v="Project Pilgrim is my effort to work towards normalizing mental health."/>
    <n v="4000"/>
    <n v="11215"/>
    <x v="0"/>
    <s v="CA"/>
    <s v="CAD"/>
    <n v="1459483200"/>
    <n v="1456852647"/>
    <b v="0"/>
    <n v="138"/>
    <b v="1"/>
    <s v="photography/photobooks"/>
    <n v="280.375"/>
    <n v="81.268115942028984"/>
    <x v="8"/>
    <s v="photobooks"/>
    <x v="1222"/>
    <d v="2016-04-01T04:00:00"/>
  </r>
  <r>
    <n v="1223"/>
    <x v="1223"/>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x v="1224"/>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x v="1225"/>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x v="1226"/>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x v="1227"/>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x v="1228"/>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x v="1229"/>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x v="1230"/>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x v="1231"/>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x v="1232"/>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x v="1233"/>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x v="1234"/>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x v="1235"/>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x v="1236"/>
    <s v="Raising money to give the musicians their due."/>
    <n v="2500"/>
    <n v="0"/>
    <x v="1"/>
    <s v="US"/>
    <s v="USD"/>
    <n v="1343491200"/>
    <n v="1342801164"/>
    <b v="0"/>
    <n v="0"/>
    <b v="0"/>
    <s v="music/world music"/>
    <n v="0"/>
    <e v="#DIV/0!"/>
    <x v="4"/>
    <s v="world music"/>
    <x v="1236"/>
    <d v="2012-07-28T16:00:00"/>
  </r>
  <r>
    <n v="1237"/>
    <x v="1237"/>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x v="1238"/>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x v="1239"/>
    <s v="Please consider helping us with our new CD and Riverdance Tour"/>
    <n v="2500"/>
    <n v="0"/>
    <x v="1"/>
    <s v="US"/>
    <s v="USD"/>
    <n v="1325804767"/>
    <n v="1323212767"/>
    <b v="0"/>
    <n v="0"/>
    <b v="0"/>
    <s v="music/world music"/>
    <n v="0"/>
    <e v="#DIV/0!"/>
    <x v="4"/>
    <s v="world music"/>
    <x v="1239"/>
    <d v="2012-01-05T23:06:07"/>
  </r>
  <r>
    <n v="1240"/>
    <x v="1240"/>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x v="1241"/>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x v="1242"/>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x v="1243"/>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x v="1244"/>
    <s v="THEATRUM MUNDI releases DEBUT ALBUM! Pre-order &quot;The Eyes of the Realm&quot; and help make it happen!"/>
    <n v="2000"/>
    <n v="2076"/>
    <x v="0"/>
    <s v="US"/>
    <s v="USD"/>
    <n v="1366664400"/>
    <n v="1363981723"/>
    <b v="1"/>
    <n v="45"/>
    <b v="1"/>
    <s v="music/rock"/>
    <n v="103.8"/>
    <n v="46.133333333333333"/>
    <x v="4"/>
    <s v="rock"/>
    <x v="1244"/>
    <d v="2013-04-22T21:00:00"/>
  </r>
  <r>
    <n v="1245"/>
    <x v="1245"/>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x v="1246"/>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x v="1247"/>
    <s v="BRAIN DEAD is going to record their debut EP and they need your help, Bozos!"/>
    <n v="3500"/>
    <n v="4275"/>
    <x v="0"/>
    <s v="US"/>
    <s v="USD"/>
    <n v="1367823655"/>
    <n v="1365231655"/>
    <b v="1"/>
    <n v="50"/>
    <b v="1"/>
    <s v="music/rock"/>
    <n v="122.14285714285715"/>
    <n v="85.5"/>
    <x v="4"/>
    <s v="rock"/>
    <x v="1247"/>
    <d v="2013-05-06T07:00:55"/>
  </r>
  <r>
    <n v="1248"/>
    <x v="1248"/>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x v="1249"/>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x v="1250"/>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x v="1251"/>
    <s v="A tour of europe with 3 memphis artist, Jack Oblivian, Harlan T Bobo and Shawn Cripps."/>
    <n v="6000"/>
    <n v="6108"/>
    <x v="0"/>
    <s v="US"/>
    <s v="USD"/>
    <n v="1316979167"/>
    <n v="1311795167"/>
    <b v="1"/>
    <n v="74"/>
    <b v="1"/>
    <s v="music/rock"/>
    <n v="101.8"/>
    <n v="82.540540540540547"/>
    <x v="4"/>
    <s v="rock"/>
    <x v="1251"/>
    <d v="2011-09-25T19:32:47"/>
  </r>
  <r>
    <n v="1252"/>
    <x v="1252"/>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x v="1253"/>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x v="125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x v="1255"/>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x v="1256"/>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x v="1257"/>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x v="1258"/>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x v="1259"/>
    <s v="Falling From One is currently in the studio recording their first CD and they need your help!"/>
    <n v="2500"/>
    <n v="2606"/>
    <x v="0"/>
    <s v="US"/>
    <s v="USD"/>
    <n v="1402286340"/>
    <n v="1399504664"/>
    <b v="1"/>
    <n v="96"/>
    <b v="1"/>
    <s v="music/rock"/>
    <n v="104.24"/>
    <n v="27.145833333333332"/>
    <x v="4"/>
    <s v="rock"/>
    <x v="1259"/>
    <d v="2014-06-09T03:59:00"/>
  </r>
  <r>
    <n v="1260"/>
    <x v="1260"/>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x v="1261"/>
    <s v="We just recorded a stellar EP and we're trying to put it out on vinyl.  Can you help these punx out?"/>
    <n v="2000"/>
    <n v="2025"/>
    <x v="0"/>
    <s v="US"/>
    <s v="USD"/>
    <n v="1390983227"/>
    <n v="1388391227"/>
    <b v="1"/>
    <n v="52"/>
    <b v="1"/>
    <s v="music/rock"/>
    <n v="101.25"/>
    <n v="38.942307692307693"/>
    <x v="4"/>
    <s v="rock"/>
    <x v="1261"/>
    <d v="2014-01-29T08:13:47"/>
  </r>
  <r>
    <n v="1262"/>
    <x v="1262"/>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x v="1263"/>
    <s v="A fresh batch of chaos from Toledo, Ohio's reggae-rockers, Tropic Bombs!"/>
    <n v="1500"/>
    <n v="1785"/>
    <x v="0"/>
    <s v="US"/>
    <s v="USD"/>
    <n v="1396054800"/>
    <n v="1393034470"/>
    <b v="1"/>
    <n v="41"/>
    <b v="1"/>
    <s v="music/rock"/>
    <n v="119"/>
    <n v="43.536585365853661"/>
    <x v="4"/>
    <s v="rock"/>
    <x v="1263"/>
    <d v="2014-03-29T01:00:00"/>
  </r>
  <r>
    <n v="1264"/>
    <x v="1264"/>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x v="1265"/>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x v="1266"/>
    <s v="We are looking to record our first EP produced by Aaron Harris (ISIS/Palms) at Studio West."/>
    <n v="9500"/>
    <n v="9545"/>
    <x v="0"/>
    <s v="US"/>
    <s v="USD"/>
    <n v="1389474145"/>
    <n v="1386882145"/>
    <b v="1"/>
    <n v="50"/>
    <b v="1"/>
    <s v="music/rock"/>
    <n v="100.47368421052632"/>
    <n v="190.9"/>
    <x v="4"/>
    <s v="rock"/>
    <x v="1266"/>
    <d v="2014-01-11T21:02:25"/>
  </r>
  <r>
    <n v="1267"/>
    <x v="1267"/>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x v="1268"/>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x v="1269"/>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x v="1270"/>
    <s v="We make awake metal using violins in place of guitars and want to record a full length album."/>
    <n v="10000"/>
    <n v="11472"/>
    <x v="0"/>
    <s v="US"/>
    <s v="USD"/>
    <n v="1332704042"/>
    <n v="1327523642"/>
    <b v="1"/>
    <n v="169"/>
    <b v="1"/>
    <s v="music/rock"/>
    <n v="114.72"/>
    <n v="67.881656804733723"/>
    <x v="4"/>
    <s v="rock"/>
    <x v="1270"/>
    <d v="2012-03-25T19:34:02"/>
  </r>
  <r>
    <n v="1271"/>
    <x v="1271"/>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x v="1272"/>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x v="1273"/>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x v="1274"/>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x v="1275"/>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x v="1276"/>
    <s v="Sponsor this Brooklyn punk band's debut seven-inch, MR. DREAM GOES TO JAIL."/>
    <n v="3000"/>
    <n v="3132.63"/>
    <x v="0"/>
    <s v="US"/>
    <s v="USD"/>
    <n v="1251777600"/>
    <n v="1247504047"/>
    <b v="1"/>
    <n v="68"/>
    <b v="1"/>
    <s v="music/rock"/>
    <n v="104.42100000000001"/>
    <n v="46.06808823529412"/>
    <x v="4"/>
    <s v="rock"/>
    <x v="1276"/>
    <d v="2009-09-01T04:00:00"/>
  </r>
  <r>
    <n v="1277"/>
    <x v="1277"/>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x v="1278"/>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x v="1279"/>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x v="1280"/>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x v="1281"/>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x v="1282"/>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x v="1283"/>
    <s v="Our 3rd album is halfway complete, but we need your help to record, mix and master the final product!"/>
    <n v="1000"/>
    <n v="2110.5"/>
    <x v="0"/>
    <s v="US"/>
    <s v="USD"/>
    <n v="1362974400"/>
    <n v="1360948389"/>
    <b v="1"/>
    <n v="22"/>
    <b v="1"/>
    <s v="music/rock"/>
    <n v="211.05"/>
    <n v="95.931818181818187"/>
    <x v="4"/>
    <s v="rock"/>
    <x v="1283"/>
    <d v="2013-03-11T04:00:00"/>
  </r>
  <r>
    <n v="1284"/>
    <x v="1284"/>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x v="1285"/>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x v="1286"/>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x v="1287"/>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x v="1288"/>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x v="1289"/>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x v="1290"/>
    <s v="Sometimes your Heart has to STOP for your Life to START."/>
    <n v="3500"/>
    <n v="3800"/>
    <x v="0"/>
    <s v="US"/>
    <s v="USD"/>
    <n v="1429772340"/>
    <n v="1427121931"/>
    <b v="0"/>
    <n v="86"/>
    <b v="1"/>
    <s v="theater/plays"/>
    <n v="108.57142857142857"/>
    <n v="44.186046511627907"/>
    <x v="1"/>
    <s v="plays"/>
    <x v="1290"/>
    <d v="2015-04-23T06:59:00"/>
  </r>
  <r>
    <n v="1291"/>
    <x v="1291"/>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x v="1292"/>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x v="1293"/>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x v="1294"/>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x v="1295"/>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x v="1296"/>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x v="1297"/>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x v="1298"/>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x v="1299"/>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x v="1300"/>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x v="1301"/>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x v="1302"/>
    <s v="Boys of a Certain Age is a unique and special show that we're trying to remount in New York City in 2017."/>
    <n v="2500"/>
    <n v="2500"/>
    <x v="0"/>
    <s v="US"/>
    <s v="USD"/>
    <n v="1480559011"/>
    <n v="1477963411"/>
    <b v="0"/>
    <n v="50"/>
    <b v="1"/>
    <s v="theater/plays"/>
    <n v="100"/>
    <n v="50"/>
    <x v="1"/>
    <s v="plays"/>
    <x v="1302"/>
    <d v="2016-12-01T02:23:31"/>
  </r>
  <r>
    <n v="1303"/>
    <x v="1303"/>
    <s v="Groundbreaking queer theatre."/>
    <n v="3500"/>
    <n v="4559.13"/>
    <x v="0"/>
    <s v="GB"/>
    <s v="GBP"/>
    <n v="1469962800"/>
    <n v="1468578920"/>
    <b v="0"/>
    <n v="108"/>
    <b v="1"/>
    <s v="theater/plays"/>
    <n v="130.26085714285716"/>
    <n v="42.214166666666671"/>
    <x v="1"/>
    <s v="plays"/>
    <x v="1303"/>
    <d v="2016-07-31T11:00:00"/>
  </r>
  <r>
    <n v="1304"/>
    <x v="1304"/>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x v="1305"/>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x v="1306"/>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x v="1307"/>
    <s v="Get VR to Everyone with Mailable, Ready to Use Viewers"/>
    <n v="50000"/>
    <n v="5757"/>
    <x v="1"/>
    <s v="US"/>
    <s v="USD"/>
    <n v="1455710679"/>
    <n v="1453118679"/>
    <b v="0"/>
    <n v="45"/>
    <b v="0"/>
    <s v="technology/wearables"/>
    <n v="11.514000000000001"/>
    <n v="127.93333333333334"/>
    <x v="2"/>
    <s v="wearables"/>
    <x v="1307"/>
    <d v="2016-02-17T12:04:39"/>
  </r>
  <r>
    <n v="1308"/>
    <x v="1308"/>
    <s v="Boost Band, a wristband that charges any device"/>
    <n v="10000"/>
    <n v="1136"/>
    <x v="1"/>
    <s v="US"/>
    <s v="USD"/>
    <n v="1475937812"/>
    <n v="1472481812"/>
    <b v="0"/>
    <n v="38"/>
    <b v="0"/>
    <s v="technology/wearables"/>
    <n v="11.360000000000001"/>
    <n v="29.894736842105264"/>
    <x v="2"/>
    <s v="wearables"/>
    <x v="1308"/>
    <d v="2016-10-08T14:43:32"/>
  </r>
  <r>
    <n v="1309"/>
    <x v="1309"/>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x v="1310"/>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x v="1311"/>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x v="1312"/>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x v="1313"/>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x v="1314"/>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x v="1315"/>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x v="1316"/>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x v="1317"/>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x v="1318"/>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x v="1319"/>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x v="1320"/>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x v="1321"/>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x v="1322"/>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x v="1323"/>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x v="1324"/>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x v="1325"/>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x v="1326"/>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x v="1327"/>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x v="1328"/>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x v="1329"/>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x v="1330"/>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x v="1331"/>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x v="1332"/>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x v="1333"/>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x v="1334"/>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x v="1335"/>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x v="1336"/>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x v="1337"/>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x v="1338"/>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x v="1339"/>
    <s v="World's Smallest customizable Phone &amp; GPS Watch for kids !"/>
    <n v="50000"/>
    <n v="3317"/>
    <x v="1"/>
    <s v="US"/>
    <s v="USD"/>
    <n v="1418056315"/>
    <n v="1414164715"/>
    <b v="0"/>
    <n v="37"/>
    <b v="0"/>
    <s v="technology/wearables"/>
    <n v="6.6339999999999995"/>
    <n v="89.648648648648646"/>
    <x v="2"/>
    <s v="wearables"/>
    <x v="1339"/>
    <d v="2014-12-08T16:31:55"/>
  </r>
  <r>
    <n v="1340"/>
    <x v="1340"/>
    <s v="I would like to make nicer, more stylish looking frames for the Google Glass using 3D printing technology."/>
    <n v="1680"/>
    <n v="0"/>
    <x v="1"/>
    <s v="US"/>
    <s v="USD"/>
    <n v="1408112253"/>
    <n v="1405520253"/>
    <b v="0"/>
    <n v="0"/>
    <b v="0"/>
    <s v="technology/wearables"/>
    <n v="0"/>
    <e v="#DIV/0!"/>
    <x v="2"/>
    <s v="wearables"/>
    <x v="1340"/>
    <d v="2014-08-15T14:17:33"/>
  </r>
  <r>
    <n v="1341"/>
    <x v="1341"/>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x v="1342"/>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x v="1343"/>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x v="1344"/>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x v="1345"/>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x v="1346"/>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x v="1347"/>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x v="1348"/>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x v="1349"/>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x v="1350"/>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x v="1351"/>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x v="1352"/>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x v="1353"/>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x v="1354"/>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x v="1355"/>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x v="1356"/>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x v="1357"/>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x v="1358"/>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x v="1359"/>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x v="1360"/>
    <s v="So Bad, It's Good! is a guide to finding the best films for your bad movie night."/>
    <n v="1500"/>
    <n v="2598"/>
    <x v="0"/>
    <s v="US"/>
    <s v="USD"/>
    <n v="1343943420"/>
    <n v="1341524220"/>
    <b v="0"/>
    <n v="81"/>
    <b v="1"/>
    <s v="publishing/nonfiction"/>
    <n v="173.2"/>
    <n v="32.074074074074076"/>
    <x v="3"/>
    <s v="nonfiction"/>
    <x v="1360"/>
    <d v="2012-08-02T21:37:00"/>
  </r>
  <r>
    <n v="1361"/>
    <x v="1361"/>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x v="1362"/>
    <s v="The never-before-told story of Karl Barth's (first and only) journey to the United States in 1962."/>
    <n v="1000"/>
    <n v="1091"/>
    <x v="0"/>
    <s v="US"/>
    <s v="USD"/>
    <n v="1378592731"/>
    <n v="1373408731"/>
    <b v="0"/>
    <n v="25"/>
    <b v="1"/>
    <s v="publishing/nonfiction"/>
    <n v="109.1"/>
    <n v="43.64"/>
    <x v="3"/>
    <s v="nonfiction"/>
    <x v="1362"/>
    <d v="2013-09-07T22:25:31"/>
  </r>
  <r>
    <n v="1363"/>
    <x v="1363"/>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x v="1364"/>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x v="1365"/>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x v="1366"/>
    <s v="A musical memorial for Alexi Petersen."/>
    <n v="7500"/>
    <n v="9486.69"/>
    <x v="0"/>
    <s v="US"/>
    <s v="USD"/>
    <n v="1417049663"/>
    <n v="1413158063"/>
    <b v="0"/>
    <n v="147"/>
    <b v="1"/>
    <s v="music/rock"/>
    <n v="126.48920000000001"/>
    <n v="64.535306122448986"/>
    <x v="4"/>
    <s v="rock"/>
    <x v="1366"/>
    <d v="2014-11-27T00:54:23"/>
  </r>
  <r>
    <n v="1367"/>
    <x v="1367"/>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x v="1368"/>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x v="1369"/>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x v="1370"/>
    <s v="Songs about the first year of parenthood, often inappropriate for children"/>
    <n v="1500"/>
    <n v="1555"/>
    <x v="0"/>
    <s v="US"/>
    <s v="USD"/>
    <n v="1381881890"/>
    <n v="1380585890"/>
    <b v="0"/>
    <n v="20"/>
    <b v="1"/>
    <s v="music/rock"/>
    <n v="103.66666666666666"/>
    <n v="77.75"/>
    <x v="4"/>
    <s v="rock"/>
    <x v="1370"/>
    <d v="2013-10-16T00:04:50"/>
  </r>
  <r>
    <n v="1371"/>
    <x v="1371"/>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x v="1372"/>
    <s v="Please help us raise funds to press our new CD!"/>
    <n v="500"/>
    <n v="620"/>
    <x v="0"/>
    <s v="US"/>
    <s v="USD"/>
    <n v="1342115132"/>
    <n v="1339523132"/>
    <b v="0"/>
    <n v="16"/>
    <b v="1"/>
    <s v="music/rock"/>
    <n v="124"/>
    <n v="38.75"/>
    <x v="4"/>
    <s v="rock"/>
    <x v="1372"/>
    <d v="2012-07-12T17:45:32"/>
  </r>
  <r>
    <n v="1373"/>
    <x v="1373"/>
    <s v="Help Broccoli Samurai raise money to get a new van and continue bringing you the jams!"/>
    <n v="10000"/>
    <n v="10501"/>
    <x v="0"/>
    <s v="US"/>
    <s v="USD"/>
    <n v="1483138233"/>
    <n v="1480546233"/>
    <b v="0"/>
    <n v="52"/>
    <b v="1"/>
    <s v="music/rock"/>
    <n v="105.01"/>
    <n v="201.94230769230768"/>
    <x v="4"/>
    <s v="rock"/>
    <x v="1373"/>
    <d v="2016-12-30T22:50:33"/>
  </r>
  <r>
    <n v="1374"/>
    <x v="1374"/>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x v="1375"/>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x v="1376"/>
    <s v="Dead Pirates are planning a second pressing of HIGHMARE LP, who wants one ?"/>
    <n v="3700"/>
    <n v="9342"/>
    <x v="0"/>
    <s v="GB"/>
    <s v="GBP"/>
    <n v="1480784606"/>
    <n v="1478189006"/>
    <b v="0"/>
    <n v="168"/>
    <b v="1"/>
    <s v="music/rock"/>
    <n v="252.48648648648651"/>
    <n v="55.607142857142854"/>
    <x v="4"/>
    <s v="rock"/>
    <x v="1376"/>
    <d v="2016-12-03T17:03:26"/>
  </r>
  <r>
    <n v="1377"/>
    <x v="1377"/>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x v="1378"/>
    <s v="A psychedelic post rock masterpiece!"/>
    <n v="2000"/>
    <n v="4067"/>
    <x v="0"/>
    <s v="GB"/>
    <s v="GBP"/>
    <n v="1470075210"/>
    <n v="1468779210"/>
    <b v="0"/>
    <n v="133"/>
    <b v="1"/>
    <s v="music/rock"/>
    <n v="203.35000000000002"/>
    <n v="30.578947368421051"/>
    <x v="4"/>
    <s v="rock"/>
    <x v="1378"/>
    <d v="2016-08-01T18:13:30"/>
  </r>
  <r>
    <n v="1379"/>
    <x v="1379"/>
    <s v="---------The long-awaited debut full-length from Justin Ruddy--------"/>
    <n v="10000"/>
    <n v="11160"/>
    <x v="0"/>
    <s v="US"/>
    <s v="USD"/>
    <n v="1433504876"/>
    <n v="1430912876"/>
    <b v="0"/>
    <n v="151"/>
    <b v="1"/>
    <s v="music/rock"/>
    <n v="111.60000000000001"/>
    <n v="73.907284768211923"/>
    <x v="4"/>
    <s v="rock"/>
    <x v="1379"/>
    <d v="2015-06-05T11:47:56"/>
  </r>
  <r>
    <n v="1380"/>
    <x v="1380"/>
    <s v="A DIY MUSIC FESTIVAL FROM ST. LOUIS MO! Bands make their own festival, help make it legit!"/>
    <n v="25"/>
    <n v="106"/>
    <x v="0"/>
    <s v="US"/>
    <s v="USD"/>
    <n v="1433815200"/>
    <n v="1431886706"/>
    <b v="0"/>
    <n v="5"/>
    <b v="1"/>
    <s v="music/rock"/>
    <n v="424"/>
    <n v="21.2"/>
    <x v="4"/>
    <s v="rock"/>
    <x v="1380"/>
    <d v="2015-06-09T02:00:00"/>
  </r>
  <r>
    <n v="1381"/>
    <x v="1381"/>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x v="1382"/>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x v="1383"/>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x v="1384"/>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x v="1385"/>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x v="1386"/>
    <s v="We are a classic hard rock/heavy metal band just trying to keep rock alive!"/>
    <n v="400"/>
    <n v="875"/>
    <x v="0"/>
    <s v="US"/>
    <s v="USD"/>
    <n v="1438183889"/>
    <n v="1435591889"/>
    <b v="0"/>
    <n v="14"/>
    <b v="1"/>
    <s v="music/rock"/>
    <n v="218.75"/>
    <n v="62.5"/>
    <x v="4"/>
    <s v="rock"/>
    <x v="1386"/>
    <d v="2015-07-29T15:31:29"/>
  </r>
  <r>
    <n v="1387"/>
    <x v="1387"/>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x v="1388"/>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x v="1389"/>
    <s v="Help fund the pressing of DANCEHALL's first record by pre-ordering it in advance!!!"/>
    <n v="500"/>
    <n v="727"/>
    <x v="0"/>
    <s v="GB"/>
    <s v="GBP"/>
    <n v="1471087957"/>
    <n v="1468495957"/>
    <b v="0"/>
    <n v="34"/>
    <b v="1"/>
    <s v="music/rock"/>
    <n v="145.4"/>
    <n v="21.382352941176471"/>
    <x v="4"/>
    <s v="rock"/>
    <x v="1389"/>
    <d v="2016-08-13T11:32:37"/>
  </r>
  <r>
    <n v="1390"/>
    <x v="1390"/>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x v="1391"/>
    <s v="With the money donated through this project we intend on investing in sound equipment for live shows"/>
    <n v="500"/>
    <n v="551"/>
    <x v="0"/>
    <s v="US"/>
    <s v="USD"/>
    <n v="1440219540"/>
    <n v="1436369818"/>
    <b v="0"/>
    <n v="13"/>
    <b v="1"/>
    <s v="music/rock"/>
    <n v="110.2"/>
    <n v="42.384615384615387"/>
    <x v="4"/>
    <s v="rock"/>
    <x v="1391"/>
    <d v="2015-08-22T04:59:00"/>
  </r>
  <r>
    <n v="1392"/>
    <x v="1392"/>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x v="1393"/>
    <s v="Rock n' Roll tales of our times"/>
    <n v="10000"/>
    <n v="10235"/>
    <x v="0"/>
    <s v="US"/>
    <s v="USD"/>
    <n v="1470068523"/>
    <n v="1467476523"/>
    <b v="0"/>
    <n v="52"/>
    <b v="1"/>
    <s v="music/rock"/>
    <n v="102.35000000000001"/>
    <n v="196.82692307692307"/>
    <x v="4"/>
    <s v="rock"/>
    <x v="1393"/>
    <d v="2016-08-01T16:22:03"/>
  </r>
  <r>
    <n v="1394"/>
    <x v="1394"/>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x v="1395"/>
    <s v="Help Quiet Oaks record their debut album!!!"/>
    <n v="3500"/>
    <n v="3916"/>
    <x v="0"/>
    <s v="US"/>
    <s v="USD"/>
    <n v="1484430481"/>
    <n v="1481838481"/>
    <b v="0"/>
    <n v="82"/>
    <b v="1"/>
    <s v="music/rock"/>
    <n v="111.88571428571427"/>
    <n v="47.756097560975611"/>
    <x v="4"/>
    <s v="rock"/>
    <x v="1395"/>
    <d v="2017-01-14T21:48:01"/>
  </r>
  <r>
    <n v="1396"/>
    <x v="1396"/>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x v="1397"/>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x v="1398"/>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x v="1399"/>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x v="1400"/>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x v="1401"/>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x v="1402"/>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x v="1403"/>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x v="1404"/>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x v="1405"/>
    <s v="Will more people read the Bible if it were translated into Emoticons?"/>
    <n v="25000"/>
    <n v="105"/>
    <x v="2"/>
    <s v="US"/>
    <s v="USD"/>
    <n v="1417195201"/>
    <n v="1414599601"/>
    <b v="1"/>
    <n v="17"/>
    <b v="0"/>
    <s v="publishing/translations"/>
    <n v="0.42"/>
    <n v="6.1764705882352944"/>
    <x v="3"/>
    <s v="translations"/>
    <x v="1405"/>
    <d v="2014-11-28T17:20:01"/>
  </r>
  <r>
    <n v="1406"/>
    <x v="1406"/>
    <s v="The White coat and the battle dress uniform"/>
    <n v="12000"/>
    <n v="15"/>
    <x v="2"/>
    <s v="IT"/>
    <s v="EUR"/>
    <n v="1449914400"/>
    <n v="1445336607"/>
    <b v="0"/>
    <n v="3"/>
    <b v="0"/>
    <s v="publishing/translations"/>
    <n v="0.125"/>
    <n v="5"/>
    <x v="3"/>
    <s v="translations"/>
    <x v="1406"/>
    <d v="2015-12-12T10:00:00"/>
  </r>
  <r>
    <n v="1407"/>
    <x v="1407"/>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x v="1408"/>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x v="1409"/>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x v="1410"/>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x v="1411"/>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x v="1412"/>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x v="1413"/>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x v="1414"/>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x v="1415"/>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x v="1416"/>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x v="1417"/>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x v="1418"/>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x v="1419"/>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x v="1420"/>
    <s v="Help me butcher Shakespeare in a satirical fashion."/>
    <n v="110"/>
    <n v="3"/>
    <x v="2"/>
    <s v="US"/>
    <s v="USD"/>
    <n v="1467129686"/>
    <n v="1464969686"/>
    <b v="0"/>
    <n v="3"/>
    <b v="0"/>
    <s v="publishing/translations"/>
    <n v="2.7272727272727271"/>
    <n v="1"/>
    <x v="3"/>
    <s v="translations"/>
    <x v="1420"/>
    <d v="2016-06-28T16:01:26"/>
  </r>
  <r>
    <n v="1421"/>
    <x v="1421"/>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x v="1422"/>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x v="1423"/>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x v="1424"/>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x v="1425"/>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x v="1426"/>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x v="1427"/>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x v="1428"/>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x v="1429"/>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x v="1430"/>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x v="1431"/>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x v="1432"/>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x v="1433"/>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x v="143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x v="1435"/>
    <s v="English translation of the first book from a sword and sorcery Fantasy trilogy, by Paolo Parente"/>
    <n v="15000"/>
    <n v="15"/>
    <x v="2"/>
    <s v="IT"/>
    <s v="EUR"/>
    <n v="1444589020"/>
    <n v="1441997020"/>
    <b v="0"/>
    <n v="2"/>
    <b v="0"/>
    <s v="publishing/translations"/>
    <n v="0.1"/>
    <n v="7.5"/>
    <x v="3"/>
    <s v="translations"/>
    <x v="1435"/>
    <d v="2015-10-11T18:43:40"/>
  </r>
  <r>
    <n v="1436"/>
    <x v="1436"/>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x v="1437"/>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x v="1438"/>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x v="1439"/>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x v="1440"/>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x v="1441"/>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x v="1442"/>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x v="1443"/>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x v="1444"/>
    <s v="We as a successfull german stock market newsletter publisher want expand in the US market!"/>
    <n v="4950"/>
    <n v="0"/>
    <x v="2"/>
    <s v="DE"/>
    <s v="EUR"/>
    <n v="1442091462"/>
    <n v="1436907462"/>
    <b v="0"/>
    <n v="0"/>
    <b v="0"/>
    <s v="publishing/translations"/>
    <n v="0"/>
    <e v="#DIV/0!"/>
    <x v="3"/>
    <s v="translations"/>
    <x v="1444"/>
    <d v="2015-09-12T20:57:42"/>
  </r>
  <r>
    <n v="1445"/>
    <x v="1445"/>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x v="1446"/>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x v="1447"/>
    <s v="I'm creating a dictionary of multiple Indian languages."/>
    <n v="500000"/>
    <n v="75"/>
    <x v="2"/>
    <s v="US"/>
    <s v="USD"/>
    <n v="1467999134"/>
    <n v="1465407134"/>
    <b v="0"/>
    <n v="3"/>
    <b v="0"/>
    <s v="publishing/translations"/>
    <n v="1.4999999999999999E-2"/>
    <n v="25"/>
    <x v="3"/>
    <s v="translations"/>
    <x v="1447"/>
    <d v="2016-07-08T17:32:14"/>
  </r>
  <r>
    <n v="1448"/>
    <x v="1448"/>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x v="1449"/>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x v="1450"/>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x v="1451"/>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x v="1452"/>
    <s v="I am gathering rare, out-of-print Judo books for preservation, translation and sharing."/>
    <n v="14000"/>
    <n v="0"/>
    <x v="1"/>
    <s v="US"/>
    <s v="USD"/>
    <n v="1406566363"/>
    <n v="1403974363"/>
    <b v="0"/>
    <n v="0"/>
    <b v="0"/>
    <s v="publishing/translations"/>
    <n v="0"/>
    <e v="#DIV/0!"/>
    <x v="3"/>
    <s v="translations"/>
    <x v="1452"/>
    <d v="2014-07-28T16:52:43"/>
  </r>
  <r>
    <n v="1453"/>
    <x v="1453"/>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x v="1454"/>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x v="1455"/>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x v="1456"/>
    <s v="English Version of my auto-published novel"/>
    <n v="5000"/>
    <n v="145"/>
    <x v="1"/>
    <s v="IT"/>
    <s v="EUR"/>
    <n v="1483459365"/>
    <n v="1480867365"/>
    <b v="0"/>
    <n v="3"/>
    <b v="0"/>
    <s v="publishing/translations"/>
    <n v="2.9000000000000004"/>
    <n v="48.333333333333336"/>
    <x v="3"/>
    <s v="translations"/>
    <x v="1456"/>
    <d v="2017-01-03T16:02:45"/>
  </r>
  <r>
    <n v="1457"/>
    <x v="1457"/>
    <s v="Age is more than just a number, I hope your younger than you feel."/>
    <n v="6000"/>
    <n v="0"/>
    <x v="1"/>
    <s v="US"/>
    <s v="USD"/>
    <n v="1447281044"/>
    <n v="1444685444"/>
    <b v="0"/>
    <n v="0"/>
    <b v="0"/>
    <s v="publishing/translations"/>
    <n v="0"/>
    <e v="#DIV/0!"/>
    <x v="3"/>
    <s v="translations"/>
    <x v="1457"/>
    <d v="2015-11-11T22:30:44"/>
  </r>
  <r>
    <n v="1458"/>
    <x v="1458"/>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x v="1459"/>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x v="1460"/>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x v="1461"/>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x v="1462"/>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x v="1463"/>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x v="1464"/>
    <s v="The Best Science Media on the Web"/>
    <n v="5000"/>
    <n v="8160"/>
    <x v="0"/>
    <s v="US"/>
    <s v="USD"/>
    <n v="1361029958"/>
    <n v="1358437958"/>
    <b v="1"/>
    <n v="234"/>
    <b v="1"/>
    <s v="publishing/radio &amp; podcasts"/>
    <n v="163.19999999999999"/>
    <n v="34.871794871794869"/>
    <x v="3"/>
    <s v="radio &amp; podcasts"/>
    <x v="1464"/>
    <d v="2013-02-16T15:52:38"/>
  </r>
  <r>
    <n v="1465"/>
    <x v="1465"/>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x v="1466"/>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x v="1467"/>
    <s v="We are a new Spanish language podcast telling uniquely Latin American stories."/>
    <n v="40000"/>
    <n v="46032"/>
    <x v="0"/>
    <s v="US"/>
    <s v="USD"/>
    <n v="1332699285"/>
    <n v="1327518885"/>
    <b v="1"/>
    <n v="600"/>
    <b v="1"/>
    <s v="publishing/radio &amp; podcasts"/>
    <n v="115.08"/>
    <n v="76.72"/>
    <x v="3"/>
    <s v="radio &amp; podcasts"/>
    <x v="1467"/>
    <d v="2012-03-25T18:14:45"/>
  </r>
  <r>
    <n v="1468"/>
    <x v="1468"/>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x v="1469"/>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x v="1470"/>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x v="1471"/>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x v="147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x v="1473"/>
    <s v="Public Radio Project"/>
    <n v="1500"/>
    <n v="1807.74"/>
    <x v="0"/>
    <s v="US"/>
    <s v="USD"/>
    <n v="1330644639"/>
    <n v="1328052639"/>
    <b v="1"/>
    <n v="47"/>
    <b v="1"/>
    <s v="publishing/radio &amp; podcasts"/>
    <n v="120.51600000000001"/>
    <n v="38.462553191489363"/>
    <x v="3"/>
    <s v="radio &amp; podcasts"/>
    <x v="1473"/>
    <d v="2012-03-01T23:30:39"/>
  </r>
  <r>
    <n v="1474"/>
    <x v="1474"/>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x v="1475"/>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x v="1476"/>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x v="1477"/>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x v="1478"/>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x v="1479"/>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x v="1480"/>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x v="1481"/>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x v="1482"/>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x v="1483"/>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x v="1484"/>
    <s v="The mussings of an old wizard"/>
    <n v="2000"/>
    <n v="0"/>
    <x v="2"/>
    <s v="US"/>
    <s v="USD"/>
    <n v="1342882260"/>
    <n v="1337834963"/>
    <b v="0"/>
    <n v="0"/>
    <b v="0"/>
    <s v="publishing/fiction"/>
    <n v="0"/>
    <e v="#DIV/0!"/>
    <x v="3"/>
    <s v="fiction"/>
    <x v="1484"/>
    <d v="2012-07-21T14:51:00"/>
  </r>
  <r>
    <n v="1485"/>
    <x v="1485"/>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x v="1486"/>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x v="1487"/>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x v="1488"/>
    <s v="A blockbuster sci-fi adventure. What would you do if one day your life changed to beyond the imaginable?"/>
    <n v="15000"/>
    <n v="360"/>
    <x v="2"/>
    <s v="AU"/>
    <s v="AUD"/>
    <n v="1388928660"/>
    <n v="1386336660"/>
    <b v="0"/>
    <n v="6"/>
    <b v="0"/>
    <s v="publishing/fiction"/>
    <n v="2.4"/>
    <n v="60"/>
    <x v="3"/>
    <s v="fiction"/>
    <x v="1488"/>
    <d v="2014-01-05T13:31:00"/>
  </r>
  <r>
    <n v="1489"/>
    <x v="1489"/>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x v="1490"/>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x v="1491"/>
    <s v="What do you get when you take outlaws, guns, gold and and old beagle in the old west? Adventure!"/>
    <n v="1200"/>
    <n v="100"/>
    <x v="2"/>
    <s v="US"/>
    <s v="USD"/>
    <n v="1424014680"/>
    <n v="1418922443"/>
    <b v="0"/>
    <n v="1"/>
    <b v="0"/>
    <s v="publishing/fiction"/>
    <n v="8.3333333333333321"/>
    <n v="100"/>
    <x v="3"/>
    <s v="fiction"/>
    <x v="1491"/>
    <d v="2015-02-15T15:38:00"/>
  </r>
  <r>
    <n v="1492"/>
    <x v="1492"/>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x v="1493"/>
    <s v="Help illustrate the sequel to the bestselling _x000a_The Transylvania Flying Squad of Detectives"/>
    <n v="2400"/>
    <n v="0"/>
    <x v="2"/>
    <s v="US"/>
    <s v="USD"/>
    <n v="1371415675"/>
    <n v="1368823675"/>
    <b v="0"/>
    <n v="0"/>
    <b v="0"/>
    <s v="publishing/fiction"/>
    <n v="0"/>
    <e v="#DIV/0!"/>
    <x v="3"/>
    <s v="fiction"/>
    <x v="1493"/>
    <d v="2013-06-16T20:47:55"/>
  </r>
  <r>
    <n v="1494"/>
    <x v="1494"/>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x v="1495"/>
    <s v="The Adventures of Penelope Hawthorne. Part One: The Spellbook of Dracone."/>
    <n v="2000"/>
    <n v="0"/>
    <x v="2"/>
    <s v="US"/>
    <s v="USD"/>
    <n v="1314471431"/>
    <n v="1311879431"/>
    <b v="0"/>
    <n v="0"/>
    <b v="0"/>
    <s v="publishing/fiction"/>
    <n v="0"/>
    <e v="#DIV/0!"/>
    <x v="3"/>
    <s v="fiction"/>
    <x v="1495"/>
    <d v="2011-08-27T18:57:11"/>
  </r>
  <r>
    <n v="1496"/>
    <x v="1496"/>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x v="1497"/>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x v="1498"/>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x v="1499"/>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x v="1500"/>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x v="1501"/>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x v="1502"/>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x v="1503"/>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x v="1504"/>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x v="1505"/>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x v="1506"/>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x v="1507"/>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x v="1508"/>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x v="1509"/>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x v="1510"/>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x v="1511"/>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x v="1512"/>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x v="1513"/>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x v="1514"/>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x v="1515"/>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x v="1516"/>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x v="1517"/>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x v="1518"/>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x v="1519"/>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x v="1520"/>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x v="1521"/>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x v="1522"/>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x v="1523"/>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x v="1524"/>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x v="1525"/>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x v="1526"/>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x v="1527"/>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x v="1528"/>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x v="1529"/>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x v="1530"/>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x v="1531"/>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x v="1532"/>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x v="1533"/>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x v="1534"/>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x v="1535"/>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x v="1536"/>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x v="1537"/>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x v="1538"/>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x v="1539"/>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x v="1540"/>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x v="1541"/>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x v="1542"/>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x v="1543"/>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x v="1544"/>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x v="1545"/>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x v="1546"/>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x v="1547"/>
    <s v="I have produced a limited number (100) of five 8x10 prints of mixed photography I would like to share with you."/>
    <n v="20"/>
    <n v="0"/>
    <x v="2"/>
    <s v="US"/>
    <s v="USD"/>
    <n v="1487844882"/>
    <n v="1487240082"/>
    <b v="0"/>
    <n v="0"/>
    <b v="0"/>
    <s v="photography/nature"/>
    <n v="0"/>
    <e v="#DIV/0!"/>
    <x v="8"/>
    <s v="nature"/>
    <x v="1547"/>
    <d v="2017-02-23T10:14:42"/>
  </r>
  <r>
    <n v="1548"/>
    <x v="1548"/>
    <s v="Beauty is in the eye of the beholder and I want to inspire conservation through color."/>
    <n v="700"/>
    <n v="60"/>
    <x v="2"/>
    <s v="US"/>
    <s v="USD"/>
    <n v="1447020620"/>
    <n v="1444425020"/>
    <b v="0"/>
    <n v="1"/>
    <b v="0"/>
    <s v="photography/nature"/>
    <n v="8.5714285714285712"/>
    <n v="60"/>
    <x v="8"/>
    <s v="nature"/>
    <x v="1548"/>
    <d v="2015-11-08T22:10:20"/>
  </r>
  <r>
    <n v="1549"/>
    <x v="1549"/>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x v="1550"/>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x v="1551"/>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x v="1552"/>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x v="1553"/>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x v="1554"/>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x v="1555"/>
    <s v="I am traveling the coastline of Maine and will be taking pictures of all the scenery and lighthouses in the area."/>
    <n v="750"/>
    <n v="0"/>
    <x v="2"/>
    <s v="US"/>
    <s v="USD"/>
    <n v="1442509200"/>
    <n v="1440513832"/>
    <b v="0"/>
    <n v="0"/>
    <b v="0"/>
    <s v="photography/nature"/>
    <n v="0"/>
    <e v="#DIV/0!"/>
    <x v="8"/>
    <s v="nature"/>
    <x v="1555"/>
    <d v="2015-09-17T17:00:00"/>
  </r>
  <r>
    <n v="1556"/>
    <x v="1556"/>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x v="1557"/>
    <s v="I have always been captivated by photography, Now I am trying to set up my own company and publish my pictures."/>
    <n v="2500"/>
    <n v="100"/>
    <x v="2"/>
    <s v="US"/>
    <s v="USD"/>
    <n v="1411227633"/>
    <n v="1408549233"/>
    <b v="0"/>
    <n v="1"/>
    <b v="0"/>
    <s v="photography/nature"/>
    <n v="4"/>
    <n v="100"/>
    <x v="8"/>
    <s v="nature"/>
    <x v="1557"/>
    <d v="2014-09-20T15:40:33"/>
  </r>
  <r>
    <n v="1558"/>
    <x v="1558"/>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x v="1559"/>
    <s v="The goal of this project is to provide scientific evidence of bigfoot in the North Cascades."/>
    <n v="15000"/>
    <n v="50"/>
    <x v="2"/>
    <s v="US"/>
    <s v="USD"/>
    <n v="1430270199"/>
    <n v="1428974199"/>
    <b v="0"/>
    <n v="1"/>
    <b v="0"/>
    <s v="photography/nature"/>
    <n v="0.33333333333333337"/>
    <n v="50"/>
    <x v="8"/>
    <s v="nature"/>
    <x v="1559"/>
    <d v="2015-04-29T01:16:39"/>
  </r>
  <r>
    <n v="1560"/>
    <x v="1560"/>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x v="1561"/>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x v="1562"/>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x v="1563"/>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x v="1564"/>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x v="1565"/>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x v="1566"/>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x v="1567"/>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x v="1568"/>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x v="1569"/>
    <s v="to be removed"/>
    <n v="30000"/>
    <n v="0"/>
    <x v="1"/>
    <s v="US"/>
    <s v="USD"/>
    <n v="1369498714"/>
    <n v="1366906714"/>
    <b v="0"/>
    <n v="0"/>
    <b v="0"/>
    <s v="publishing/art books"/>
    <n v="0"/>
    <e v="#DIV/0!"/>
    <x v="3"/>
    <s v="art books"/>
    <x v="1569"/>
    <d v="2013-05-25T16:18:34"/>
  </r>
  <r>
    <n v="1570"/>
    <x v="1570"/>
    <s v="A Coloring Book of Breathtaking Beauties_x000a_To Calm the Heart and Soul"/>
    <n v="6000"/>
    <n v="2484"/>
    <x v="1"/>
    <s v="US"/>
    <s v="USD"/>
    <n v="1460140282"/>
    <n v="1457551882"/>
    <b v="0"/>
    <n v="52"/>
    <b v="0"/>
    <s v="publishing/art books"/>
    <n v="41.4"/>
    <n v="47.769230769230766"/>
    <x v="3"/>
    <s v="art books"/>
    <x v="1570"/>
    <d v="2016-04-08T18:31:22"/>
  </r>
  <r>
    <n v="1571"/>
    <x v="1571"/>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x v="1572"/>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x v="1573"/>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x v="1574"/>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x v="1575"/>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x v="1576"/>
    <s v="For the publication of my first 3 books: an Art book, a graphic novel, and a coloring book"/>
    <n v="5000"/>
    <n v="650"/>
    <x v="1"/>
    <s v="US"/>
    <s v="USD"/>
    <n v="1435698368"/>
    <n v="1431810368"/>
    <b v="0"/>
    <n v="10"/>
    <b v="0"/>
    <s v="publishing/art books"/>
    <n v="13"/>
    <n v="65"/>
    <x v="3"/>
    <s v="art books"/>
    <x v="1576"/>
    <d v="2015-06-30T21:06:08"/>
  </r>
  <r>
    <n v="1577"/>
    <x v="1577"/>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x v="1578"/>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x v="1579"/>
    <s v="'Compilation of visual and literary art through fine art photography, graphic art, and poetry."/>
    <n v="3333"/>
    <n v="28"/>
    <x v="1"/>
    <s v="US"/>
    <s v="USD"/>
    <n v="1377734091"/>
    <n v="1374882891"/>
    <b v="0"/>
    <n v="2"/>
    <b v="0"/>
    <s v="publishing/art books"/>
    <n v="0.84008400840084008"/>
    <n v="14"/>
    <x v="3"/>
    <s v="art books"/>
    <x v="1579"/>
    <d v="2013-08-28T23:54:51"/>
  </r>
  <r>
    <n v="1580"/>
    <x v="1580"/>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x v="1581"/>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x v="1582"/>
    <s v="I create canvas prints of images from in and around New Orleans"/>
    <n v="1000"/>
    <n v="93"/>
    <x v="2"/>
    <s v="US"/>
    <s v="USD"/>
    <n v="1445894400"/>
    <n v="1440961053"/>
    <b v="0"/>
    <n v="3"/>
    <b v="0"/>
    <s v="photography/places"/>
    <n v="9.3000000000000007"/>
    <n v="31"/>
    <x v="8"/>
    <s v="places"/>
    <x v="1582"/>
    <d v="2015-10-26T21:20:00"/>
  </r>
  <r>
    <n v="1583"/>
    <x v="1583"/>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x v="1584"/>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x v="1585"/>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x v="1586"/>
    <s v="Show the world the beauty that is in all of our back yards!"/>
    <n v="1500"/>
    <n v="0"/>
    <x v="2"/>
    <s v="US"/>
    <s v="USD"/>
    <n v="1428197422"/>
    <n v="1425609022"/>
    <b v="0"/>
    <n v="0"/>
    <b v="0"/>
    <s v="photography/places"/>
    <n v="0"/>
    <e v="#DIV/0!"/>
    <x v="8"/>
    <s v="places"/>
    <x v="1586"/>
    <d v="2015-04-05T01:30:22"/>
  </r>
  <r>
    <n v="1587"/>
    <x v="1587"/>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x v="1588"/>
    <s v="Southeast Texas as seen through the lens of a cell phone camera"/>
    <n v="516"/>
    <n v="0"/>
    <x v="2"/>
    <s v="US"/>
    <s v="USD"/>
    <n v="1422735120"/>
    <n v="1420091999"/>
    <b v="0"/>
    <n v="0"/>
    <b v="0"/>
    <s v="photography/places"/>
    <n v="0"/>
    <e v="#DIV/0!"/>
    <x v="8"/>
    <s v="places"/>
    <x v="1588"/>
    <d v="2015-01-31T20:12:00"/>
  </r>
  <r>
    <n v="1589"/>
    <x v="1589"/>
    <s v="I want to be able to have my own photography inside a canvas and have it be displayed everywhere."/>
    <n v="1200"/>
    <n v="0"/>
    <x v="2"/>
    <s v="US"/>
    <s v="USD"/>
    <n v="1444433886"/>
    <n v="1441841886"/>
    <b v="0"/>
    <n v="0"/>
    <b v="0"/>
    <s v="photography/places"/>
    <n v="0"/>
    <e v="#DIV/0!"/>
    <x v="8"/>
    <s v="places"/>
    <x v="1589"/>
    <d v="2015-10-09T23:38:06"/>
  </r>
  <r>
    <n v="1590"/>
    <x v="1590"/>
    <s v="Discover Italy through photography."/>
    <n v="60000"/>
    <n v="1020"/>
    <x v="2"/>
    <s v="IT"/>
    <s v="EUR"/>
    <n v="1443040464"/>
    <n v="1440448464"/>
    <b v="0"/>
    <n v="2"/>
    <b v="0"/>
    <s v="photography/places"/>
    <n v="1.7000000000000002"/>
    <n v="510"/>
    <x v="8"/>
    <s v="places"/>
    <x v="1590"/>
    <d v="2015-09-23T20:34:24"/>
  </r>
  <r>
    <n v="1591"/>
    <x v="1591"/>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x v="1592"/>
    <s v="A portfolio collage of beautiful pictures of authentic Pittsburgh locations and scenery."/>
    <n v="25"/>
    <n v="0"/>
    <x v="2"/>
    <s v="US"/>
    <s v="USD"/>
    <n v="1427503485"/>
    <n v="1423619085"/>
    <b v="0"/>
    <n v="0"/>
    <b v="0"/>
    <s v="photography/places"/>
    <n v="0"/>
    <e v="#DIV/0!"/>
    <x v="8"/>
    <s v="places"/>
    <x v="1592"/>
    <d v="2015-03-28T00:44:45"/>
  </r>
  <r>
    <n v="1593"/>
    <x v="1593"/>
    <s v="A trip to fulfill a dream of capturing the wonders and history of ancient Italy in person."/>
    <n v="22000"/>
    <n v="3"/>
    <x v="2"/>
    <s v="US"/>
    <s v="USD"/>
    <n v="1425154655"/>
    <n v="1422562655"/>
    <b v="0"/>
    <n v="3"/>
    <b v="0"/>
    <s v="photography/places"/>
    <n v="1.3636363636363637E-2"/>
    <n v="1"/>
    <x v="8"/>
    <s v="places"/>
    <x v="1593"/>
    <d v="2015-02-28T20:17:35"/>
  </r>
  <r>
    <n v="1594"/>
    <x v="1594"/>
    <s v="I photograph my love of New Orleans, create canvases and share those memories with you."/>
    <n v="1000"/>
    <n v="205"/>
    <x v="2"/>
    <s v="US"/>
    <s v="USD"/>
    <n v="1463329260"/>
    <n v="1458147982"/>
    <b v="0"/>
    <n v="10"/>
    <b v="0"/>
    <s v="photography/places"/>
    <n v="20.5"/>
    <n v="20.5"/>
    <x v="8"/>
    <s v="places"/>
    <x v="1594"/>
    <d v="2016-05-15T16:21:00"/>
  </r>
  <r>
    <n v="1595"/>
    <x v="1595"/>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x v="1596"/>
    <s v="London is beautiful. I want to create a book of stunning images from in and around our great city"/>
    <n v="3250"/>
    <n v="75"/>
    <x v="2"/>
    <s v="GB"/>
    <s v="GBP"/>
    <n v="1418469569"/>
    <n v="1414577969"/>
    <b v="0"/>
    <n v="3"/>
    <b v="0"/>
    <s v="photography/places"/>
    <n v="2.3076923076923079"/>
    <n v="25"/>
    <x v="8"/>
    <s v="places"/>
    <x v="1596"/>
    <d v="2014-12-13T11:19:29"/>
  </r>
  <r>
    <n v="1597"/>
    <x v="1597"/>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x v="1598"/>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x v="1599"/>
    <s v="A London photographer trekking 5,895m up Africa's Mount Kilimanjaro to pursue and enrich a career."/>
    <n v="500"/>
    <n v="0"/>
    <x v="2"/>
    <s v="GB"/>
    <s v="GBP"/>
    <n v="1460116576"/>
    <n v="1457528176"/>
    <b v="0"/>
    <n v="0"/>
    <b v="0"/>
    <s v="photography/places"/>
    <n v="0"/>
    <e v="#DIV/0!"/>
    <x v="8"/>
    <s v="places"/>
    <x v="1599"/>
    <d v="2016-04-08T11:56:16"/>
  </r>
  <r>
    <n v="1600"/>
    <x v="1600"/>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x v="1601"/>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x v="1602"/>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x v="1603"/>
    <s v="An exercise in the wild and dangerous world of solo musicianship by Maxwell D Feinstein."/>
    <n v="2000"/>
    <n v="2000.66"/>
    <x v="0"/>
    <s v="US"/>
    <s v="USD"/>
    <n v="1327723459"/>
    <n v="1322539459"/>
    <b v="0"/>
    <n v="30"/>
    <b v="1"/>
    <s v="music/rock"/>
    <n v="100.03299999999999"/>
    <n v="66.688666666666663"/>
    <x v="4"/>
    <s v="rock"/>
    <x v="1603"/>
    <d v="2012-01-28T04:04:19"/>
  </r>
  <r>
    <n v="1604"/>
    <x v="1604"/>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x v="1605"/>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x v="1606"/>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x v="1607"/>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x v="1608"/>
    <s v="The Devil &amp; Me's Debut album, &quot;...It's Not A Dream&quot;, featuring 9 original, Hard Rock songs."/>
    <n v="1200"/>
    <n v="1215"/>
    <x v="0"/>
    <s v="US"/>
    <s v="USD"/>
    <n v="1388553960"/>
    <n v="1385754986"/>
    <b v="0"/>
    <n v="23"/>
    <b v="1"/>
    <s v="music/rock"/>
    <n v="101.25"/>
    <n v="52.826086956521742"/>
    <x v="4"/>
    <s v="rock"/>
    <x v="1608"/>
    <d v="2014-01-01T05:26:00"/>
  </r>
  <r>
    <n v="1609"/>
    <x v="1609"/>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x v="1610"/>
    <s v="So The Story Goes is the upcoming album from &quot;Just Joe&quot; Altier."/>
    <n v="2000"/>
    <n v="5437"/>
    <x v="0"/>
    <s v="US"/>
    <s v="USD"/>
    <n v="1355609510"/>
    <n v="1353017510"/>
    <b v="0"/>
    <n v="112"/>
    <b v="1"/>
    <s v="music/rock"/>
    <n v="271.85000000000002"/>
    <n v="48.544642857142854"/>
    <x v="4"/>
    <s v="rock"/>
    <x v="1610"/>
    <d v="2012-12-15T22:11:50"/>
  </r>
  <r>
    <n v="1611"/>
    <x v="1611"/>
    <s v="Skelton-Luns CD/7&quot; No Big Deal."/>
    <n v="800"/>
    <n v="1001"/>
    <x v="0"/>
    <s v="US"/>
    <s v="USD"/>
    <n v="1370390432"/>
    <n v="1368576032"/>
    <b v="0"/>
    <n v="27"/>
    <b v="1"/>
    <s v="music/rock"/>
    <n v="125.125"/>
    <n v="37.074074074074076"/>
    <x v="4"/>
    <s v="rock"/>
    <x v="1611"/>
    <d v="2013-06-05T00:00:32"/>
  </r>
  <r>
    <n v="1612"/>
    <x v="1612"/>
    <s v="Help us achieve our goal to get our van repaired, gassed up, and road-ready for our winter tour!"/>
    <n v="500"/>
    <n v="550"/>
    <x v="0"/>
    <s v="US"/>
    <s v="USD"/>
    <n v="1357160384"/>
    <n v="1354568384"/>
    <b v="0"/>
    <n v="11"/>
    <b v="1"/>
    <s v="music/rock"/>
    <n v="110.00000000000001"/>
    <n v="50"/>
    <x v="4"/>
    <s v="rock"/>
    <x v="1612"/>
    <d v="2013-01-02T20:59:44"/>
  </r>
  <r>
    <n v="1613"/>
    <x v="1613"/>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x v="1614"/>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x v="1615"/>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x v="1616"/>
    <s v="HELP! We don't have much time.....Join Aly Jados in making her new EP a reality before the world ends!!!!"/>
    <n v="10000"/>
    <n v="10420"/>
    <x v="0"/>
    <s v="US"/>
    <s v="USD"/>
    <n v="1353621600"/>
    <n v="1350061821"/>
    <b v="0"/>
    <n v="157"/>
    <b v="1"/>
    <s v="music/rock"/>
    <n v="104.2"/>
    <n v="66.369426751592357"/>
    <x v="4"/>
    <s v="rock"/>
    <x v="1616"/>
    <d v="2012-11-22T22:00:00"/>
  </r>
  <r>
    <n v="1617"/>
    <x v="1617"/>
    <s v="The Coffis Brothers &amp;The Mountain Men are recording a brand new full length record."/>
    <n v="7000"/>
    <n v="10210"/>
    <x v="0"/>
    <s v="US"/>
    <s v="USD"/>
    <n v="1383332400"/>
    <n v="1380470188"/>
    <b v="0"/>
    <n v="158"/>
    <b v="1"/>
    <s v="music/rock"/>
    <n v="145.85714285714286"/>
    <n v="64.620253164556956"/>
    <x v="4"/>
    <s v="rock"/>
    <x v="1617"/>
    <d v="2013-11-01T19:00:00"/>
  </r>
  <r>
    <n v="1618"/>
    <x v="1618"/>
    <s v="Janus Word combines hard rock with melodic acoustic music for a unique and awesome sound."/>
    <n v="1500"/>
    <n v="1576"/>
    <x v="0"/>
    <s v="US"/>
    <s v="USD"/>
    <n v="1362757335"/>
    <n v="1359301335"/>
    <b v="0"/>
    <n v="27"/>
    <b v="1"/>
    <s v="music/rock"/>
    <n v="105.06666666666666"/>
    <n v="58.370370370370374"/>
    <x v="4"/>
    <s v="rock"/>
    <x v="1618"/>
    <d v="2013-03-08T15:42:15"/>
  </r>
  <r>
    <n v="1619"/>
    <x v="1619"/>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x v="1620"/>
    <s v="Kickstarting my music career with 300 hard copy CDs of my first release."/>
    <n v="1000"/>
    <n v="1130"/>
    <x v="0"/>
    <s v="US"/>
    <s v="USD"/>
    <n v="1361606940"/>
    <n v="1361002140"/>
    <b v="0"/>
    <n v="17"/>
    <b v="1"/>
    <s v="music/rock"/>
    <n v="112.99999999999999"/>
    <n v="66.470588235294116"/>
    <x v="4"/>
    <s v="rock"/>
    <x v="1620"/>
    <d v="2013-02-23T08:09:00"/>
  </r>
  <r>
    <n v="1621"/>
    <x v="1621"/>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x v="1622"/>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x v="1623"/>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x v="1624"/>
    <s v="Joey De Noble is raising money to help record his latest music, and he wants YOU to be a part of it!"/>
    <n v="1000"/>
    <n v="1180"/>
    <x v="0"/>
    <s v="US"/>
    <s v="USD"/>
    <n v="1357721335"/>
    <n v="1354265335"/>
    <b v="0"/>
    <n v="25"/>
    <b v="1"/>
    <s v="music/rock"/>
    <n v="118"/>
    <n v="47.2"/>
    <x v="4"/>
    <s v="rock"/>
    <x v="1624"/>
    <d v="2013-01-09T08:48:55"/>
  </r>
  <r>
    <n v="1625"/>
    <x v="1625"/>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x v="1626"/>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x v="1627"/>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x v="1628"/>
    <s v="Original Jewish rock music on human relationships and identity"/>
    <n v="4000"/>
    <n v="4037"/>
    <x v="0"/>
    <s v="US"/>
    <s v="USD"/>
    <n v="1403026882"/>
    <n v="1400175682"/>
    <b v="0"/>
    <n v="88"/>
    <b v="1"/>
    <s v="music/rock"/>
    <n v="100.925"/>
    <n v="45.875"/>
    <x v="4"/>
    <s v="rock"/>
    <x v="1628"/>
    <d v="2014-06-17T17:41:22"/>
  </r>
  <r>
    <n v="1629"/>
    <x v="1629"/>
    <s v="Help Off The Turnpike release new music, and set fire to everything!"/>
    <n v="6000"/>
    <n v="6220"/>
    <x v="0"/>
    <s v="US"/>
    <s v="USD"/>
    <n v="1392929333"/>
    <n v="1389041333"/>
    <b v="0"/>
    <n v="82"/>
    <b v="1"/>
    <s v="music/rock"/>
    <n v="103.66666666666666"/>
    <n v="75.853658536585371"/>
    <x v="4"/>
    <s v="rock"/>
    <x v="1629"/>
    <d v="2014-02-20T20:48:53"/>
  </r>
  <r>
    <n v="1630"/>
    <x v="1630"/>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x v="1631"/>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x v="1632"/>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x v="1633"/>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x v="1634"/>
    <s v="Recording Debut  Album w/ Producer Ikey Owens from Free Moral Agents/ The Mars Volta"/>
    <n v="2000"/>
    <n v="2010"/>
    <x v="0"/>
    <s v="US"/>
    <s v="USD"/>
    <n v="1306994340"/>
    <n v="1303706001"/>
    <b v="0"/>
    <n v="32"/>
    <b v="1"/>
    <s v="music/rock"/>
    <n v="100.49999999999999"/>
    <n v="62.8125"/>
    <x v="4"/>
    <s v="rock"/>
    <x v="1634"/>
    <d v="2011-06-02T05:59:00"/>
  </r>
  <r>
    <n v="1635"/>
    <x v="1635"/>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x v="1636"/>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x v="1637"/>
    <s v="We (the band Sunset) has been invited to play in Philadelphia.   Help us get there and you will receive special prizes."/>
    <n v="500"/>
    <n v="519"/>
    <x v="0"/>
    <s v="US"/>
    <s v="USD"/>
    <n v="1262302740"/>
    <n v="1257444140"/>
    <b v="0"/>
    <n v="15"/>
    <b v="1"/>
    <s v="music/rock"/>
    <n v="103.8"/>
    <n v="34.6"/>
    <x v="4"/>
    <s v="rock"/>
    <x v="1637"/>
    <d v="2009-12-31T23:39:00"/>
  </r>
  <r>
    <n v="1638"/>
    <x v="1638"/>
    <s v="Avenues will be going in to the studio to record a new EP with Matt Allison!"/>
    <n v="1000"/>
    <n v="1050"/>
    <x v="0"/>
    <s v="US"/>
    <s v="USD"/>
    <n v="1362086700"/>
    <n v="1358180968"/>
    <b v="0"/>
    <n v="27"/>
    <b v="1"/>
    <s v="music/rock"/>
    <n v="105"/>
    <n v="38.888888888888886"/>
    <x v="4"/>
    <s v="rock"/>
    <x v="1638"/>
    <d v="2013-02-28T21:25:00"/>
  </r>
  <r>
    <n v="1639"/>
    <x v="1639"/>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x v="1640"/>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x v="1641"/>
    <s v="Music Video For Upbeat and Inspiring Song - Run For Your Life"/>
    <n v="2500"/>
    <n v="2535"/>
    <x v="0"/>
    <s v="US"/>
    <s v="USD"/>
    <n v="1418998744"/>
    <n v="1416406744"/>
    <b v="0"/>
    <n v="26"/>
    <b v="1"/>
    <s v="music/pop"/>
    <n v="101.4"/>
    <n v="97.5"/>
    <x v="4"/>
    <s v="pop"/>
    <x v="1641"/>
    <d v="2014-12-19T14:19:04"/>
  </r>
  <r>
    <n v="1642"/>
    <x v="1642"/>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x v="1643"/>
    <s v="This Is All Now is putting out a brand new record, and we need YOUR help to do it!"/>
    <n v="5000"/>
    <n v="6235"/>
    <x v="0"/>
    <s v="US"/>
    <s v="USD"/>
    <n v="1348516012"/>
    <n v="1345924012"/>
    <b v="0"/>
    <n v="37"/>
    <b v="1"/>
    <s v="music/pop"/>
    <n v="124.70000000000002"/>
    <n v="168.51351351351352"/>
    <x v="4"/>
    <s v="pop"/>
    <x v="1643"/>
    <d v="2012-09-24T19:46:52"/>
  </r>
  <r>
    <n v="1644"/>
    <x v="1644"/>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x v="1645"/>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x v="1646"/>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x v="1647"/>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x v="1648"/>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x v="1649"/>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x v="1650"/>
    <s v="Help me record a CD that uses pop styling to give a fresh sound to ancient wisdom from scripture!"/>
    <n v="2000"/>
    <n v="2831"/>
    <x v="0"/>
    <s v="US"/>
    <s v="USD"/>
    <n v="1381314437"/>
    <n v="1378722437"/>
    <b v="0"/>
    <n v="32"/>
    <b v="1"/>
    <s v="music/pop"/>
    <n v="141.55000000000001"/>
    <n v="88.46875"/>
    <x v="4"/>
    <s v="pop"/>
    <x v="1650"/>
    <d v="2013-10-09T10:27:17"/>
  </r>
  <r>
    <n v="1651"/>
    <x v="1651"/>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x v="1652"/>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x v="1653"/>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x v="1654"/>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x v="1655"/>
    <s v="Berklee College of Music student, Meg Porter needs YOUR help to fund her very first EP!"/>
    <n v="1500"/>
    <n v="2143"/>
    <x v="0"/>
    <s v="US"/>
    <s v="USD"/>
    <n v="1333648820"/>
    <n v="1331060420"/>
    <b v="0"/>
    <n v="48"/>
    <b v="1"/>
    <s v="music/pop"/>
    <n v="142.86666666666667"/>
    <n v="44.645833333333336"/>
    <x v="4"/>
    <s v="pop"/>
    <x v="1655"/>
    <d v="2012-04-05T18:00:20"/>
  </r>
  <r>
    <n v="1656"/>
    <x v="1656"/>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x v="1657"/>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x v="1658"/>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x v="1659"/>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x v="1660"/>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x v="1661"/>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x v="1662"/>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x v="1663"/>
    <s v="music is as important to the eyes as it is to the ears. help bring ghost to life in front of your eyes."/>
    <n v="1000"/>
    <n v="1080"/>
    <x v="0"/>
    <s v="US"/>
    <s v="USD"/>
    <n v="1422750707"/>
    <n v="1420158707"/>
    <b v="0"/>
    <n v="32"/>
    <b v="1"/>
    <s v="music/pop"/>
    <n v="108"/>
    <n v="33.75"/>
    <x v="4"/>
    <s v="pop"/>
    <x v="1663"/>
    <d v="2015-02-01T00:31:47"/>
  </r>
  <r>
    <n v="1664"/>
    <x v="1664"/>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x v="1665"/>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x v="1666"/>
    <s v="Play a KEY role in Venus On Fire's success - Working with a World Class Producer to make a memorable EP."/>
    <n v="2500"/>
    <n v="4022"/>
    <x v="0"/>
    <s v="US"/>
    <s v="USD"/>
    <n v="1364447073"/>
    <n v="1361858673"/>
    <b v="0"/>
    <n v="98"/>
    <b v="1"/>
    <s v="music/pop"/>
    <n v="160.88"/>
    <n v="41.04081632653061"/>
    <x v="4"/>
    <s v="pop"/>
    <x v="1666"/>
    <d v="2013-03-28T05:04:33"/>
  </r>
  <r>
    <n v="1667"/>
    <x v="1667"/>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x v="1668"/>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x v="1669"/>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x v="1670"/>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x v="1671"/>
    <s v="I am seeking funding in order to help take my music from a hobby to a career."/>
    <n v="2000"/>
    <n v="2013.47"/>
    <x v="0"/>
    <s v="US"/>
    <s v="USD"/>
    <n v="1470056614"/>
    <n v="1467464614"/>
    <b v="0"/>
    <n v="77"/>
    <b v="1"/>
    <s v="music/pop"/>
    <n v="100.67349999999999"/>
    <n v="26.148961038961041"/>
    <x v="4"/>
    <s v="pop"/>
    <x v="1671"/>
    <d v="2016-08-01T13:03:34"/>
  </r>
  <r>
    <n v="1672"/>
    <x v="1672"/>
    <s v="Sweet, sweet harmonies from Portland Oregon's premiere high school women's a cappella group."/>
    <n v="1700"/>
    <n v="1920"/>
    <x v="0"/>
    <s v="US"/>
    <s v="USD"/>
    <n v="1338824730"/>
    <n v="1336232730"/>
    <b v="0"/>
    <n v="49"/>
    <b v="1"/>
    <s v="music/pop"/>
    <n v="112.94117647058823"/>
    <n v="39.183673469387756"/>
    <x v="4"/>
    <s v="pop"/>
    <x v="1672"/>
    <d v="2012-06-04T15:45:30"/>
  </r>
  <r>
    <n v="1673"/>
    <x v="1673"/>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x v="1674"/>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x v="1675"/>
    <s v="The Great Party is releasing their debut album. Here's your chance to be a part of it!"/>
    <n v="1000"/>
    <n v="1374.16"/>
    <x v="0"/>
    <s v="US"/>
    <s v="USD"/>
    <n v="1318802580"/>
    <n v="1316194540"/>
    <b v="0"/>
    <n v="34"/>
    <b v="1"/>
    <s v="music/pop"/>
    <n v="137.416"/>
    <n v="40.416470588235299"/>
    <x v="4"/>
    <s v="pop"/>
    <x v="1675"/>
    <d v="2011-10-16T22:03:00"/>
  </r>
  <r>
    <n v="1676"/>
    <x v="1676"/>
    <s v="Help fund Bridge 19's tour in support of their first duo record, to be released in May 2012."/>
    <n v="3000"/>
    <n v="3460"/>
    <x v="0"/>
    <s v="US"/>
    <s v="USD"/>
    <n v="1334980740"/>
    <n v="1330968347"/>
    <b v="0"/>
    <n v="42"/>
    <b v="1"/>
    <s v="music/pop"/>
    <n v="115.33333333333333"/>
    <n v="82.38095238095238"/>
    <x v="4"/>
    <s v="pop"/>
    <x v="1676"/>
    <d v="2012-04-21T03:59:00"/>
  </r>
  <r>
    <n v="1677"/>
    <x v="1677"/>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x v="1678"/>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x v="1679"/>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x v="1680"/>
    <s v="Working Musician dilemma #164: how the taxman put Kick the Record 2.0 on hold"/>
    <n v="1000"/>
    <n v="1175"/>
    <x v="0"/>
    <s v="US"/>
    <s v="USD"/>
    <n v="1405188667"/>
    <n v="1402596667"/>
    <b v="0"/>
    <n v="25"/>
    <b v="1"/>
    <s v="music/pop"/>
    <n v="117.5"/>
    <n v="47"/>
    <x v="4"/>
    <s v="pop"/>
    <x v="1680"/>
    <d v="2014-07-12T18:11:07"/>
  </r>
  <r>
    <n v="1681"/>
    <x v="1681"/>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x v="1682"/>
    <s v="Christian singer-wongerwriter searching for funding to record CD of original Christian music."/>
    <n v="6000"/>
    <n v="0"/>
    <x v="3"/>
    <s v="US"/>
    <s v="USD"/>
    <n v="1492142860"/>
    <n v="1486962460"/>
    <b v="0"/>
    <n v="0"/>
    <b v="0"/>
    <s v="music/faith"/>
    <n v="0"/>
    <e v="#DIV/0!"/>
    <x v="4"/>
    <s v="faith"/>
    <x v="1682"/>
    <d v="2017-04-14T04:07:40"/>
  </r>
  <r>
    <n v="1683"/>
    <x v="1683"/>
    <s v="Rendre tÃ©moignage de ce que Dieu fait chaque jour pour moi et venir en  aide  aux autres, c'est  mon but."/>
    <n v="3500"/>
    <n v="760"/>
    <x v="3"/>
    <s v="FR"/>
    <s v="EUR"/>
    <n v="1491590738"/>
    <n v="1489517138"/>
    <b v="0"/>
    <n v="10"/>
    <b v="0"/>
    <s v="music/faith"/>
    <n v="21.714285714285715"/>
    <n v="76"/>
    <x v="4"/>
    <s v="faith"/>
    <x v="1683"/>
    <d v="2017-04-07T18:45:38"/>
  </r>
  <r>
    <n v="1684"/>
    <x v="1684"/>
    <s v="New Music from Marty Mikles!  A new EP all about God's Goodness &amp; Mercy."/>
    <n v="8000"/>
    <n v="8730"/>
    <x v="3"/>
    <s v="US"/>
    <s v="USD"/>
    <n v="1489775641"/>
    <n v="1487360041"/>
    <b v="0"/>
    <n v="101"/>
    <b v="0"/>
    <s v="music/faith"/>
    <n v="109.125"/>
    <n v="86.43564356435644"/>
    <x v="4"/>
    <s v="faith"/>
    <x v="1684"/>
    <d v="2017-03-17T18:34:01"/>
  </r>
  <r>
    <n v="1685"/>
    <x v="1685"/>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x v="1686"/>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x v="1687"/>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x v="1688"/>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x v="1689"/>
    <s v="Praising the Living God in the second half of life."/>
    <n v="2400"/>
    <n v="2400"/>
    <x v="3"/>
    <s v="US"/>
    <s v="USD"/>
    <n v="1489700230"/>
    <n v="1487111830"/>
    <b v="0"/>
    <n v="14"/>
    <b v="0"/>
    <s v="music/faith"/>
    <n v="100"/>
    <n v="171.42857142857142"/>
    <x v="4"/>
    <s v="faith"/>
    <x v="1689"/>
    <d v="2017-03-16T21:37:10"/>
  </r>
  <r>
    <n v="1690"/>
    <x v="1690"/>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x v="1691"/>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x v="1692"/>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x v="1693"/>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x v="1694"/>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x v="1695"/>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x v="1696"/>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x v="1697"/>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x v="1698"/>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x v="1699"/>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x v="1700"/>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x v="1701"/>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x v="1702"/>
    <s v="I can do all things through christ jesus"/>
    <n v="16500"/>
    <n v="1"/>
    <x v="2"/>
    <s v="US"/>
    <s v="USD"/>
    <n v="1427745150"/>
    <n v="1425156750"/>
    <b v="0"/>
    <n v="1"/>
    <b v="0"/>
    <s v="music/faith"/>
    <n v="6.0606060606060606E-3"/>
    <n v="1"/>
    <x v="4"/>
    <s v="faith"/>
    <x v="1702"/>
    <d v="2015-03-30T19:52:30"/>
  </r>
  <r>
    <n v="1703"/>
    <x v="1703"/>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x v="1704"/>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x v="1705"/>
    <s v="An instrumental album that ranges from hymns to contemporary music. All the music is recorded by myself."/>
    <n v="2000"/>
    <n v="0"/>
    <x v="2"/>
    <s v="US"/>
    <s v="USD"/>
    <n v="1441814400"/>
    <n v="1440807846"/>
    <b v="0"/>
    <n v="0"/>
    <b v="0"/>
    <s v="music/faith"/>
    <n v="0"/>
    <e v="#DIV/0!"/>
    <x v="4"/>
    <s v="faith"/>
    <x v="1705"/>
    <d v="2015-09-09T16:00:00"/>
  </r>
  <r>
    <n v="1706"/>
    <x v="1706"/>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x v="1707"/>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x v="1708"/>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x v="1709"/>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x v="1710"/>
    <s v="We want to create a gospel live album which has never been produced before."/>
    <n v="5000"/>
    <n v="34"/>
    <x v="2"/>
    <s v="DE"/>
    <s v="EUR"/>
    <n v="1453122000"/>
    <n v="1449151888"/>
    <b v="0"/>
    <n v="1"/>
    <b v="0"/>
    <s v="music/faith"/>
    <n v="0.67999999999999994"/>
    <n v="34"/>
    <x v="4"/>
    <s v="faith"/>
    <x v="1710"/>
    <d v="2016-01-18T13:00:00"/>
  </r>
  <r>
    <n v="1711"/>
    <x v="1711"/>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x v="1712"/>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x v="1713"/>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x v="1714"/>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x v="1715"/>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x v="1716"/>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x v="1717"/>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x v="1718"/>
    <s v="A melody for the galaxy."/>
    <n v="35000"/>
    <n v="75"/>
    <x v="2"/>
    <s v="US"/>
    <s v="USD"/>
    <n v="1463201940"/>
    <n v="1459435149"/>
    <b v="0"/>
    <n v="2"/>
    <b v="0"/>
    <s v="music/faith"/>
    <n v="0.2142857142857143"/>
    <n v="37.5"/>
    <x v="4"/>
    <s v="faith"/>
    <x v="1718"/>
    <d v="2016-05-14T04:59:00"/>
  </r>
  <r>
    <n v="1719"/>
    <x v="1719"/>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x v="1720"/>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x v="1721"/>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x v="1722"/>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x v="1723"/>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x v="1724"/>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x v="1725"/>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x v="1726"/>
    <s v="Amanda Joy Hall's sophomore album, &quot;Every Day&quot;. Release expected July 2014"/>
    <n v="6500"/>
    <n v="2196"/>
    <x v="2"/>
    <s v="US"/>
    <s v="USD"/>
    <n v="1403906664"/>
    <n v="1401401064"/>
    <b v="0"/>
    <n v="16"/>
    <b v="0"/>
    <s v="music/faith"/>
    <n v="33.784615384615385"/>
    <n v="137.25"/>
    <x v="4"/>
    <s v="faith"/>
    <x v="1726"/>
    <d v="2014-06-27T22:04:24"/>
  </r>
  <r>
    <n v="1727"/>
    <x v="1727"/>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x v="1728"/>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x v="1729"/>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x v="1730"/>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x v="1731"/>
    <s v="We are a Christin Worship band looking to midwest tour. God Bless!"/>
    <n v="1000"/>
    <n v="0"/>
    <x v="2"/>
    <s v="US"/>
    <s v="USD"/>
    <n v="1434034800"/>
    <n v="1432849552"/>
    <b v="0"/>
    <n v="0"/>
    <b v="0"/>
    <s v="music/faith"/>
    <n v="0"/>
    <e v="#DIV/0!"/>
    <x v="4"/>
    <s v="faith"/>
    <x v="1731"/>
    <d v="2015-06-11T15:00:00"/>
  </r>
  <r>
    <n v="1732"/>
    <x v="1732"/>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x v="1733"/>
    <s v="I am trying to share the music I am blessed to have written. https://www.johncox4.com or https://reverbnation.com/johncox4"/>
    <n v="10000"/>
    <n v="0"/>
    <x v="2"/>
    <s v="US"/>
    <s v="USD"/>
    <n v="1473802200"/>
    <n v="1472746374"/>
    <b v="0"/>
    <n v="0"/>
    <b v="0"/>
    <s v="music/faith"/>
    <n v="0"/>
    <e v="#DIV/0!"/>
    <x v="4"/>
    <s v="faith"/>
    <x v="1733"/>
    <d v="2016-09-13T21:30:00"/>
  </r>
  <r>
    <n v="1734"/>
    <x v="1734"/>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x v="1735"/>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x v="1736"/>
    <s v="A unique meditative album reflecting on the life of Christ, inviting Him into your presence"/>
    <n v="3000"/>
    <n v="22"/>
    <x v="2"/>
    <s v="US"/>
    <s v="USD"/>
    <n v="1447018833"/>
    <n v="1444423233"/>
    <b v="0"/>
    <n v="1"/>
    <b v="0"/>
    <s v="music/faith"/>
    <n v="0.73333333333333328"/>
    <n v="22"/>
    <x v="4"/>
    <s v="faith"/>
    <x v="1736"/>
    <d v="2015-11-08T21:40:33"/>
  </r>
  <r>
    <n v="1737"/>
    <x v="1737"/>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x v="1738"/>
    <s v="Music that inspires and gives hope for overcoming and change. And it is good music."/>
    <n v="5000"/>
    <n v="20"/>
    <x v="2"/>
    <s v="US"/>
    <s v="USD"/>
    <n v="1412283542"/>
    <n v="1409691542"/>
    <b v="0"/>
    <n v="1"/>
    <b v="0"/>
    <s v="music/faith"/>
    <n v="0.4"/>
    <n v="20"/>
    <x v="4"/>
    <s v="faith"/>
    <x v="1738"/>
    <d v="2014-10-02T20:59:02"/>
  </r>
  <r>
    <n v="1739"/>
    <x v="1739"/>
    <s v="HELP US RECORD -- SWEET LOVE -- Listen to this sped up ROUGH version and be sure and check out the unique REWARDS ---"/>
    <n v="1000"/>
    <n v="1"/>
    <x v="2"/>
    <s v="US"/>
    <s v="USD"/>
    <n v="1462391932"/>
    <n v="1457297932"/>
    <b v="0"/>
    <n v="1"/>
    <b v="0"/>
    <s v="music/faith"/>
    <n v="0.1"/>
    <n v="1"/>
    <x v="4"/>
    <s v="faith"/>
    <x v="1739"/>
    <d v="2016-05-04T19:58:52"/>
  </r>
  <r>
    <n v="1740"/>
    <x v="1740"/>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x v="1741"/>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x v="1742"/>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x v="1743"/>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x v="1744"/>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x v="1745"/>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x v="1746"/>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x v="1747"/>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x v="1748"/>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x v="1749"/>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x v="1750"/>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x v="1751"/>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x v="1752"/>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x v="1753"/>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x v="1754"/>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x v="1755"/>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x v="1756"/>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x v="1757"/>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x v="1758"/>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x v="1759"/>
    <s v="Death Valley will be the first photo book of Andi State"/>
    <n v="5000"/>
    <n v="5330"/>
    <x v="0"/>
    <s v="US"/>
    <s v="USD"/>
    <n v="1427309629"/>
    <n v="1425585229"/>
    <b v="0"/>
    <n v="49"/>
    <b v="1"/>
    <s v="photography/photobooks"/>
    <n v="106.60000000000001"/>
    <n v="108.77551020408163"/>
    <x v="8"/>
    <s v="photobooks"/>
    <x v="1759"/>
    <d v="2015-03-25T18:53:49"/>
  </r>
  <r>
    <n v="1760"/>
    <x v="1760"/>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x v="1761"/>
    <s v="A hardcover photobook telling the naked truth of a young photographers journey."/>
    <n v="100"/>
    <n v="155"/>
    <x v="0"/>
    <s v="GB"/>
    <s v="GBP"/>
    <n v="1442065060"/>
    <n v="1437745060"/>
    <b v="0"/>
    <n v="3"/>
    <b v="1"/>
    <s v="photography/photobooks"/>
    <n v="155"/>
    <n v="51.666666666666664"/>
    <x v="8"/>
    <s v="photobooks"/>
    <x v="1761"/>
    <d v="2015-09-12T13:37:40"/>
  </r>
  <r>
    <n v="1762"/>
    <x v="1762"/>
    <s v="Project rewards $25 gets you 190+ digital images"/>
    <n v="100"/>
    <n v="885"/>
    <x v="0"/>
    <s v="US"/>
    <s v="USD"/>
    <n v="1457739245"/>
    <n v="1455147245"/>
    <b v="0"/>
    <n v="25"/>
    <b v="1"/>
    <s v="photography/photobooks"/>
    <n v="885"/>
    <n v="35.4"/>
    <x v="8"/>
    <s v="photobooks"/>
    <x v="1762"/>
    <d v="2016-03-11T23:34:05"/>
  </r>
  <r>
    <n v="1763"/>
    <x v="1763"/>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x v="1764"/>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x v="1765"/>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x v="1766"/>
    <s v="I want to create a beautiful book which documents the Melbourne music scene."/>
    <n v="1500"/>
    <n v="0"/>
    <x v="2"/>
    <s v="AU"/>
    <s v="AUD"/>
    <n v="1408999088"/>
    <n v="1407184688"/>
    <b v="1"/>
    <n v="0"/>
    <b v="0"/>
    <s v="photography/photobooks"/>
    <n v="0"/>
    <e v="#DIV/0!"/>
    <x v="8"/>
    <s v="photobooks"/>
    <x v="1766"/>
    <d v="2014-08-25T20:38:08"/>
  </r>
  <r>
    <n v="1767"/>
    <x v="1767"/>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x v="1768"/>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x v="1769"/>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x v="1770"/>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x v="1771"/>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x v="1772"/>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x v="1773"/>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x v="1774"/>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x v="1775"/>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x v="1776"/>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x v="1777"/>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x v="1778"/>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x v="1779"/>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x v="1780"/>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x v="1781"/>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x v="1782"/>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x v="1783"/>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x v="1784"/>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x v="1785"/>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x v="178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x v="1787"/>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x v="1788"/>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x v="1789"/>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x v="1790"/>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x v="1791"/>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x v="1792"/>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x v="1793"/>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x v="1794"/>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x v="1795"/>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x v="1796"/>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x v="1797"/>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x v="1798"/>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x v="1799"/>
    <s v="The UnDiscovered Image, a monthly publication dedicated to photographers."/>
    <n v="4000"/>
    <n v="69.83"/>
    <x v="2"/>
    <s v="GB"/>
    <s v="GBP"/>
    <n v="1415740408"/>
    <n v="1414008808"/>
    <b v="1"/>
    <n v="6"/>
    <b v="0"/>
    <s v="photography/photobooks"/>
    <n v="1.7457500000000001"/>
    <n v="11.638333333333334"/>
    <x v="8"/>
    <s v="photobooks"/>
    <x v="1799"/>
    <d v="2014-11-11T21:13:28"/>
  </r>
  <r>
    <n v="1800"/>
    <x v="1800"/>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x v="1801"/>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x v="1802"/>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x v="1803"/>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x v="1804"/>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x v="1805"/>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x v="1806"/>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x v="1807"/>
    <s v="I want to explore alternative cultures and lifestyles in America."/>
    <n v="5000"/>
    <n v="553"/>
    <x v="2"/>
    <s v="US"/>
    <s v="USD"/>
    <n v="1411868313"/>
    <n v="1409276313"/>
    <b v="1"/>
    <n v="8"/>
    <b v="0"/>
    <s v="photography/photobooks"/>
    <n v="11.06"/>
    <n v="69.125"/>
    <x v="8"/>
    <s v="photobooks"/>
    <x v="1807"/>
    <d v="2014-09-28T01:38:33"/>
  </r>
  <r>
    <n v="1808"/>
    <x v="1808"/>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x v="1809"/>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x v="1810"/>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x v="1811"/>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x v="1812"/>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x v="1813"/>
    <s v="This project aims to document, Libyan photographic history; through both print and artisan mediums ."/>
    <n v="8750"/>
    <n v="0"/>
    <x v="2"/>
    <s v="GB"/>
    <s v="GBP"/>
    <n v="1407532812"/>
    <n v="1404940812"/>
    <b v="0"/>
    <n v="0"/>
    <b v="0"/>
    <s v="photography/photobooks"/>
    <n v="0"/>
    <e v="#DIV/0!"/>
    <x v="8"/>
    <s v="photobooks"/>
    <x v="1813"/>
    <d v="2014-08-08T21:20:12"/>
  </r>
  <r>
    <n v="1814"/>
    <x v="1814"/>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x v="1815"/>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x v="1816"/>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x v="1817"/>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x v="1818"/>
    <s v="We are all different, this is a way to honor and celebrate the authenticity in being different."/>
    <n v="15000"/>
    <n v="0"/>
    <x v="2"/>
    <s v="US"/>
    <s v="USD"/>
    <n v="1428035850"/>
    <n v="1425447450"/>
    <b v="0"/>
    <n v="0"/>
    <b v="0"/>
    <s v="photography/photobooks"/>
    <n v="0"/>
    <e v="#DIV/0!"/>
    <x v="8"/>
    <s v="photobooks"/>
    <x v="1818"/>
    <d v="2015-04-03T04:37:30"/>
  </r>
  <r>
    <n v="1819"/>
    <x v="1819"/>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x v="1820"/>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x v="1821"/>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x v="1822"/>
    <s v="Wood Butcher needs your help to make this happen. Buy a CD, support local music!"/>
    <n v="300"/>
    <n v="300"/>
    <x v="0"/>
    <s v="CA"/>
    <s v="CAD"/>
    <n v="1391194860"/>
    <n v="1388084862"/>
    <b v="0"/>
    <n v="11"/>
    <b v="1"/>
    <s v="music/rock"/>
    <n v="100"/>
    <n v="27.272727272727273"/>
    <x v="4"/>
    <s v="rock"/>
    <x v="1822"/>
    <d v="2014-01-31T19:01:00"/>
  </r>
  <r>
    <n v="1823"/>
    <x v="1823"/>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x v="1824"/>
    <s v="cd fund raiser"/>
    <n v="3000"/>
    <n v="3002"/>
    <x v="0"/>
    <s v="US"/>
    <s v="USD"/>
    <n v="1389146880"/>
    <n v="1387403967"/>
    <b v="0"/>
    <n v="40"/>
    <b v="1"/>
    <s v="music/rock"/>
    <n v="100.06666666666666"/>
    <n v="75.05"/>
    <x v="4"/>
    <s v="rock"/>
    <x v="1824"/>
    <d v="2014-01-08T02:08:00"/>
  </r>
  <r>
    <n v="1825"/>
    <x v="1825"/>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x v="1826"/>
    <s v="Hear your favorite Bear Ghost in eargasmic quality!"/>
    <n v="2000"/>
    <n v="2020"/>
    <x v="0"/>
    <s v="US"/>
    <s v="USD"/>
    <n v="1392675017"/>
    <n v="1390083017"/>
    <b v="0"/>
    <n v="38"/>
    <b v="1"/>
    <s v="music/rock"/>
    <n v="101"/>
    <n v="53.157894736842103"/>
    <x v="4"/>
    <s v="rock"/>
    <x v="1826"/>
    <d v="2014-02-17T22:10:17"/>
  </r>
  <r>
    <n v="1827"/>
    <x v="1827"/>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x v="1828"/>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x v="1829"/>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x v="1830"/>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x v="1831"/>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x v="1832"/>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x v="1833"/>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x v="1834"/>
    <s v="Help us fund our first tour and promote our new EP!"/>
    <n v="10000"/>
    <n v="11805"/>
    <x v="0"/>
    <s v="US"/>
    <s v="USD"/>
    <n v="1422140895"/>
    <n v="1418684895"/>
    <b v="0"/>
    <n v="90"/>
    <b v="1"/>
    <s v="music/rock"/>
    <n v="118.05000000000001"/>
    <n v="131.16666666666666"/>
    <x v="4"/>
    <s v="rock"/>
    <x v="1834"/>
    <d v="2015-01-24T23:08:15"/>
  </r>
  <r>
    <n v="1835"/>
    <x v="1835"/>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x v="1836"/>
    <s v="Help fund our 2013 Sound &amp; Lighting Touring rig!"/>
    <n v="5000"/>
    <n v="10017"/>
    <x v="0"/>
    <s v="US"/>
    <s v="USD"/>
    <n v="1361129129"/>
    <n v="1359660329"/>
    <b v="0"/>
    <n v="55"/>
    <b v="1"/>
    <s v="music/rock"/>
    <n v="200.34"/>
    <n v="182.12727272727273"/>
    <x v="4"/>
    <s v="rock"/>
    <x v="1836"/>
    <d v="2013-02-17T19:25:29"/>
  </r>
  <r>
    <n v="1837"/>
    <x v="1837"/>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x v="1838"/>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x v="1839"/>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x v="1840"/>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x v="1841"/>
    <s v="Hard Rock with a Positive Message. Help us fund, release and promote our debut EP!"/>
    <n v="2000"/>
    <n v="2035"/>
    <x v="0"/>
    <s v="US"/>
    <s v="USD"/>
    <n v="1400561940"/>
    <n v="1397679445"/>
    <b v="0"/>
    <n v="40"/>
    <b v="1"/>
    <s v="music/rock"/>
    <n v="101.75"/>
    <n v="50.875"/>
    <x v="4"/>
    <s v="rock"/>
    <x v="1841"/>
    <d v="2014-05-20T04:59:00"/>
  </r>
  <r>
    <n v="1842"/>
    <x v="1842"/>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x v="1843"/>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x v="1844"/>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x v="1845"/>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x v="1846"/>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x v="1847"/>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x v="1848"/>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x v="1849"/>
    <s v="Release the Skylines is a small, local Cleveland metal band looking to record an album."/>
    <n v="300"/>
    <n v="301"/>
    <x v="0"/>
    <s v="US"/>
    <s v="USD"/>
    <n v="1350505059"/>
    <n v="1347913059"/>
    <b v="0"/>
    <n v="8"/>
    <b v="1"/>
    <s v="music/rock"/>
    <n v="100.33333333333334"/>
    <n v="37.625"/>
    <x v="4"/>
    <s v="rock"/>
    <x v="1849"/>
    <d v="2012-10-17T20:17:39"/>
  </r>
  <r>
    <n v="1850"/>
    <x v="1850"/>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x v="1851"/>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x v="1852"/>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x v="1853"/>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x v="1854"/>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x v="1855"/>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x v="1856"/>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x v="1857"/>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x v="1858"/>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x v="1859"/>
    <s v="Queen Kwong is going ON TOUR to London and Paris!"/>
    <n v="3000"/>
    <n v="3955"/>
    <x v="0"/>
    <s v="US"/>
    <s v="USD"/>
    <n v="1316716129"/>
    <n v="1314124129"/>
    <b v="0"/>
    <n v="56"/>
    <b v="1"/>
    <s v="music/rock"/>
    <n v="131.83333333333334"/>
    <n v="70.625"/>
    <x v="4"/>
    <s v="rock"/>
    <x v="1859"/>
    <d v="2011-09-22T18:28:49"/>
  </r>
  <r>
    <n v="1860"/>
    <x v="1860"/>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x v="1861"/>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x v="1862"/>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x v="1863"/>
    <s v="This is an Android game where you take control of the zombies and try to eat your way to world domination!"/>
    <n v="2500"/>
    <n v="10"/>
    <x v="2"/>
    <s v="US"/>
    <s v="USD"/>
    <n v="1402600085"/>
    <n v="1400008085"/>
    <b v="0"/>
    <n v="2"/>
    <b v="0"/>
    <s v="games/mobile games"/>
    <n v="0.4"/>
    <n v="5"/>
    <x v="6"/>
    <s v="mobile games"/>
    <x v="1863"/>
    <d v="2014-06-12T19:08:05"/>
  </r>
  <r>
    <n v="1864"/>
    <x v="1864"/>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x v="1865"/>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x v="1866"/>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x v="1867"/>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x v="1868"/>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x v="1869"/>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x v="1870"/>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x v="1871"/>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x v="1872"/>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x v="1873"/>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x v="1874"/>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x v="1875"/>
    <s v="Sea opposition of Crab's family and angry fishes. Who is going to win, and who is going to loose ?!"/>
    <n v="10000"/>
    <n v="51"/>
    <x v="2"/>
    <s v="US"/>
    <s v="USD"/>
    <n v="1470519308"/>
    <n v="1465335308"/>
    <b v="0"/>
    <n v="3"/>
    <b v="0"/>
    <s v="games/mobile games"/>
    <n v="0.51"/>
    <n v="17"/>
    <x v="6"/>
    <s v="mobile games"/>
    <x v="1875"/>
    <d v="2016-08-06T21:35:08"/>
  </r>
  <r>
    <n v="1876"/>
    <x v="1876"/>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x v="1877"/>
    <s v="It's obvious you won't survive by your wits alone. Unfortunately that's all you've got, Chip. Run!"/>
    <n v="60"/>
    <n v="0"/>
    <x v="2"/>
    <s v="US"/>
    <s v="USD"/>
    <n v="1425170525"/>
    <n v="1422664925"/>
    <b v="0"/>
    <n v="0"/>
    <b v="0"/>
    <s v="games/mobile games"/>
    <n v="0"/>
    <e v="#DIV/0!"/>
    <x v="6"/>
    <s v="mobile games"/>
    <x v="1877"/>
    <d v="2015-03-01T00:42:05"/>
  </r>
  <r>
    <n v="1878"/>
    <x v="1878"/>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x v="1879"/>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x v="1880"/>
    <s v="Sim Betting Football is the only football (soccer) betting simulation  game."/>
    <n v="5000"/>
    <n v="1004"/>
    <x v="2"/>
    <s v="GB"/>
    <s v="GBP"/>
    <n v="1459341380"/>
    <n v="1456839380"/>
    <b v="0"/>
    <n v="24"/>
    <b v="0"/>
    <s v="games/mobile games"/>
    <n v="20.080000000000002"/>
    <n v="41.833333333333336"/>
    <x v="6"/>
    <s v="mobile games"/>
    <x v="1880"/>
    <d v="2016-03-30T12:36:20"/>
  </r>
  <r>
    <n v="1881"/>
    <x v="1881"/>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x v="1882"/>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x v="1883"/>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x v="1884"/>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x v="1885"/>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x v="1886"/>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x v="1887"/>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x v="1888"/>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x v="1889"/>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x v="1890"/>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x v="1891"/>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x v="1892"/>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x v="1893"/>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x v="1894"/>
    <s v="Im trying to raise $1000 for a 3 song EP in a studio!"/>
    <n v="1000"/>
    <n v="1145"/>
    <x v="0"/>
    <s v="US"/>
    <s v="USD"/>
    <n v="1329082983"/>
    <n v="1326404583"/>
    <b v="0"/>
    <n v="20"/>
    <b v="1"/>
    <s v="music/indie rock"/>
    <n v="114.5"/>
    <n v="57.25"/>
    <x v="4"/>
    <s v="indie rock"/>
    <x v="1894"/>
    <d v="2012-02-12T21:43:03"/>
  </r>
  <r>
    <n v="1895"/>
    <x v="1895"/>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x v="1896"/>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x v="1897"/>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x v="1898"/>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x v="1899"/>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x v="1900"/>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x v="1901"/>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x v="1902"/>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x v="1903"/>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x v="1904"/>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x v="1905"/>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x v="1906"/>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x v="1907"/>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x v="1908"/>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x v="1909"/>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x v="1910"/>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x v="1911"/>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x v="1912"/>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x v="1913"/>
    <s v="Tibio is a revolutionary new product designed to solve an age old problem."/>
    <n v="48000"/>
    <n v="637"/>
    <x v="2"/>
    <s v="GB"/>
    <s v="GBP"/>
    <n v="1412770578"/>
    <n v="1410178578"/>
    <b v="0"/>
    <n v="26"/>
    <b v="0"/>
    <s v="technology/gadgets"/>
    <n v="1.3270833333333334"/>
    <n v="24.5"/>
    <x v="2"/>
    <s v="gadgets"/>
    <x v="1913"/>
    <d v="2014-10-08T12:16:18"/>
  </r>
  <r>
    <n v="1914"/>
    <x v="1914"/>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x v="1915"/>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x v="1916"/>
    <s v="The Paint Can Holder Makes Painting Easier and Safer on Extension Ladders."/>
    <n v="20000"/>
    <n v="102"/>
    <x v="2"/>
    <s v="US"/>
    <s v="USD"/>
    <n v="1478542375"/>
    <n v="1476378775"/>
    <b v="0"/>
    <n v="6"/>
    <b v="0"/>
    <s v="technology/gadgets"/>
    <n v="0.51"/>
    <n v="17"/>
    <x v="2"/>
    <s v="gadgets"/>
    <x v="1916"/>
    <d v="2016-11-07T18:12:55"/>
  </r>
  <r>
    <n v="1917"/>
    <x v="1917"/>
    <s v="Let's build a legendary brand altogether"/>
    <n v="390000"/>
    <n v="205025"/>
    <x v="2"/>
    <s v="HK"/>
    <s v="HKD"/>
    <n v="1486708133"/>
    <n v="1484116133"/>
    <b v="0"/>
    <n v="70"/>
    <b v="0"/>
    <s v="technology/gadgets"/>
    <n v="52.570512820512818"/>
    <n v="2928.9285714285716"/>
    <x v="2"/>
    <s v="gadgets"/>
    <x v="1917"/>
    <d v="2017-02-10T06:28:53"/>
  </r>
  <r>
    <n v="1918"/>
    <x v="1918"/>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x v="1919"/>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x v="1920"/>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x v="1921"/>
    <s v="The Fine Spirits are making an album, but we need your help!"/>
    <n v="1500"/>
    <n v="2052"/>
    <x v="0"/>
    <s v="US"/>
    <s v="USD"/>
    <n v="1342243143"/>
    <n v="1339651143"/>
    <b v="0"/>
    <n v="38"/>
    <b v="1"/>
    <s v="music/indie rock"/>
    <n v="136.80000000000001"/>
    <n v="54"/>
    <x v="4"/>
    <s v="indie rock"/>
    <x v="1921"/>
    <d v="2012-07-14T05:19:03"/>
  </r>
  <r>
    <n v="1922"/>
    <x v="1922"/>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x v="1923"/>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x v="1924"/>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x v="1925"/>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x v="1926"/>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x v="1927"/>
    <s v="Hampshire is headed to GBS Detroit."/>
    <n v="600"/>
    <n v="620"/>
    <x v="0"/>
    <s v="US"/>
    <s v="USD"/>
    <n v="1331182740"/>
    <n v="1329856839"/>
    <b v="0"/>
    <n v="11"/>
    <b v="1"/>
    <s v="music/indie rock"/>
    <n v="103.33333333333334"/>
    <n v="56.363636363636367"/>
    <x v="4"/>
    <s v="indie rock"/>
    <x v="1927"/>
    <d v="2012-03-08T04:59:00"/>
  </r>
  <r>
    <n v="1928"/>
    <x v="1928"/>
    <s v="Help us master and release our debut album &quot;The Kaleidoscope Dawn&quot;"/>
    <n v="2550"/>
    <n v="2630"/>
    <x v="0"/>
    <s v="US"/>
    <s v="USD"/>
    <n v="1367940794"/>
    <n v="1365348794"/>
    <b v="0"/>
    <n v="34"/>
    <b v="1"/>
    <s v="music/indie rock"/>
    <n v="103.1372549019608"/>
    <n v="77.352941176470594"/>
    <x v="4"/>
    <s v="indie rock"/>
    <x v="1928"/>
    <d v="2013-05-07T15:33:14"/>
  </r>
  <r>
    <n v="1929"/>
    <x v="1929"/>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x v="1930"/>
    <s v="We're nearly done recording, but we're out of money! Help us release the record!!!"/>
    <n v="1000"/>
    <n v="1270"/>
    <x v="0"/>
    <s v="US"/>
    <s v="USD"/>
    <n v="1373203482"/>
    <n v="1368019482"/>
    <b v="0"/>
    <n v="26"/>
    <b v="1"/>
    <s v="music/indie rock"/>
    <n v="127"/>
    <n v="48.846153846153847"/>
    <x v="4"/>
    <s v="indie rock"/>
    <x v="1930"/>
    <d v="2013-07-07T13:24:42"/>
  </r>
  <r>
    <n v="1931"/>
    <x v="1931"/>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x v="1932"/>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x v="1933"/>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x v="1934"/>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x v="1935"/>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x v="1936"/>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x v="1937"/>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x v="1938"/>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x v="1939"/>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x v="1940"/>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x v="1941"/>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x v="1942"/>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x v="1943"/>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x v="1944"/>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x v="1945"/>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x v="1946"/>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x v="1947"/>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x v="1948"/>
    <s v="10 times more powerful than Raspberry Pi 3, x86 64-bit architecture"/>
    <n v="100000"/>
    <n v="800211"/>
    <x v="0"/>
    <s v="US"/>
    <s v="USD"/>
    <n v="1465232520"/>
    <n v="1460557809"/>
    <b v="1"/>
    <n v="4245"/>
    <b v="1"/>
    <s v="technology/hardware"/>
    <n v="800.21100000000001"/>
    <n v="188.50671378091872"/>
    <x v="2"/>
    <s v="hardware"/>
    <x v="1948"/>
    <d v="2016-06-06T17:02:00"/>
  </r>
  <r>
    <n v="1949"/>
    <x v="1949"/>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x v="1950"/>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x v="1951"/>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x v="1952"/>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x v="1953"/>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x v="1954"/>
    <s v="The First Home Battery System You Simply Plug in to Install"/>
    <n v="50000"/>
    <n v="349474"/>
    <x v="0"/>
    <s v="US"/>
    <s v="USD"/>
    <n v="1457758800"/>
    <n v="1453730176"/>
    <b v="1"/>
    <n v="415"/>
    <b v="1"/>
    <s v="technology/hardware"/>
    <n v="698.94800000000009"/>
    <n v="842.10602409638557"/>
    <x v="2"/>
    <s v="hardware"/>
    <x v="1954"/>
    <d v="2016-03-12T05:00:00"/>
  </r>
  <r>
    <n v="1955"/>
    <x v="1955"/>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x v="1956"/>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x v="1957"/>
    <s v="An open hardware platform for the best microcontroller in the world."/>
    <n v="30000"/>
    <n v="50251.41"/>
    <x v="0"/>
    <s v="US"/>
    <s v="USD"/>
    <n v="1351304513"/>
    <n v="1348712513"/>
    <b v="1"/>
    <n v="660"/>
    <b v="1"/>
    <s v="technology/hardware"/>
    <n v="167.50470000000001"/>
    <n v="76.138500000000008"/>
    <x v="2"/>
    <s v="hardware"/>
    <x v="1957"/>
    <d v="2012-10-27T02:21:53"/>
  </r>
  <r>
    <n v="1958"/>
    <x v="1958"/>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x v="1959"/>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x v="1960"/>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x v="1961"/>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x v="1962"/>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x v="1963"/>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x v="1964"/>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x v="1965"/>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x v="1966"/>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x v="1967"/>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x v="1968"/>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x v="1969"/>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x v="1970"/>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x v="1971"/>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x v="1972"/>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x v="1973"/>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x v="1974"/>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x v="1975"/>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x v="1976"/>
    <s v="Can you help us make an ultra bright white one a reality?"/>
    <n v="4000"/>
    <n v="13864"/>
    <x v="0"/>
    <s v="GB"/>
    <s v="GBP"/>
    <n v="1373751325"/>
    <n v="1371159325"/>
    <b v="1"/>
    <n v="473"/>
    <b v="1"/>
    <s v="technology/hardware"/>
    <n v="346.6"/>
    <n v="29.310782241014799"/>
    <x v="2"/>
    <s v="hardware"/>
    <x v="1976"/>
    <d v="2013-07-13T21:35:25"/>
  </r>
  <r>
    <n v="1977"/>
    <x v="1977"/>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x v="1978"/>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x v="1979"/>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x v="1980"/>
    <s v="Multi-power charging that is smarter, stylish and designed for you."/>
    <n v="50000"/>
    <n v="177412.01"/>
    <x v="0"/>
    <s v="DE"/>
    <s v="EUR"/>
    <n v="1459684862"/>
    <n v="1456232462"/>
    <b v="1"/>
    <n v="1945"/>
    <b v="1"/>
    <s v="technology/hardware"/>
    <n v="354.82402000000002"/>
    <n v="91.214401028277635"/>
    <x v="2"/>
    <s v="hardware"/>
    <x v="1980"/>
    <d v="2016-04-03T12:01:02"/>
  </r>
  <r>
    <n v="1981"/>
    <x v="1981"/>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x v="1982"/>
    <s v="Express a very dark place in my childhood. Release my emotions through photography in a form of Art."/>
    <n v="180000"/>
    <n v="0"/>
    <x v="2"/>
    <s v="HK"/>
    <s v="HKD"/>
    <n v="1480863887"/>
    <n v="1478268287"/>
    <b v="0"/>
    <n v="0"/>
    <b v="0"/>
    <s v="photography/people"/>
    <n v="0"/>
    <e v="#DIV/0!"/>
    <x v="8"/>
    <s v="people"/>
    <x v="1982"/>
    <d v="2016-12-04T15:04:47"/>
  </r>
  <r>
    <n v="1983"/>
    <x v="1983"/>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x v="1984"/>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x v="1985"/>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x v="1986"/>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x v="1987"/>
    <s v="A collection of images that depicts the beauty and diversity within Ethiopia"/>
    <n v="5500"/>
    <n v="2336"/>
    <x v="2"/>
    <s v="GB"/>
    <s v="GBP"/>
    <n v="1425223276"/>
    <n v="1422631276"/>
    <b v="0"/>
    <n v="28"/>
    <b v="0"/>
    <s v="photography/people"/>
    <n v="42.472727272727276"/>
    <n v="83.428571428571431"/>
    <x v="8"/>
    <s v="people"/>
    <x v="1987"/>
    <d v="2015-03-01T15:21:16"/>
  </r>
  <r>
    <n v="1988"/>
    <x v="1988"/>
    <s v="Expressing art in an image!"/>
    <n v="6000"/>
    <n v="25"/>
    <x v="2"/>
    <s v="US"/>
    <s v="USD"/>
    <n v="1440094742"/>
    <n v="1437502742"/>
    <b v="0"/>
    <n v="1"/>
    <b v="0"/>
    <s v="photography/people"/>
    <n v="0.41666666666666669"/>
    <n v="25"/>
    <x v="8"/>
    <s v="people"/>
    <x v="1988"/>
    <d v="2015-08-20T18:19:02"/>
  </r>
  <r>
    <n v="1989"/>
    <x v="1989"/>
    <s v="Creating an awareness for infertility through photographing families and showcasing the real faces of infertility."/>
    <n v="5000"/>
    <n v="50"/>
    <x v="2"/>
    <s v="US"/>
    <s v="USD"/>
    <n v="1481473208"/>
    <n v="1478881208"/>
    <b v="0"/>
    <n v="1"/>
    <b v="0"/>
    <s v="photography/people"/>
    <n v="1"/>
    <n v="50"/>
    <x v="8"/>
    <s v="people"/>
    <x v="1989"/>
    <d v="2016-12-11T16:20:08"/>
  </r>
  <r>
    <n v="1990"/>
    <x v="1990"/>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x v="1991"/>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x v="1992"/>
    <s v="A complete revamp of all the Disney Princes &amp; Princesses!"/>
    <n v="1500"/>
    <n v="2"/>
    <x v="2"/>
    <s v="US"/>
    <s v="USD"/>
    <n v="1424229991"/>
    <n v="1421637991"/>
    <b v="0"/>
    <n v="2"/>
    <b v="0"/>
    <s v="photography/people"/>
    <n v="0.13333333333333333"/>
    <n v="1"/>
    <x v="8"/>
    <s v="people"/>
    <x v="1992"/>
    <d v="2015-02-18T03:26:31"/>
  </r>
  <r>
    <n v="1993"/>
    <x v="1993"/>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x v="1994"/>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x v="1995"/>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x v="1996"/>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x v="1997"/>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x v="1998"/>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x v="1999"/>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x v="2000"/>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x v="2001"/>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x v="2002"/>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x v="2003"/>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x v="2004"/>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x v="2005"/>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x v="2006"/>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x v="2007"/>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x v="2008"/>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x v="2009"/>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x v="2010"/>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x v="2011"/>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x v="2012"/>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x v="2013"/>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x v="2014"/>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x v="2015"/>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x v="2016"/>
    <s v="A smart, compact power supply designed to power anything, anywhere"/>
    <n v="10000"/>
    <n v="92154.22"/>
    <x v="0"/>
    <s v="US"/>
    <s v="USD"/>
    <n v="1362863299"/>
    <n v="1360271299"/>
    <b v="1"/>
    <n v="479"/>
    <b v="1"/>
    <s v="technology/hardware"/>
    <n v="921.54219999999998"/>
    <n v="192.38876826722338"/>
    <x v="2"/>
    <s v="hardware"/>
    <x v="2016"/>
    <d v="2013-03-09T21:08:19"/>
  </r>
  <r>
    <n v="2017"/>
    <x v="2017"/>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x v="2018"/>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x v="2019"/>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x v="2020"/>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x v="2021"/>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x v="2022"/>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x v="2023"/>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x v="2024"/>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x v="2025"/>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x v="2026"/>
    <s v="MIDI Sprout enables plants to play synthesizers in real time."/>
    <n v="25000"/>
    <n v="33370.769999999997"/>
    <x v="0"/>
    <s v="US"/>
    <s v="USD"/>
    <n v="1398052740"/>
    <n v="1394127585"/>
    <b v="1"/>
    <n v="454"/>
    <b v="1"/>
    <s v="technology/hardware"/>
    <n v="133.48307999999997"/>
    <n v="73.503898678414089"/>
    <x v="2"/>
    <s v="hardware"/>
    <x v="2026"/>
    <d v="2014-04-21T03:59:00"/>
  </r>
  <r>
    <n v="2027"/>
    <x v="2027"/>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x v="2028"/>
    <s v="Building an open source Bussard fusion reactor, aka the Polywell."/>
    <n v="3000"/>
    <n v="3785"/>
    <x v="0"/>
    <s v="US"/>
    <s v="USD"/>
    <n v="1268690100"/>
    <n v="1265493806"/>
    <b v="1"/>
    <n v="79"/>
    <b v="1"/>
    <s v="technology/hardware"/>
    <n v="126.16666666666667"/>
    <n v="47.911392405063289"/>
    <x v="2"/>
    <s v="hardware"/>
    <x v="2028"/>
    <d v="2010-03-15T21:55:00"/>
  </r>
  <r>
    <n v="2029"/>
    <x v="2029"/>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x v="2030"/>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x v="2031"/>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x v="2032"/>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x v="2033"/>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x v="2034"/>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x v="2035"/>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x v="2036"/>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x v="2037"/>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x v="2038"/>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x v="2039"/>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x v="2040"/>
    <s v="4.29 Billion+ Capacitor Combinations._x000a_No Coding Required."/>
    <n v="3000"/>
    <n v="7445.14"/>
    <x v="0"/>
    <s v="US"/>
    <s v="USD"/>
    <n v="1384557303"/>
    <n v="1383257703"/>
    <b v="1"/>
    <n v="271"/>
    <b v="1"/>
    <s v="technology/hardware"/>
    <n v="248.17133333333334"/>
    <n v="27.472841328413285"/>
    <x v="2"/>
    <s v="hardware"/>
    <x v="2040"/>
    <d v="2013-11-15T23:15:03"/>
  </r>
  <r>
    <n v="2041"/>
    <x v="2041"/>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x v="2042"/>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x v="2043"/>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x v="2044"/>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x v="2045"/>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x v="2046"/>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x v="2047"/>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x v="2048"/>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x v="2049"/>
    <s v="Keyless. Alarm secured. GPS tracking."/>
    <n v="50000"/>
    <n v="60095.35"/>
    <x v="0"/>
    <s v="GB"/>
    <s v="GBP"/>
    <n v="1386025140"/>
    <n v="1382963963"/>
    <b v="0"/>
    <n v="742"/>
    <b v="1"/>
    <s v="technology/hardware"/>
    <n v="120.19070000000001"/>
    <n v="80.991037735849048"/>
    <x v="2"/>
    <s v="hardware"/>
    <x v="2049"/>
    <d v="2013-12-02T22:59:00"/>
  </r>
  <r>
    <n v="2050"/>
    <x v="2050"/>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x v="2051"/>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x v="2052"/>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x v="2053"/>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x v="2054"/>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x v="2055"/>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x v="2056"/>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x v="2057"/>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x v="2058"/>
    <s v="Making using the serial terminal on the Raspberry Pi as easy as Pi!"/>
    <n v="2560"/>
    <n v="4308"/>
    <x v="0"/>
    <s v="GB"/>
    <s v="GBP"/>
    <n v="1425326400"/>
    <n v="1421916830"/>
    <b v="0"/>
    <n v="410"/>
    <b v="1"/>
    <s v="technology/hardware"/>
    <n v="168.28125"/>
    <n v="10.507317073170732"/>
    <x v="2"/>
    <s v="hardware"/>
    <x v="2058"/>
    <d v="2015-03-02T20:00:00"/>
  </r>
  <r>
    <n v="2059"/>
    <x v="2059"/>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x v="2060"/>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x v="2061"/>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x v="2062"/>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x v="2063"/>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x v="2064"/>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x v="2065"/>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x v="2066"/>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x v="2067"/>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x v="2068"/>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x v="2069"/>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x v="2070"/>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x v="2071"/>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x v="2072"/>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x v="2073"/>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x v="2074"/>
    <s v="Creating PC gaming controllers to bring your gaming experience to a new level."/>
    <n v="600"/>
    <n v="615"/>
    <x v="0"/>
    <s v="US"/>
    <s v="USD"/>
    <n v="1462564182"/>
    <n v="1459972182"/>
    <b v="0"/>
    <n v="3"/>
    <b v="1"/>
    <s v="technology/hardware"/>
    <n v="102.49999999999999"/>
    <n v="205"/>
    <x v="2"/>
    <s v="hardware"/>
    <x v="2074"/>
    <d v="2016-05-06T19:49:42"/>
  </r>
  <r>
    <n v="2075"/>
    <x v="2075"/>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x v="2076"/>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x v="2077"/>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x v="2078"/>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x v="2079"/>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x v="2080"/>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x v="2081"/>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x v="2082"/>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x v="2083"/>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x v="2084"/>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x v="2085"/>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x v="2086"/>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x v="2087"/>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x v="2088"/>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x v="2089"/>
    <s v="Little Moses is trying to record their first EP, and we can't do it without your help!"/>
    <n v="2500"/>
    <n v="3010.01"/>
    <x v="0"/>
    <s v="US"/>
    <s v="USD"/>
    <n v="1375408194"/>
    <n v="1372384194"/>
    <b v="0"/>
    <n v="62"/>
    <b v="1"/>
    <s v="music/indie rock"/>
    <n v="120.4004"/>
    <n v="48.54854838709678"/>
    <x v="4"/>
    <s v="indie rock"/>
    <x v="2089"/>
    <d v="2013-08-02T01:49:54"/>
  </r>
  <r>
    <n v="2090"/>
    <x v="2090"/>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x v="2091"/>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x v="2092"/>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x v="2093"/>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x v="2094"/>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x v="2095"/>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x v="2096"/>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x v="2097"/>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x v="2098"/>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x v="2099"/>
    <s v="Our tour van died, we need help!"/>
    <n v="3000"/>
    <n v="3971"/>
    <x v="0"/>
    <s v="US"/>
    <s v="USD"/>
    <n v="1435808400"/>
    <n v="1434650084"/>
    <b v="0"/>
    <n v="63"/>
    <b v="1"/>
    <s v="music/indie rock"/>
    <n v="132.36666666666667"/>
    <n v="63.031746031746032"/>
    <x v="4"/>
    <s v="indie rock"/>
    <x v="2099"/>
    <d v="2015-07-02T03:40:00"/>
  </r>
  <r>
    <n v="2100"/>
    <x v="2100"/>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x v="2101"/>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x v="2102"/>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x v="2103"/>
    <s v="Indie rocker, Matthew Moon, has something to share with you..."/>
    <n v="7777"/>
    <n v="11364"/>
    <x v="0"/>
    <s v="US"/>
    <s v="USD"/>
    <n v="1352488027"/>
    <n v="1349892427"/>
    <b v="0"/>
    <n v="115"/>
    <b v="1"/>
    <s v="music/indie rock"/>
    <n v="146.12318374694613"/>
    <n v="98.817391304347822"/>
    <x v="4"/>
    <s v="indie rock"/>
    <x v="2103"/>
    <d v="2012-11-09T19:07:07"/>
  </r>
  <r>
    <n v="2104"/>
    <x v="2104"/>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x v="2105"/>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x v="2106"/>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x v="2107"/>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x v="2108"/>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x v="2109"/>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x v="2110"/>
    <s v="Brent Brown's breakout new album! Requires help from the record label... You!"/>
    <n v="2000"/>
    <n v="2007"/>
    <x v="0"/>
    <s v="US"/>
    <s v="USD"/>
    <n v="1401253140"/>
    <n v="1398873969"/>
    <b v="0"/>
    <n v="38"/>
    <b v="1"/>
    <s v="music/indie rock"/>
    <n v="100.35000000000001"/>
    <n v="52.815789473684212"/>
    <x v="4"/>
    <s v="indie rock"/>
    <x v="2110"/>
    <d v="2014-05-28T04:59:00"/>
  </r>
  <r>
    <n v="2111"/>
    <x v="2111"/>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x v="2112"/>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x v="2113"/>
    <s v="Help us fund our second full-length album Honeycomb!"/>
    <n v="7000"/>
    <n v="7340"/>
    <x v="0"/>
    <s v="US"/>
    <s v="USD"/>
    <n v="1411505176"/>
    <n v="1408481176"/>
    <b v="0"/>
    <n v="107"/>
    <b v="1"/>
    <s v="music/indie rock"/>
    <n v="104.85714285714285"/>
    <n v="68.598130841121488"/>
    <x v="4"/>
    <s v="indie rock"/>
    <x v="2113"/>
    <d v="2014-09-23T20:46:16"/>
  </r>
  <r>
    <n v="2114"/>
    <x v="2114"/>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x v="2115"/>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x v="2116"/>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x v="2117"/>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x v="2118"/>
    <s v="PORCHES.  and Documentarians tour from New York to San Francisco and back."/>
    <n v="1000"/>
    <n v="1346.11"/>
    <x v="0"/>
    <s v="US"/>
    <s v="USD"/>
    <n v="1311538136"/>
    <n v="1308946136"/>
    <b v="0"/>
    <n v="17"/>
    <b v="1"/>
    <s v="music/indie rock"/>
    <n v="134.61099999999999"/>
    <n v="79.182941176470578"/>
    <x v="4"/>
    <s v="indie rock"/>
    <x v="2118"/>
    <d v="2011-07-24T20:08:56"/>
  </r>
  <r>
    <n v="2119"/>
    <x v="2119"/>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x v="2120"/>
    <s v="&lt;3_x000a_Coming in from outer space. Help Hearty Har record their 1st album!!"/>
    <n v="8000"/>
    <n v="8070.43"/>
    <x v="0"/>
    <s v="US"/>
    <s v="USD"/>
    <n v="1388617736"/>
    <n v="1384384136"/>
    <b v="0"/>
    <n v="69"/>
    <b v="1"/>
    <s v="music/indie rock"/>
    <n v="100.880375"/>
    <n v="116.96275362318841"/>
    <x v="4"/>
    <s v="indie rock"/>
    <x v="2120"/>
    <d v="2014-01-01T23:08:56"/>
  </r>
  <r>
    <n v="2121"/>
    <x v="2121"/>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x v="2122"/>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x v="2123"/>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x v="2124"/>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x v="2125"/>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x v="2126"/>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x v="2127"/>
    <s v="Three Monkeys is an audio adventure game for PC."/>
    <n v="28000"/>
    <n v="8076"/>
    <x v="2"/>
    <s v="GB"/>
    <s v="GBP"/>
    <n v="1426158463"/>
    <n v="1423570063"/>
    <b v="0"/>
    <n v="236"/>
    <b v="0"/>
    <s v="games/video games"/>
    <n v="28.842857142857142"/>
    <n v="34.220338983050844"/>
    <x v="6"/>
    <s v="video games"/>
    <x v="2127"/>
    <d v="2015-03-12T11:07:43"/>
  </r>
  <r>
    <n v="2128"/>
    <x v="2128"/>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x v="2129"/>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x v="2130"/>
    <s v="You are the hero tasked to save your home from the villainous Sanword."/>
    <n v="42000"/>
    <n v="85"/>
    <x v="2"/>
    <s v="US"/>
    <s v="USD"/>
    <n v="1408154663"/>
    <n v="1405130663"/>
    <b v="0"/>
    <n v="4"/>
    <b v="0"/>
    <s v="games/video games"/>
    <n v="0.20238095238095236"/>
    <n v="21.25"/>
    <x v="6"/>
    <s v="video games"/>
    <x v="2130"/>
    <d v="2014-08-16T02:04:23"/>
  </r>
  <r>
    <n v="2131"/>
    <x v="2131"/>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x v="2132"/>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x v="2133"/>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x v="2134"/>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x v="2135"/>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x v="2136"/>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x v="2137"/>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x v="2138"/>
    <s v="A game with a mixture of a few genres from RPG, Simulation and to adventure elements."/>
    <n v="1000"/>
    <n v="128"/>
    <x v="2"/>
    <s v="GB"/>
    <s v="GBP"/>
    <n v="1383959939"/>
    <n v="1381364339"/>
    <b v="0"/>
    <n v="12"/>
    <b v="0"/>
    <s v="games/video games"/>
    <n v="12.8"/>
    <n v="10.666666666666666"/>
    <x v="6"/>
    <s v="video games"/>
    <x v="2138"/>
    <d v="2013-11-09T01:18:59"/>
  </r>
  <r>
    <n v="2139"/>
    <x v="2139"/>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x v="2140"/>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x v="2141"/>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x v="2142"/>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x v="2143"/>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x v="2144"/>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x v="2145"/>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x v="2146"/>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x v="2147"/>
    <s v="A Point and Click Adventure on Steroids."/>
    <n v="390000"/>
    <n v="2716"/>
    <x v="2"/>
    <s v="US"/>
    <s v="USD"/>
    <n v="1416125148"/>
    <n v="1413356748"/>
    <b v="0"/>
    <n v="55"/>
    <b v="0"/>
    <s v="games/video games"/>
    <n v="0.69641025641025645"/>
    <n v="49.381818181818183"/>
    <x v="6"/>
    <s v="video games"/>
    <x v="2147"/>
    <d v="2014-11-16T08:05:48"/>
  </r>
  <r>
    <n v="2148"/>
    <x v="2148"/>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x v="2149"/>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x v="2150"/>
    <s v="A pixel styled open world detective game."/>
    <n v="50000"/>
    <n v="405"/>
    <x v="2"/>
    <s v="NO"/>
    <s v="NOK"/>
    <n v="1468392599"/>
    <n v="1465800599"/>
    <b v="0"/>
    <n v="4"/>
    <b v="0"/>
    <s v="games/video games"/>
    <n v="0.80999999999999994"/>
    <n v="101.25"/>
    <x v="6"/>
    <s v="video games"/>
    <x v="2150"/>
    <d v="2016-07-13T06:49:59"/>
  </r>
  <r>
    <n v="2151"/>
    <x v="2151"/>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x v="2152"/>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x v="2153"/>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x v="2154"/>
    <s v="A Real Time Strategy game based on Greek mythology in a fictional world."/>
    <n v="250"/>
    <n v="2"/>
    <x v="2"/>
    <s v="US"/>
    <s v="USD"/>
    <n v="1390921827"/>
    <n v="1389193827"/>
    <b v="0"/>
    <n v="2"/>
    <b v="0"/>
    <s v="games/video games"/>
    <n v="0.8"/>
    <n v="1"/>
    <x v="6"/>
    <s v="video games"/>
    <x v="2154"/>
    <d v="2014-01-28T15:10:27"/>
  </r>
  <r>
    <n v="2155"/>
    <x v="2155"/>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x v="2156"/>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x v="2157"/>
    <s v="Gamers and 90's fans unite in this small tale of epic proportions!"/>
    <n v="75000"/>
    <n v="21144"/>
    <x v="2"/>
    <s v="US"/>
    <s v="USD"/>
    <n v="1482479940"/>
    <n v="1479684783"/>
    <b v="0"/>
    <n v="57"/>
    <b v="0"/>
    <s v="games/video games"/>
    <n v="28.192"/>
    <n v="370.94736842105266"/>
    <x v="6"/>
    <s v="video games"/>
    <x v="2157"/>
    <d v="2016-12-23T07:59:00"/>
  </r>
  <r>
    <n v="2158"/>
    <x v="2158"/>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x v="2159"/>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x v="2160"/>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x v="2161"/>
    <s v="We're trying to fund hard copies of our debut album!"/>
    <n v="400"/>
    <n v="463"/>
    <x v="0"/>
    <s v="US"/>
    <s v="USD"/>
    <n v="1443040059"/>
    <n v="1440448059"/>
    <b v="0"/>
    <n v="13"/>
    <b v="1"/>
    <s v="music/rock"/>
    <n v="115.75"/>
    <n v="35.615384615384613"/>
    <x v="4"/>
    <s v="rock"/>
    <x v="2161"/>
    <d v="2015-09-23T20:27:39"/>
  </r>
  <r>
    <n v="2162"/>
    <x v="2162"/>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x v="2163"/>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x v="2164"/>
    <s v="South Florida roots country/rock outfit's long awaited debut record"/>
    <n v="5500"/>
    <n v="5645"/>
    <x v="0"/>
    <s v="US"/>
    <s v="USD"/>
    <n v="1466827140"/>
    <n v="1464196414"/>
    <b v="0"/>
    <n v="83"/>
    <b v="1"/>
    <s v="music/rock"/>
    <n v="102.63636363636364"/>
    <n v="68.01204819277109"/>
    <x v="4"/>
    <s v="rock"/>
    <x v="2164"/>
    <d v="2016-06-25T03:59:00"/>
  </r>
  <r>
    <n v="2165"/>
    <x v="2165"/>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x v="2166"/>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x v="2167"/>
    <s v="We need YOUR HELP to take one more step to this make release sound amazing!"/>
    <n v="150"/>
    <n v="180"/>
    <x v="0"/>
    <s v="US"/>
    <s v="USD"/>
    <n v="1347672937"/>
    <n v="1346463337"/>
    <b v="0"/>
    <n v="8"/>
    <b v="1"/>
    <s v="music/rock"/>
    <n v="120"/>
    <n v="22.5"/>
    <x v="4"/>
    <s v="rock"/>
    <x v="2167"/>
    <d v="2012-09-15T01:35:37"/>
  </r>
  <r>
    <n v="2168"/>
    <x v="2168"/>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x v="2169"/>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x v="2170"/>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x v="2171"/>
    <s v="Like records? We do, too! Help this Los Angeles based rock 'n' roll band get their new album out on vinyl!"/>
    <n v="4000"/>
    <n v="4243"/>
    <x v="0"/>
    <s v="US"/>
    <s v="USD"/>
    <n v="1434949200"/>
    <n v="1431903495"/>
    <b v="0"/>
    <n v="47"/>
    <b v="1"/>
    <s v="music/rock"/>
    <n v="106.075"/>
    <n v="90.276595744680847"/>
    <x v="4"/>
    <s v="rock"/>
    <x v="2171"/>
    <d v="2015-06-22T05:00:00"/>
  </r>
  <r>
    <n v="2172"/>
    <x v="2172"/>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x v="2173"/>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x v="2174"/>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x v="2175"/>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x v="2176"/>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x v="2177"/>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x v="2178"/>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x v="2179"/>
    <s v="Woodhouse is making an EP!  If you are a fan of whiskey and loud guitars, contribute to the cause!"/>
    <n v="1000"/>
    <n v="1614"/>
    <x v="0"/>
    <s v="US"/>
    <s v="USD"/>
    <n v="1428725192"/>
    <n v="1426133192"/>
    <b v="0"/>
    <n v="21"/>
    <b v="1"/>
    <s v="music/rock"/>
    <n v="161.4"/>
    <n v="76.857142857142861"/>
    <x v="4"/>
    <s v="rock"/>
    <x v="2179"/>
    <d v="2015-04-11T04:06:32"/>
  </r>
  <r>
    <n v="2180"/>
    <x v="2180"/>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x v="2181"/>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x v="2182"/>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x v="2183"/>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x v="2184"/>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x v="2185"/>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x v="2186"/>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x v="2187"/>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x v="2188"/>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x v="2189"/>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x v="2190"/>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x v="2191"/>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x v="2192"/>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x v="2193"/>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x v="2194"/>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x v="2195"/>
    <s v="A gritty, noir tabletop RPG with a fast-paced combo-based battle system."/>
    <n v="4600"/>
    <n v="5535"/>
    <x v="0"/>
    <s v="US"/>
    <s v="USD"/>
    <n v="1439317900"/>
    <n v="1436725900"/>
    <b v="0"/>
    <n v="115"/>
    <b v="1"/>
    <s v="games/tabletop games"/>
    <n v="120.32608695652173"/>
    <n v="48.130434782608695"/>
    <x v="6"/>
    <s v="tabletop games"/>
    <x v="2195"/>
    <d v="2015-08-11T18:31:40"/>
  </r>
  <r>
    <n v="2196"/>
    <x v="2196"/>
    <s v="Race your friends in style with this classic Grand Prix game."/>
    <n v="14000"/>
    <n v="15937"/>
    <x v="0"/>
    <s v="US"/>
    <s v="USD"/>
    <n v="1480662000"/>
    <n v="1478000502"/>
    <b v="0"/>
    <n v="234"/>
    <b v="1"/>
    <s v="games/tabletop games"/>
    <n v="113.83571428571429"/>
    <n v="68.106837606837601"/>
    <x v="6"/>
    <s v="tabletop games"/>
    <x v="2196"/>
    <d v="2016-12-02T07:00:00"/>
  </r>
  <r>
    <n v="2197"/>
    <x v="2197"/>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x v="2198"/>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x v="2199"/>
    <s v="A new strategic board game designed to flip out your opponent."/>
    <n v="9000"/>
    <n v="13228"/>
    <x v="0"/>
    <s v="IE"/>
    <s v="EUR"/>
    <n v="1444903198"/>
    <n v="1442311198"/>
    <b v="1"/>
    <n v="251"/>
    <b v="1"/>
    <s v="games/tabletop games"/>
    <n v="146.97777777777779"/>
    <n v="52.701195219123505"/>
    <x v="6"/>
    <s v="tabletop games"/>
    <x v="2199"/>
    <d v="2015-10-15T09:59:58"/>
  </r>
  <r>
    <n v="2200"/>
    <x v="2200"/>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x v="2201"/>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x v="2202"/>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x v="2203"/>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x v="2204"/>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x v="2205"/>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x v="2206"/>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x v="2207"/>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x v="2208"/>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x v="2209"/>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x v="2210"/>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x v="2211"/>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x v="2212"/>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x v="2213"/>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x v="2214"/>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x v="2215"/>
    <s v="Ambient Electro Grind-fest!"/>
    <n v="550"/>
    <n v="860"/>
    <x v="0"/>
    <s v="US"/>
    <s v="USD"/>
    <n v="1331621940"/>
    <n v="1329671572"/>
    <b v="0"/>
    <n v="33"/>
    <b v="1"/>
    <s v="music/electronic music"/>
    <n v="156.36363636363637"/>
    <n v="26.060606060606062"/>
    <x v="4"/>
    <s v="electronic music"/>
    <x v="2215"/>
    <d v="2012-03-13T06:59:00"/>
  </r>
  <r>
    <n v="2216"/>
    <x v="2216"/>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x v="2217"/>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x v="2218"/>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x v="2219"/>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x v="2220"/>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x v="2221"/>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x v="2222"/>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x v="2223"/>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x v="2224"/>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x v="2225"/>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x v="2226"/>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x v="2227"/>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x v="2228"/>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x v="2229"/>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x v="2230"/>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x v="2231"/>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x v="2232"/>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x v="2233"/>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x v="2234"/>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x v="2235"/>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x v="2236"/>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x v="2237"/>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x v="2238"/>
    <s v="28mm Fantasy Miniature Range in leadfree white metal: Orcs, wolves and more."/>
    <n v="4000"/>
    <n v="5496"/>
    <x v="0"/>
    <s v="DE"/>
    <s v="EUR"/>
    <n v="1489157716"/>
    <n v="1486565716"/>
    <b v="0"/>
    <n v="79"/>
    <b v="1"/>
    <s v="games/tabletop games"/>
    <n v="137.4"/>
    <n v="69.569620253164558"/>
    <x v="6"/>
    <s v="tabletop games"/>
    <x v="2238"/>
    <d v="2017-03-10T14:55:16"/>
  </r>
  <r>
    <n v="2239"/>
    <x v="2239"/>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x v="2240"/>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x v="2241"/>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x v="2242"/>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x v="2243"/>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x v="2244"/>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x v="2245"/>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x v="2246"/>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x v="2247"/>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x v="2248"/>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x v="2249"/>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x v="2250"/>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x v="2251"/>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x v="2252"/>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x v="2253"/>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x v="2254"/>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x v="2255"/>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x v="2256"/>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x v="2257"/>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x v="2258"/>
    <s v="A Dungeon World campaign setting that takes place after the end of the worlds."/>
    <n v="2200"/>
    <n v="3223"/>
    <x v="0"/>
    <s v="US"/>
    <s v="USD"/>
    <n v="1434045687"/>
    <n v="1431453687"/>
    <b v="0"/>
    <n v="205"/>
    <b v="1"/>
    <s v="games/tabletop games"/>
    <n v="146.5"/>
    <n v="15.721951219512196"/>
    <x v="6"/>
    <s v="tabletop games"/>
    <x v="2258"/>
    <d v="2015-06-11T18:01:27"/>
  </r>
  <r>
    <n v="2259"/>
    <x v="2259"/>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x v="2260"/>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x v="2261"/>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x v="2262"/>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x v="2263"/>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x v="2264"/>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x v="2265"/>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x v="2266"/>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x v="2267"/>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x v="2268"/>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x v="2269"/>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x v="2270"/>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x v="2271"/>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x v="2272"/>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x v="2273"/>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x v="2274"/>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x v="2275"/>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x v="2276"/>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x v="2277"/>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x v="2278"/>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x v="2279"/>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x v="2280"/>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x v="2281"/>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x v="2282"/>
    <s v="Sage King is recording his debut album and wants YOU to be a part of the creation process"/>
    <n v="750"/>
    <n v="1390"/>
    <x v="0"/>
    <s v="US"/>
    <s v="USD"/>
    <n v="1452744686"/>
    <n v="1447560686"/>
    <b v="0"/>
    <n v="12"/>
    <b v="1"/>
    <s v="music/rock"/>
    <n v="185.33333333333331"/>
    <n v="115.83333333333333"/>
    <x v="4"/>
    <s v="rock"/>
    <x v="2282"/>
    <d v="2016-01-14T04:11:26"/>
  </r>
  <r>
    <n v="2283"/>
    <x v="2283"/>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x v="2284"/>
    <s v="The Vinyl Skyway reunite to make a third album. "/>
    <n v="6000"/>
    <n v="6373.27"/>
    <x v="0"/>
    <s v="US"/>
    <s v="USD"/>
    <n v="1299902400"/>
    <n v="1297451245"/>
    <b v="0"/>
    <n v="59"/>
    <b v="1"/>
    <s v="music/rock"/>
    <n v="106.22116666666668"/>
    <n v="108.02152542372882"/>
    <x v="4"/>
    <s v="rock"/>
    <x v="2284"/>
    <d v="2011-03-12T04:00:00"/>
  </r>
  <r>
    <n v="2285"/>
    <x v="2285"/>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x v="2286"/>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x v="2287"/>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x v="2288"/>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x v="2289"/>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x v="2290"/>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x v="2291"/>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x v="2292"/>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x v="2293"/>
    <s v="Donate here to be a part of the upcoming album. Every little bit helps!"/>
    <n v="850"/>
    <n v="920"/>
    <x v="0"/>
    <s v="US"/>
    <s v="USD"/>
    <n v="1348545540"/>
    <n v="1346345999"/>
    <b v="0"/>
    <n v="27"/>
    <b v="1"/>
    <s v="music/rock"/>
    <n v="108.23529411764706"/>
    <n v="34.074074074074076"/>
    <x v="4"/>
    <s v="rock"/>
    <x v="2293"/>
    <d v="2012-09-25T03:59:00"/>
  </r>
  <r>
    <n v="2294"/>
    <x v="2294"/>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x v="2295"/>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x v="2296"/>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x v="2297"/>
    <s v="New Jersey Alternative Rock band COCO needs YOUR help self-releasing debut EP!"/>
    <n v="1000"/>
    <n v="1006"/>
    <x v="0"/>
    <s v="US"/>
    <s v="USD"/>
    <n v="1331697540"/>
    <n v="1328749249"/>
    <b v="0"/>
    <n v="19"/>
    <b v="1"/>
    <s v="music/rock"/>
    <n v="100.6"/>
    <n v="52.94736842105263"/>
    <x v="4"/>
    <s v="rock"/>
    <x v="2297"/>
    <d v="2012-03-14T03:59:00"/>
  </r>
  <r>
    <n v="2298"/>
    <x v="2298"/>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x v="2299"/>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x v="2300"/>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x v="2301"/>
    <s v="We are America's first trock band, and we're ready to bring you our first album!"/>
    <n v="5000"/>
    <n v="6680.22"/>
    <x v="0"/>
    <s v="US"/>
    <s v="USD"/>
    <n v="1371785496"/>
    <n v="1369193496"/>
    <b v="1"/>
    <n v="211"/>
    <b v="1"/>
    <s v="music/indie rock"/>
    <n v="133.6044"/>
    <n v="31.659810426540286"/>
    <x v="4"/>
    <s v="indie rock"/>
    <x v="2301"/>
    <d v="2013-06-21T03:31:36"/>
  </r>
  <r>
    <n v="2302"/>
    <x v="2302"/>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x v="2303"/>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x v="2304"/>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x v="2305"/>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x v="2306"/>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x v="2307"/>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x v="2308"/>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x v="2309"/>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x v="2310"/>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x v="2311"/>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x v="2312"/>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x v="2313"/>
    <s v="A Sunny Day in Glasgow are recording a new album and we need your help!"/>
    <n v="5000"/>
    <n v="8792.02"/>
    <x v="0"/>
    <s v="US"/>
    <s v="USD"/>
    <n v="1336086026"/>
    <n v="1333494026"/>
    <b v="1"/>
    <n v="157"/>
    <b v="1"/>
    <s v="music/indie rock"/>
    <n v="175.84040000000002"/>
    <n v="56.000127388535034"/>
    <x v="4"/>
    <s v="indie rock"/>
    <x v="2313"/>
    <d v="2012-05-03T23:00:26"/>
  </r>
  <r>
    <n v="2314"/>
    <x v="2314"/>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x v="2315"/>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x v="2316"/>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x v="2317"/>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x v="2318"/>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x v="2319"/>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x v="2320"/>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x v="2321"/>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x v="2322"/>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x v="2323"/>
    <s v="You can never go wrong with a Beef Stick, great taste with no fillers and can easily goes with you everywhere."/>
    <n v="250"/>
    <n v="120"/>
    <x v="3"/>
    <s v="US"/>
    <s v="USD"/>
    <n v="1490033247"/>
    <n v="1489428447"/>
    <b v="0"/>
    <n v="4"/>
    <b v="0"/>
    <s v="food/small batch"/>
    <n v="48"/>
    <n v="30"/>
    <x v="7"/>
    <s v="small batch"/>
    <x v="2323"/>
    <d v="2017-03-20T18:07:27"/>
  </r>
  <r>
    <n v="2324"/>
    <x v="2324"/>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x v="2325"/>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x v="2326"/>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x v="2327"/>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x v="2328"/>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x v="2329"/>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x v="2330"/>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x v="2331"/>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x v="2332"/>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x v="2333"/>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x v="2334"/>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x v="2335"/>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x v="2336"/>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x v="2337"/>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x v="2338"/>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x v="2339"/>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x v="2340"/>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x v="2341"/>
    <s v="This website will serve as an interface to change lives and have a community routing for your success!"/>
    <n v="5000"/>
    <n v="0"/>
    <x v="1"/>
    <s v="US"/>
    <s v="USD"/>
    <n v="1436729504"/>
    <n v="1434137504"/>
    <b v="0"/>
    <n v="0"/>
    <b v="0"/>
    <s v="technology/web"/>
    <n v="0"/>
    <e v="#DIV/0!"/>
    <x v="2"/>
    <s v="web"/>
    <x v="2341"/>
    <d v="2015-07-12T19:31:44"/>
  </r>
  <r>
    <n v="2342"/>
    <x v="2342"/>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x v="2343"/>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x v="2344"/>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x v="2345"/>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x v="2346"/>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x v="2347"/>
    <s v="Back this project and get access to a course about building COMPLETE web applications without coding."/>
    <n v="1000"/>
    <n v="15"/>
    <x v="1"/>
    <s v="US"/>
    <s v="USD"/>
    <n v="1472135676"/>
    <n v="1469543676"/>
    <b v="0"/>
    <n v="1"/>
    <b v="0"/>
    <s v="technology/web"/>
    <n v="1.5"/>
    <n v="15"/>
    <x v="2"/>
    <s v="web"/>
    <x v="2347"/>
    <d v="2016-08-25T14:34:36"/>
  </r>
  <r>
    <n v="2348"/>
    <x v="2348"/>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x v="2349"/>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x v="2350"/>
    <s v="HoxWi are the future for real time interaction with on-line customers via chat or video conference."/>
    <n v="50000"/>
    <n v="0"/>
    <x v="1"/>
    <s v="IE"/>
    <s v="EUR"/>
    <n v="1483474370"/>
    <n v="1480882370"/>
    <b v="0"/>
    <n v="0"/>
    <b v="0"/>
    <s v="technology/web"/>
    <n v="0"/>
    <e v="#DIV/0!"/>
    <x v="2"/>
    <s v="web"/>
    <x v="2350"/>
    <d v="2017-01-03T20:12:50"/>
  </r>
  <r>
    <n v="2351"/>
    <x v="2351"/>
    <s v="Donate $30 or more and receive a free selfie stick."/>
    <n v="18900"/>
    <n v="108"/>
    <x v="1"/>
    <s v="NZ"/>
    <s v="NZD"/>
    <n v="1430360739"/>
    <n v="1427768739"/>
    <b v="0"/>
    <n v="7"/>
    <b v="0"/>
    <s v="technology/web"/>
    <n v="0.5714285714285714"/>
    <n v="15.428571428571429"/>
    <x v="2"/>
    <s v="web"/>
    <x v="2351"/>
    <d v="2015-04-30T02:25:39"/>
  </r>
  <r>
    <n v="2352"/>
    <x v="2352"/>
    <s v="It is the mission of the Seekerâ€™s School of Thought and Philosophy to provide a safe and nurturing environment for all."/>
    <n v="2000"/>
    <n v="0"/>
    <x v="1"/>
    <s v="US"/>
    <s v="USD"/>
    <n v="1433603552"/>
    <n v="1428419552"/>
    <b v="0"/>
    <n v="0"/>
    <b v="0"/>
    <s v="technology/web"/>
    <n v="0"/>
    <e v="#DIV/0!"/>
    <x v="2"/>
    <s v="web"/>
    <x v="2352"/>
    <d v="2015-06-06T15:12:32"/>
  </r>
  <r>
    <n v="2353"/>
    <x v="2353"/>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x v="2354"/>
    <s v="Almost done with doctorate degree but need funding of $35,000 to complete research of project."/>
    <n v="35000"/>
    <n v="25"/>
    <x v="1"/>
    <s v="US"/>
    <s v="USD"/>
    <n v="1420910460"/>
    <n v="1415726460"/>
    <b v="0"/>
    <n v="1"/>
    <b v="0"/>
    <s v="technology/web"/>
    <n v="7.1428571428571425E-2"/>
    <n v="25"/>
    <x v="2"/>
    <s v="web"/>
    <x v="2354"/>
    <d v="2015-01-10T17:21:00"/>
  </r>
  <r>
    <n v="2355"/>
    <x v="2355"/>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x v="2356"/>
    <s v="HardstyleUnited.com The Global Hardstyle community. Your Hardstyle community."/>
    <n v="10000"/>
    <n v="0"/>
    <x v="1"/>
    <s v="NL"/>
    <s v="EUR"/>
    <n v="1433530104"/>
    <n v="1430938104"/>
    <b v="0"/>
    <n v="0"/>
    <b v="0"/>
    <s v="technology/web"/>
    <n v="0"/>
    <e v="#DIV/0!"/>
    <x v="2"/>
    <s v="web"/>
    <x v="2356"/>
    <d v="2015-06-05T18:48:24"/>
  </r>
  <r>
    <n v="2357"/>
    <x v="2357"/>
    <s v="Click For Therapy is a website that was created to connect consumers and therapists across the UK."/>
    <n v="27000"/>
    <n v="0"/>
    <x v="1"/>
    <s v="GB"/>
    <s v="GBP"/>
    <n v="1445093578"/>
    <n v="1442501578"/>
    <b v="0"/>
    <n v="0"/>
    <b v="0"/>
    <s v="technology/web"/>
    <n v="0"/>
    <e v="#DIV/0!"/>
    <x v="2"/>
    <s v="web"/>
    <x v="2357"/>
    <d v="2015-10-17T14:52:58"/>
  </r>
  <r>
    <n v="2358"/>
    <x v="2358"/>
    <s v="A website to auction, sell and swap items in the uk without a charge, without excess fees, the next ebay."/>
    <n v="1500"/>
    <n v="0"/>
    <x v="1"/>
    <s v="GB"/>
    <s v="GBP"/>
    <n v="1422664740"/>
    <n v="1417818036"/>
    <b v="0"/>
    <n v="0"/>
    <b v="0"/>
    <s v="technology/web"/>
    <n v="0"/>
    <e v="#DIV/0!"/>
    <x v="2"/>
    <s v="web"/>
    <x v="2358"/>
    <d v="2015-01-31T00:39:00"/>
  </r>
  <r>
    <n v="2359"/>
    <x v="2359"/>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x v="2360"/>
    <s v="Welcome to Bee Bay Canada, your commission free microjobs website.  Sell at any price and keep 100% of what you earn!"/>
    <n v="5000"/>
    <n v="2"/>
    <x v="1"/>
    <s v="CA"/>
    <s v="CAD"/>
    <n v="1454864280"/>
    <n v="1452272280"/>
    <b v="0"/>
    <n v="1"/>
    <b v="0"/>
    <s v="technology/web"/>
    <n v="0.04"/>
    <n v="2"/>
    <x v="2"/>
    <s v="web"/>
    <x v="2360"/>
    <d v="2016-02-07T16:58:00"/>
  </r>
  <r>
    <n v="2361"/>
    <x v="2361"/>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x v="2362"/>
    <s v="The Columbus Ruby Brigade has brought monthly ruby goodness and camaraderie to all participants."/>
    <n v="420"/>
    <n v="120"/>
    <x v="1"/>
    <s v="US"/>
    <s v="USD"/>
    <n v="1418315470"/>
    <n v="1415723470"/>
    <b v="0"/>
    <n v="2"/>
    <b v="0"/>
    <s v="technology/web"/>
    <n v="28.571428571428569"/>
    <n v="60"/>
    <x v="2"/>
    <s v="web"/>
    <x v="2362"/>
    <d v="2014-12-11T16:31:10"/>
  </r>
  <r>
    <n v="2363"/>
    <x v="2363"/>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x v="2364"/>
    <s v="Making a Minecraft server and Website and I need your help to fund it. Thanks in Advance!"/>
    <n v="128"/>
    <n v="0"/>
    <x v="1"/>
    <s v="US"/>
    <s v="USD"/>
    <n v="1445898356"/>
    <n v="1441146356"/>
    <b v="0"/>
    <n v="0"/>
    <b v="0"/>
    <s v="technology/web"/>
    <n v="0"/>
    <e v="#DIV/0!"/>
    <x v="2"/>
    <s v="web"/>
    <x v="2364"/>
    <d v="2015-10-26T22:25:56"/>
  </r>
  <r>
    <n v="2365"/>
    <x v="2365"/>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x v="2366"/>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x v="2367"/>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x v="2368"/>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x v="2369"/>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x v="2370"/>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x v="2371"/>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x v="2372"/>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x v="2373"/>
    <s v="We want to create a safe marketplace for buying and selling bicycles."/>
    <n v="850000"/>
    <n v="50"/>
    <x v="1"/>
    <s v="SE"/>
    <s v="SEK"/>
    <n v="1440863624"/>
    <n v="1438271624"/>
    <b v="0"/>
    <n v="1"/>
    <b v="0"/>
    <s v="technology/web"/>
    <n v="5.8823529411764705E-3"/>
    <n v="50"/>
    <x v="2"/>
    <s v="web"/>
    <x v="2373"/>
    <d v="2015-08-29T15:53:44"/>
  </r>
  <r>
    <n v="2374"/>
    <x v="2374"/>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x v="2375"/>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x v="2376"/>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x v="2377"/>
    <s v="Fluttify is an Online Video Sharing Platform allowing friends to share their favorite Trending Content with each other."/>
    <n v="2500"/>
    <n v="0"/>
    <x v="1"/>
    <s v="CA"/>
    <s v="CAD"/>
    <n v="1480110783"/>
    <n v="1477515183"/>
    <b v="0"/>
    <n v="0"/>
    <b v="0"/>
    <s v="technology/web"/>
    <n v="0"/>
    <e v="#DIV/0!"/>
    <x v="2"/>
    <s v="web"/>
    <x v="2377"/>
    <d v="2016-11-25T21:53:03"/>
  </r>
  <r>
    <n v="2378"/>
    <x v="2378"/>
    <s v="KEEPUP allows you to extend your social circle by introducing you to new people via your friends."/>
    <n v="110000"/>
    <n v="0"/>
    <x v="1"/>
    <s v="US"/>
    <s v="USD"/>
    <n v="1440548330"/>
    <n v="1438042730"/>
    <b v="0"/>
    <n v="0"/>
    <b v="0"/>
    <s v="technology/web"/>
    <n v="0"/>
    <e v="#DIV/0!"/>
    <x v="2"/>
    <s v="web"/>
    <x v="2378"/>
    <d v="2015-08-26T00:18:50"/>
  </r>
  <r>
    <n v="2379"/>
    <x v="2379"/>
    <s v="Selectcooks.com is a community marketplace for people to list, find and hire chefs."/>
    <n v="30000"/>
    <n v="0"/>
    <x v="1"/>
    <s v="US"/>
    <s v="USD"/>
    <n v="1444004616"/>
    <n v="1440116616"/>
    <b v="0"/>
    <n v="0"/>
    <b v="0"/>
    <s v="technology/web"/>
    <n v="0"/>
    <e v="#DIV/0!"/>
    <x v="2"/>
    <s v="web"/>
    <x v="2379"/>
    <d v="2015-10-05T00:23:36"/>
  </r>
  <r>
    <n v="2380"/>
    <x v="2380"/>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x v="2381"/>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x v="2382"/>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x v="2383"/>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x v="2384"/>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x v="2385"/>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x v="2386"/>
    <s v="Realjobmatch is not just a job search site but a matching site , matching the right jobseekers with the best jobs."/>
    <n v="30000"/>
    <n v="0"/>
    <x v="1"/>
    <s v="CA"/>
    <s v="CAD"/>
    <n v="1420920424"/>
    <n v="1415736424"/>
    <b v="0"/>
    <n v="0"/>
    <b v="0"/>
    <s v="technology/web"/>
    <n v="0"/>
    <e v="#DIV/0!"/>
    <x v="2"/>
    <s v="web"/>
    <x v="2386"/>
    <d v="2015-01-10T20:07:04"/>
  </r>
  <r>
    <n v="2387"/>
    <x v="2387"/>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x v="2388"/>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x v="2389"/>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x v="2390"/>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x v="2391"/>
    <s v="Using the power of internet to help people save hundreds in car repair."/>
    <n v="20000"/>
    <n v="25"/>
    <x v="1"/>
    <s v="US"/>
    <s v="USD"/>
    <n v="1427825044"/>
    <n v="1425236644"/>
    <b v="0"/>
    <n v="1"/>
    <b v="0"/>
    <s v="technology/web"/>
    <n v="0.125"/>
    <n v="25"/>
    <x v="2"/>
    <s v="web"/>
    <x v="2391"/>
    <d v="2015-03-31T18:04:04"/>
  </r>
  <r>
    <n v="2392"/>
    <x v="2392"/>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x v="2393"/>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x v="2394"/>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x v="2395"/>
    <s v="I am making a social website where people can anonymously or openly vent, All walks of life all over the world"/>
    <n v="33000"/>
    <n v="0"/>
    <x v="1"/>
    <s v="US"/>
    <s v="USD"/>
    <n v="1484038620"/>
    <n v="1481597687"/>
    <b v="0"/>
    <n v="0"/>
    <b v="0"/>
    <s v="technology/web"/>
    <n v="0"/>
    <e v="#DIV/0!"/>
    <x v="2"/>
    <s v="web"/>
    <x v="2395"/>
    <d v="2017-01-10T08:57:00"/>
  </r>
  <r>
    <n v="2396"/>
    <x v="2396"/>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x v="2397"/>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x v="2398"/>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x v="2399"/>
    <s v="SheLifts is going to be the number One international social HUB &amp; information resource for women into weight lifting"/>
    <n v="13000"/>
    <n v="0"/>
    <x v="1"/>
    <s v="SE"/>
    <s v="SEK"/>
    <n v="1418934506"/>
    <n v="1415910506"/>
    <b v="0"/>
    <n v="0"/>
    <b v="0"/>
    <s v="technology/web"/>
    <n v="0"/>
    <e v="#DIV/0!"/>
    <x v="2"/>
    <s v="web"/>
    <x v="2399"/>
    <d v="2014-12-18T20:28:26"/>
  </r>
  <r>
    <n v="2400"/>
    <x v="2400"/>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x v="2401"/>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x v="2402"/>
    <s v="Small town, delicious treats, and a mobile truck"/>
    <n v="12000"/>
    <n v="52"/>
    <x v="2"/>
    <s v="US"/>
    <s v="USD"/>
    <n v="1431533931"/>
    <n v="1428941931"/>
    <b v="0"/>
    <n v="1"/>
    <b v="0"/>
    <s v="food/food trucks"/>
    <n v="0.43333333333333329"/>
    <n v="52"/>
    <x v="7"/>
    <s v="food trucks"/>
    <x v="2402"/>
    <d v="2015-05-13T16:18:51"/>
  </r>
  <r>
    <n v="2403"/>
    <x v="2403"/>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x v="2404"/>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x v="2405"/>
    <s v="We are the first gaming-themed food truck, bringing gourmet pub fare to the Jacksonville area."/>
    <n v="5000"/>
    <n v="1126"/>
    <x v="2"/>
    <s v="US"/>
    <s v="USD"/>
    <n v="1472911375"/>
    <n v="1471096975"/>
    <b v="0"/>
    <n v="20"/>
    <b v="0"/>
    <s v="food/food trucks"/>
    <n v="22.52"/>
    <n v="56.3"/>
    <x v="7"/>
    <s v="food trucks"/>
    <x v="2405"/>
    <d v="2016-09-03T14:02:55"/>
  </r>
  <r>
    <n v="2406"/>
    <x v="2406"/>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x v="2407"/>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x v="2408"/>
    <s v="A US Army Vet trying to get a Peruvian food truck going! Really good Peruvian food now mobile!"/>
    <n v="15000"/>
    <n v="30"/>
    <x v="2"/>
    <s v="US"/>
    <s v="USD"/>
    <n v="1415247757"/>
    <n v="1412652157"/>
    <b v="0"/>
    <n v="2"/>
    <b v="0"/>
    <s v="food/food trucks"/>
    <n v="0.2"/>
    <n v="15"/>
    <x v="7"/>
    <s v="food trucks"/>
    <x v="2408"/>
    <d v="2014-11-06T04:22:37"/>
  </r>
  <r>
    <n v="2409"/>
    <x v="2409"/>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x v="2410"/>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x v="2411"/>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x v="2412"/>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x v="2413"/>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x v="2414"/>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x v="2415"/>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x v="2416"/>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x v="2417"/>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x v="2418"/>
    <s v="I want to start my food truck business."/>
    <n v="25000"/>
    <n v="5"/>
    <x v="2"/>
    <s v="US"/>
    <s v="USD"/>
    <n v="1427225644"/>
    <n v="1422045244"/>
    <b v="0"/>
    <n v="5"/>
    <b v="0"/>
    <s v="food/food trucks"/>
    <n v="0.02"/>
    <n v="1"/>
    <x v="7"/>
    <s v="food trucks"/>
    <x v="2418"/>
    <d v="2015-03-24T19:34:04"/>
  </r>
  <r>
    <n v="2419"/>
    <x v="2419"/>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x v="2420"/>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x v="2421"/>
    <s v="help me start Merrill's first hot dog cart in this empty lot"/>
    <n v="6000"/>
    <n v="1"/>
    <x v="2"/>
    <s v="US"/>
    <s v="USD"/>
    <n v="1424536196"/>
    <n v="1421944196"/>
    <b v="0"/>
    <n v="1"/>
    <b v="0"/>
    <s v="food/food trucks"/>
    <n v="1.6666666666666666E-2"/>
    <n v="1"/>
    <x v="7"/>
    <s v="food trucks"/>
    <x v="2421"/>
    <d v="2015-02-21T16:29:56"/>
  </r>
  <r>
    <n v="2422"/>
    <x v="2422"/>
    <s v="Family owned business serving BBQ and seafood to the public"/>
    <n v="500"/>
    <n v="1"/>
    <x v="2"/>
    <s v="US"/>
    <s v="USD"/>
    <n v="1426091036"/>
    <n v="1423502636"/>
    <b v="0"/>
    <n v="1"/>
    <b v="0"/>
    <s v="food/food trucks"/>
    <n v="0.2"/>
    <n v="1"/>
    <x v="7"/>
    <s v="food trucks"/>
    <x v="2422"/>
    <d v="2015-03-11T16:23:56"/>
  </r>
  <r>
    <n v="2423"/>
    <x v="2423"/>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x v="2424"/>
    <s v="Great and creative food from the heart in the form of a sweet food truck!"/>
    <n v="25000"/>
    <n v="310"/>
    <x v="2"/>
    <s v="US"/>
    <s v="USD"/>
    <n v="1414445108"/>
    <n v="1411853108"/>
    <b v="0"/>
    <n v="9"/>
    <b v="0"/>
    <s v="food/food trucks"/>
    <n v="1.24"/>
    <n v="34.444444444444443"/>
    <x v="7"/>
    <s v="food trucks"/>
    <x v="2424"/>
    <d v="2014-10-27T21:25:08"/>
  </r>
  <r>
    <n v="2425"/>
    <x v="2425"/>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x v="2426"/>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x v="2427"/>
    <s v="Fast and simple lunches for those on the go.  All (lunch) deals $10 or less."/>
    <n v="50000"/>
    <n v="1"/>
    <x v="2"/>
    <s v="US"/>
    <s v="USD"/>
    <n v="1458715133"/>
    <n v="1455262733"/>
    <b v="0"/>
    <n v="1"/>
    <b v="0"/>
    <s v="food/food trucks"/>
    <n v="2E-3"/>
    <n v="1"/>
    <x v="7"/>
    <s v="food trucks"/>
    <x v="2427"/>
    <d v="2016-03-23T06:38:53"/>
  </r>
  <r>
    <n v="2428"/>
    <x v="2428"/>
    <s v="From Moo 2 You! We want to offer premium burgers to a taco flooded environment."/>
    <n v="35000"/>
    <n v="1"/>
    <x v="2"/>
    <s v="US"/>
    <s v="USD"/>
    <n v="1426182551"/>
    <n v="1423594151"/>
    <b v="0"/>
    <n v="1"/>
    <b v="0"/>
    <s v="food/food trucks"/>
    <n v="2.8571428571428571E-3"/>
    <n v="1"/>
    <x v="7"/>
    <s v="food trucks"/>
    <x v="2428"/>
    <d v="2015-03-12T17:49:11"/>
  </r>
  <r>
    <n v="2429"/>
    <x v="2429"/>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x v="2430"/>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x v="2431"/>
    <s v="Go to Colorado and run a food truck with homemade food of all kinds."/>
    <n v="100000"/>
    <n v="2"/>
    <x v="2"/>
    <s v="US"/>
    <s v="USD"/>
    <n v="1467080613"/>
    <n v="1461896613"/>
    <b v="0"/>
    <n v="2"/>
    <b v="0"/>
    <s v="food/food trucks"/>
    <n v="2E-3"/>
    <n v="1"/>
    <x v="7"/>
    <s v="food trucks"/>
    <x v="2431"/>
    <d v="2016-06-28T02:23:33"/>
  </r>
  <r>
    <n v="2432"/>
    <x v="2432"/>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x v="2433"/>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x v="2434"/>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x v="2435"/>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x v="2436"/>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x v="2437"/>
    <s v="Homemade Gumbo, Stews and Curry to be served hot and fresh everyday at any festival or concert we can attend."/>
    <n v="8000"/>
    <n v="0"/>
    <x v="2"/>
    <s v="US"/>
    <s v="USD"/>
    <n v="1426615200"/>
    <n v="1422400188"/>
    <b v="0"/>
    <n v="0"/>
    <b v="0"/>
    <s v="food/food trucks"/>
    <n v="0"/>
    <e v="#DIV/0!"/>
    <x v="7"/>
    <s v="food trucks"/>
    <x v="2437"/>
    <d v="2015-03-17T18:00:00"/>
  </r>
  <r>
    <n v="2438"/>
    <x v="2438"/>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x v="2439"/>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x v="2440"/>
    <s v="Starting a entire clean energy food truck and set a new standard for Cambodia"/>
    <n v="5000"/>
    <n v="10"/>
    <x v="2"/>
    <s v="BE"/>
    <s v="EUR"/>
    <n v="1455399313"/>
    <n v="1452807313"/>
    <b v="0"/>
    <n v="2"/>
    <b v="0"/>
    <s v="food/food trucks"/>
    <n v="0.2"/>
    <n v="5"/>
    <x v="7"/>
    <s v="food trucks"/>
    <x v="2440"/>
    <d v="2016-02-13T21:35:13"/>
  </r>
  <r>
    <n v="2441"/>
    <x v="2441"/>
    <s v="YOU can help Alchemy Pops POP up on a street near you!"/>
    <n v="7500"/>
    <n v="8091"/>
    <x v="0"/>
    <s v="US"/>
    <s v="USD"/>
    <n v="1437627540"/>
    <n v="1435806054"/>
    <b v="0"/>
    <n v="109"/>
    <b v="1"/>
    <s v="food/small batch"/>
    <n v="107.88"/>
    <n v="74.22935779816514"/>
    <x v="7"/>
    <s v="small batch"/>
    <x v="2441"/>
    <d v="2015-07-23T04:59:00"/>
  </r>
  <r>
    <n v="2442"/>
    <x v="2442"/>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x v="2443"/>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x v="2444"/>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x v="2445"/>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x v="2446"/>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x v="2447"/>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x v="2448"/>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x v="2449"/>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x v="2450"/>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x v="2451"/>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x v="2452"/>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x v="2453"/>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x v="2454"/>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x v="2455"/>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x v="2456"/>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x v="2457"/>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x v="2458"/>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x v="2459"/>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x v="2460"/>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x v="2461"/>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x v="2462"/>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x v="2463"/>
    <s v="Emma Ate The Lion's debut full length album"/>
    <n v="2000"/>
    <n v="2325"/>
    <x v="0"/>
    <s v="US"/>
    <s v="USD"/>
    <n v="1366138800"/>
    <n v="1362710425"/>
    <b v="0"/>
    <n v="75"/>
    <b v="1"/>
    <s v="music/indie rock"/>
    <n v="116.25000000000001"/>
    <n v="31"/>
    <x v="4"/>
    <s v="indie rock"/>
    <x v="2463"/>
    <d v="2013-04-16T19:00:00"/>
  </r>
  <r>
    <n v="2464"/>
    <x v="2464"/>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x v="2465"/>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x v="2466"/>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x v="2467"/>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x v="2468"/>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x v="2469"/>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x v="2470"/>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x v="2471"/>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x v="2472"/>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x v="2473"/>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x v="2474"/>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x v="2475"/>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x v="2476"/>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x v="823"/>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x v="2477"/>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x v="2478"/>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x v="2479"/>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x v="2480"/>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x v="2481"/>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x v="2482"/>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x v="2483"/>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x v="2484"/>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x v="2485"/>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x v="2486"/>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x v="2487"/>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x v="2488"/>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x v="2489"/>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x v="2490"/>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x v="2491"/>
    <s v="We're a band from Hawaii trying to produce our first EP and we need help!"/>
    <n v="600"/>
    <n v="750"/>
    <x v="0"/>
    <s v="US"/>
    <s v="USD"/>
    <n v="1339840740"/>
    <n v="1335397188"/>
    <b v="0"/>
    <n v="27"/>
    <b v="1"/>
    <s v="music/indie rock"/>
    <n v="125"/>
    <n v="27.777777777777779"/>
    <x v="4"/>
    <s v="indie rock"/>
    <x v="2492"/>
    <d v="2012-06-16T09:59:00"/>
  </r>
  <r>
    <n v="2493"/>
    <x v="2492"/>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x v="2493"/>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x v="2494"/>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x v="2495"/>
    <s v="Be a part of making the first Lynn Haven album, &quot;Fair Weather Friends.&quot;"/>
    <n v="6000"/>
    <n v="6000"/>
    <x v="0"/>
    <s v="US"/>
    <s v="USD"/>
    <n v="1364597692"/>
    <n v="1361577292"/>
    <b v="0"/>
    <n v="10"/>
    <b v="1"/>
    <s v="music/indie rock"/>
    <n v="100"/>
    <n v="600"/>
    <x v="4"/>
    <s v="indie rock"/>
    <x v="2496"/>
    <d v="2013-03-29T22:54:52"/>
  </r>
  <r>
    <n v="2497"/>
    <x v="2496"/>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x v="2497"/>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x v="2498"/>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x v="2499"/>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x v="2500"/>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x v="2501"/>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x v="2502"/>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x v="2503"/>
    <s v="Halal Restaurant and Internet Cafe 20 percent of profits will go to building masjids."/>
    <n v="35000"/>
    <n v="0"/>
    <x v="2"/>
    <s v="US"/>
    <s v="USD"/>
    <n v="1416014534"/>
    <n v="1413418934"/>
    <b v="0"/>
    <n v="0"/>
    <b v="0"/>
    <s v="food/restaurants"/>
    <n v="0"/>
    <e v="#DIV/0!"/>
    <x v="7"/>
    <s v="restaurants"/>
    <x v="2504"/>
    <d v="2014-11-15T01:22:14"/>
  </r>
  <r>
    <n v="2505"/>
    <x v="2504"/>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x v="2505"/>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x v="2506"/>
    <s v="Unique dishes for a unique city!."/>
    <n v="42850"/>
    <n v="0"/>
    <x v="2"/>
    <s v="US"/>
    <s v="USD"/>
    <n v="1431308704"/>
    <n v="1428716704"/>
    <b v="0"/>
    <n v="0"/>
    <b v="0"/>
    <s v="food/restaurants"/>
    <n v="0"/>
    <e v="#DIV/0!"/>
    <x v="7"/>
    <s v="restaurants"/>
    <x v="2507"/>
    <d v="2015-05-11T01:45:04"/>
  </r>
  <r>
    <n v="2508"/>
    <x v="2507"/>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x v="2508"/>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x v="2509"/>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x v="2510"/>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x v="2511"/>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x v="2512"/>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x v="2513"/>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x v="2514"/>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x v="2515"/>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x v="2516"/>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x v="2517"/>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x v="2518"/>
    <s v="Better than your mom's, better than Cracker Barrel, only at Kelli's Kitchen (all from scratch)."/>
    <n v="150000"/>
    <n v="65"/>
    <x v="2"/>
    <s v="US"/>
    <s v="USD"/>
    <n v="1405741404"/>
    <n v="1403149404"/>
    <b v="0"/>
    <n v="4"/>
    <b v="0"/>
    <s v="food/restaurants"/>
    <n v="4.3333333333333335E-2"/>
    <n v="16.25"/>
    <x v="7"/>
    <s v="restaurants"/>
    <x v="2519"/>
    <d v="2014-07-19T03:43:24"/>
  </r>
  <r>
    <n v="2520"/>
    <x v="2519"/>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x v="2520"/>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x v="2521"/>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x v="2522"/>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x v="2523"/>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x v="2524"/>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x v="2525"/>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x v="2526"/>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x v="2527"/>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x v="2528"/>
    <s v="Opera. Short. New."/>
    <n v="6000"/>
    <n v="6257"/>
    <x v="0"/>
    <s v="US"/>
    <s v="USD"/>
    <n v="1332636975"/>
    <n v="1328752575"/>
    <b v="0"/>
    <n v="76"/>
    <b v="1"/>
    <s v="music/classical music"/>
    <n v="104.28333333333333"/>
    <n v="82.328947368421055"/>
    <x v="4"/>
    <s v="classical music"/>
    <x v="2529"/>
    <d v="2012-03-25T00:56:15"/>
  </r>
  <r>
    <n v="2530"/>
    <x v="2529"/>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x v="2530"/>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x v="2531"/>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x v="2532"/>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x v="2533"/>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x v="2534"/>
    <s v="Mark Hayes: Requiem Recording"/>
    <n v="20000"/>
    <n v="20755"/>
    <x v="0"/>
    <s v="US"/>
    <s v="USD"/>
    <n v="1417463945"/>
    <n v="1414781945"/>
    <b v="0"/>
    <n v="78"/>
    <b v="1"/>
    <s v="music/classical music"/>
    <n v="103.77499999999999"/>
    <n v="266.08974358974359"/>
    <x v="4"/>
    <s v="classical music"/>
    <x v="2535"/>
    <d v="2014-12-01T19:59:05"/>
  </r>
  <r>
    <n v="2536"/>
    <x v="2535"/>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x v="2536"/>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x v="2537"/>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x v="2538"/>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x v="2539"/>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x v="2540"/>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x v="2541"/>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x v="2542"/>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x v="2543"/>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x v="2544"/>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x v="2545"/>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x v="2546"/>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x v="2547"/>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x v="2548"/>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x v="2549"/>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x v="2550"/>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x v="2551"/>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x v="2552"/>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x v="2553"/>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x v="2554"/>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x v="2555"/>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x v="2556"/>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x v="2557"/>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x v="2558"/>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x v="2559"/>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x v="2560"/>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x v="2561"/>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x v="2562"/>
    <s v="Michigan based bubble tea and specialty ice cream food truck"/>
    <n v="20000"/>
    <n v="0"/>
    <x v="1"/>
    <s v="US"/>
    <s v="USD"/>
    <n v="1438226451"/>
    <n v="1433042451"/>
    <b v="0"/>
    <n v="0"/>
    <b v="0"/>
    <s v="food/food trucks"/>
    <n v="0"/>
    <e v="#DIV/0!"/>
    <x v="7"/>
    <s v="food trucks"/>
    <x v="2563"/>
    <d v="2015-07-30T03:20:51"/>
  </r>
  <r>
    <n v="2564"/>
    <x v="2563"/>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x v="2564"/>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x v="2565"/>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x v="2566"/>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x v="2567"/>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x v="2568"/>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x v="2569"/>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x v="2570"/>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x v="2571"/>
    <s v="Mesquite smoked brisket nachos, food truck style, with homemade salsa to make your taste buds dance."/>
    <n v="30000"/>
    <n v="0"/>
    <x v="1"/>
    <s v="US"/>
    <s v="USD"/>
    <n v="1428893517"/>
    <n v="1426301517"/>
    <b v="0"/>
    <n v="0"/>
    <b v="0"/>
    <s v="food/food trucks"/>
    <n v="0"/>
    <e v="#DIV/0!"/>
    <x v="7"/>
    <s v="food trucks"/>
    <x v="2572"/>
    <d v="2015-04-13T02:51:57"/>
  </r>
  <r>
    <n v="2573"/>
    <x v="2572"/>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x v="2573"/>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x v="2574"/>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x v="2575"/>
    <s v="A New Twist with an American and Philippine fast food Mobile Trailer."/>
    <n v="10000"/>
    <n v="0"/>
    <x v="1"/>
    <s v="US"/>
    <s v="USD"/>
    <n v="1428707647"/>
    <n v="1424823247"/>
    <b v="0"/>
    <n v="0"/>
    <b v="0"/>
    <s v="food/food trucks"/>
    <n v="0"/>
    <e v="#DIV/0!"/>
    <x v="7"/>
    <s v="food trucks"/>
    <x v="2576"/>
    <d v="2015-04-10T23:14:07"/>
  </r>
  <r>
    <n v="2577"/>
    <x v="2576"/>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x v="2577"/>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x v="2578"/>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x v="2579"/>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x v="2580"/>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x v="2581"/>
    <s v="The place where chicken meets liquor for the first time!"/>
    <n v="90000"/>
    <n v="1"/>
    <x v="2"/>
    <s v="US"/>
    <s v="USD"/>
    <n v="1477784634"/>
    <n v="1475192634"/>
    <b v="0"/>
    <n v="1"/>
    <b v="0"/>
    <s v="food/food trucks"/>
    <n v="1.1111111111111111E-3"/>
    <n v="1"/>
    <x v="7"/>
    <s v="food trucks"/>
    <x v="2582"/>
    <d v="2016-10-29T23:43:54"/>
  </r>
  <r>
    <n v="2583"/>
    <x v="2582"/>
    <s v="Crazy Daisy will become the newest member of the food truck distributors in Kansas City, Missouri."/>
    <n v="1000"/>
    <n v="5"/>
    <x v="2"/>
    <s v="US"/>
    <s v="USD"/>
    <n v="1426526880"/>
    <n v="1421346480"/>
    <b v="0"/>
    <n v="5"/>
    <b v="0"/>
    <s v="food/food trucks"/>
    <n v="0.5"/>
    <n v="1"/>
    <x v="7"/>
    <s v="food trucks"/>
    <x v="2583"/>
    <d v="2015-03-16T17:28:00"/>
  </r>
  <r>
    <n v="2584"/>
    <x v="2583"/>
    <s v="Bringing quality food to the masses using local premium ingredients, but at a food truck price!"/>
    <n v="10000"/>
    <n v="0"/>
    <x v="2"/>
    <s v="US"/>
    <s v="USD"/>
    <n v="1434341369"/>
    <n v="1431749369"/>
    <b v="0"/>
    <n v="0"/>
    <b v="0"/>
    <s v="food/food trucks"/>
    <n v="0"/>
    <e v="#DIV/0!"/>
    <x v="7"/>
    <s v="food trucks"/>
    <x v="2584"/>
    <d v="2015-06-15T04:09:29"/>
  </r>
  <r>
    <n v="2585"/>
    <x v="2584"/>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x v="2585"/>
    <s v="I would like to bring fresh salad and food to the streets of London at a reasonable price."/>
    <n v="3000"/>
    <n v="5"/>
    <x v="2"/>
    <s v="GB"/>
    <s v="GBP"/>
    <n v="1451030136"/>
    <n v="1448438136"/>
    <b v="0"/>
    <n v="1"/>
    <b v="0"/>
    <s v="food/food trucks"/>
    <n v="0.16666666666666669"/>
    <n v="5"/>
    <x v="7"/>
    <s v="food trucks"/>
    <x v="2586"/>
    <d v="2015-12-25T07:55:36"/>
  </r>
  <r>
    <n v="2587"/>
    <x v="2586"/>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x v="2587"/>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x v="2588"/>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x v="2589"/>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x v="2590"/>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x v="2591"/>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x v="2592"/>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x v="2593"/>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x v="2594"/>
    <s v="Looking to put the best baked goods in Bowling Green on wheels"/>
    <n v="15000"/>
    <n v="1825"/>
    <x v="2"/>
    <s v="US"/>
    <s v="USD"/>
    <n v="1487915500"/>
    <n v="1485323500"/>
    <b v="0"/>
    <n v="19"/>
    <b v="0"/>
    <s v="food/food trucks"/>
    <n v="12.166666666666668"/>
    <n v="96.05263157894737"/>
    <x v="7"/>
    <s v="food trucks"/>
    <x v="2595"/>
    <d v="2017-02-24T05:51:40"/>
  </r>
  <r>
    <n v="2596"/>
    <x v="2595"/>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x v="2596"/>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x v="2597"/>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x v="2598"/>
    <s v="The Empty Ramekins Catering Group is looking for your help to start up in Miami Florida!!!!"/>
    <n v="9041"/>
    <n v="90"/>
    <x v="2"/>
    <s v="US"/>
    <s v="USD"/>
    <n v="1407089147"/>
    <n v="1403201147"/>
    <b v="0"/>
    <n v="5"/>
    <b v="0"/>
    <s v="food/food trucks"/>
    <n v="0.99546510341776351"/>
    <n v="18"/>
    <x v="7"/>
    <s v="food trucks"/>
    <x v="2599"/>
    <d v="2014-08-03T18:05:47"/>
  </r>
  <r>
    <n v="2600"/>
    <x v="2599"/>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x v="2600"/>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x v="2601"/>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x v="2602"/>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x v="2603"/>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x v="2604"/>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x v="2605"/>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x v="2606"/>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x v="2607"/>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x v="2608"/>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x v="2609"/>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x v="2610"/>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x v="2611"/>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x v="2612"/>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x v="2613"/>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x v="2614"/>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x v="2615"/>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x v="2616"/>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x v="2617"/>
    <s v="LTD ED COLLECTIBLE SPACE ART FEAT. ASTRONAUTS"/>
    <n v="15000"/>
    <n v="15808"/>
    <x v="0"/>
    <s v="US"/>
    <s v="USD"/>
    <n v="1449000061"/>
    <n v="1443812461"/>
    <b v="1"/>
    <n v="77"/>
    <b v="1"/>
    <s v="technology/space exploration"/>
    <n v="105.38666666666667"/>
    <n v="205.2987012987013"/>
    <x v="2"/>
    <s v="space exploration"/>
    <x v="2618"/>
    <d v="2015-12-01T20:01:01"/>
  </r>
  <r>
    <n v="2619"/>
    <x v="2618"/>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x v="2619"/>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x v="2620"/>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x v="2621"/>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x v="2622"/>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x v="2623"/>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x v="2624"/>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x v="2625"/>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x v="2626"/>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x v="2627"/>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x v="2628"/>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x v="2629"/>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x v="2630"/>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x v="2631"/>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x v="2632"/>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x v="2633"/>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x v="2634"/>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x v="2635"/>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x v="2636"/>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x v="2637"/>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x v="2638"/>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x v="2639"/>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x v="2640"/>
    <s v="Building a Flying saucer that has Artificial Intelligent made from sea shell."/>
    <n v="1500"/>
    <n v="15"/>
    <x v="2"/>
    <s v="US"/>
    <s v="USD"/>
    <n v="1410811740"/>
    <n v="1409341863"/>
    <b v="0"/>
    <n v="1"/>
    <b v="0"/>
    <s v="technology/space exploration"/>
    <n v="1"/>
    <n v="15"/>
    <x v="2"/>
    <s v="space exploration"/>
    <x v="2641"/>
    <d v="2014-09-15T20:09:00"/>
  </r>
  <r>
    <n v="2642"/>
    <x v="2641"/>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x v="2642"/>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x v="2643"/>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x v="2644"/>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x v="2645"/>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x v="2646"/>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x v="2647"/>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x v="2648"/>
    <s v="They have launched a Kickstarter."/>
    <n v="125000"/>
    <n v="124"/>
    <x v="1"/>
    <s v="US"/>
    <s v="USD"/>
    <n v="1454370941"/>
    <n v="1449186941"/>
    <b v="0"/>
    <n v="3"/>
    <b v="0"/>
    <s v="technology/space exploration"/>
    <n v="9.920000000000001E-2"/>
    <n v="41.333333333333336"/>
    <x v="2"/>
    <s v="space exploration"/>
    <x v="2649"/>
    <d v="2016-02-01T23:55:41"/>
  </r>
  <r>
    <n v="2650"/>
    <x v="2649"/>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x v="2650"/>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x v="2651"/>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x v="2652"/>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x v="2653"/>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x v="2654"/>
    <s v="Thank you for your support!"/>
    <n v="15000"/>
    <n v="3155"/>
    <x v="1"/>
    <s v="US"/>
    <s v="USD"/>
    <n v="1455048000"/>
    <n v="1452631647"/>
    <b v="0"/>
    <n v="43"/>
    <b v="0"/>
    <s v="technology/space exploration"/>
    <n v="21.033333333333335"/>
    <n v="73.372093023255815"/>
    <x v="2"/>
    <s v="space exploration"/>
    <x v="2655"/>
    <d v="2016-02-09T20:00:00"/>
  </r>
  <r>
    <n v="2656"/>
    <x v="2655"/>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x v="2656"/>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x v="2657"/>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x v="2658"/>
    <s v="test"/>
    <n v="49000"/>
    <n v="1333"/>
    <x v="1"/>
    <s v="US"/>
    <s v="USD"/>
    <n v="1429321210"/>
    <n v="1426729210"/>
    <b v="0"/>
    <n v="10"/>
    <b v="0"/>
    <s v="technology/space exploration"/>
    <n v="2.7204081632653061"/>
    <n v="133.30000000000001"/>
    <x v="2"/>
    <s v="space exploration"/>
    <x v="2659"/>
    <d v="2015-04-18T01:40:10"/>
  </r>
  <r>
    <n v="2660"/>
    <x v="2659"/>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x v="2660"/>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x v="2661"/>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x v="2662"/>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x v="2663"/>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x v="2664"/>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x v="2665"/>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x v="2666"/>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x v="2667"/>
    <s v="Creativity on the go! |_x000a_CrÃ©ativitÃ© en mouvement !"/>
    <n v="1000"/>
    <n v="1707"/>
    <x v="0"/>
    <s v="CA"/>
    <s v="CAD"/>
    <n v="1447079520"/>
    <n v="1443449265"/>
    <b v="0"/>
    <n v="28"/>
    <b v="1"/>
    <s v="technology/makerspaces"/>
    <n v="170.70000000000002"/>
    <n v="60.964285714285715"/>
    <x v="2"/>
    <s v="makerspaces"/>
    <x v="2668"/>
    <d v="2015-11-09T14:32:00"/>
  </r>
  <r>
    <n v="2669"/>
    <x v="2668"/>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x v="2669"/>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x v="2670"/>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x v="2671"/>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x v="2672"/>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x v="2673"/>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x v="2674"/>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x v="2675"/>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x v="2676"/>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x v="2677"/>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x v="2678"/>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x v="2679"/>
    <s v="iHeartPillow, Connecting loved ones"/>
    <n v="32000"/>
    <n v="276"/>
    <x v="2"/>
    <s v="ES"/>
    <s v="EUR"/>
    <n v="1459915491"/>
    <n v="1457327091"/>
    <b v="0"/>
    <n v="4"/>
    <b v="0"/>
    <s v="technology/makerspaces"/>
    <n v="0.86250000000000004"/>
    <n v="69"/>
    <x v="2"/>
    <s v="makerspaces"/>
    <x v="2680"/>
    <d v="2016-04-06T04:04:51"/>
  </r>
  <r>
    <n v="2681"/>
    <x v="2680"/>
    <s v="Jolly's Hot Dogs: A beef hot dog topped with deliciously seasoned ground beef, mustard and minced onions."/>
    <n v="8000"/>
    <n v="55"/>
    <x v="2"/>
    <s v="US"/>
    <s v="USD"/>
    <n v="1405027750"/>
    <n v="1402867750"/>
    <b v="0"/>
    <n v="2"/>
    <b v="0"/>
    <s v="food/food trucks"/>
    <n v="0.6875"/>
    <n v="27.5"/>
    <x v="7"/>
    <s v="food trucks"/>
    <x v="2681"/>
    <d v="2014-07-10T21:29:10"/>
  </r>
  <r>
    <n v="2682"/>
    <x v="2681"/>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x v="2682"/>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x v="2683"/>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x v="2684"/>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x v="2685"/>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x v="2686"/>
    <s v="Your American Pizzas, Wings, Stuffed Gouda Burger, Sweet &amp; Russet Potato Fries served on a food Truck!!"/>
    <n v="15000"/>
    <n v="0"/>
    <x v="2"/>
    <s v="US"/>
    <s v="USD"/>
    <n v="1435591318"/>
    <n v="1432999318"/>
    <b v="0"/>
    <n v="0"/>
    <b v="0"/>
    <s v="food/food trucks"/>
    <n v="0"/>
    <e v="#DIV/0!"/>
    <x v="7"/>
    <s v="food trucks"/>
    <x v="2687"/>
    <d v="2015-06-29T15:21:58"/>
  </r>
  <r>
    <n v="2688"/>
    <x v="2687"/>
    <s v="The amazing gourmet Mac N Cheez Food Truck Campaigne!"/>
    <n v="50000"/>
    <n v="74"/>
    <x v="2"/>
    <s v="US"/>
    <s v="USD"/>
    <n v="1424746800"/>
    <n v="1422067870"/>
    <b v="0"/>
    <n v="14"/>
    <b v="0"/>
    <s v="food/food trucks"/>
    <n v="0.14799999999999999"/>
    <n v="5.2857142857142856"/>
    <x v="7"/>
    <s v="food trucks"/>
    <x v="2688"/>
    <d v="2015-02-24T03:00:00"/>
  </r>
  <r>
    <n v="2689"/>
    <x v="2688"/>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x v="2689"/>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x v="2690"/>
    <s v="A Great New local Food Truck serving up ethnic fusion inspired eats in Ottawa."/>
    <n v="65000"/>
    <n v="35"/>
    <x v="2"/>
    <s v="CA"/>
    <s v="CAD"/>
    <n v="1431278557"/>
    <n v="1427390557"/>
    <b v="0"/>
    <n v="2"/>
    <b v="0"/>
    <s v="food/food trucks"/>
    <n v="5.3846153846153842E-2"/>
    <n v="17.5"/>
    <x v="7"/>
    <s v="food trucks"/>
    <x v="2691"/>
    <d v="2015-05-10T17:22:37"/>
  </r>
  <r>
    <n v="2692"/>
    <x v="2691"/>
    <s v="Our food truck will bring you -_x000a_                       Fast, Fresh, Food -_x000a_                            Throughout the Omaha area"/>
    <n v="3500"/>
    <n v="25"/>
    <x v="2"/>
    <s v="US"/>
    <s v="USD"/>
    <n v="1427266860"/>
    <n v="1424678460"/>
    <b v="0"/>
    <n v="1"/>
    <b v="0"/>
    <s v="food/food trucks"/>
    <n v="0.7142857142857143"/>
    <n v="25"/>
    <x v="7"/>
    <s v="food trucks"/>
    <x v="2692"/>
    <d v="2015-03-25T07:01:00"/>
  </r>
  <r>
    <n v="2693"/>
    <x v="2692"/>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x v="2693"/>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x v="2694"/>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x v="2695"/>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x v="2696"/>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x v="2697"/>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x v="2698"/>
    <s v="Hi, I want make my first bakery. Food truck was great, but I not have a car licence. So, help me to be my dream!"/>
    <n v="2"/>
    <n v="0"/>
    <x v="2"/>
    <s v="CA"/>
    <s v="CAD"/>
    <n v="1407533463"/>
    <n v="1404941463"/>
    <b v="0"/>
    <n v="0"/>
    <b v="0"/>
    <s v="food/food trucks"/>
    <n v="0"/>
    <e v="#DIV/0!"/>
    <x v="7"/>
    <s v="food trucks"/>
    <x v="2699"/>
    <d v="2014-08-08T21:31:03"/>
  </r>
  <r>
    <n v="2700"/>
    <x v="2699"/>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x v="2700"/>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x v="2701"/>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x v="2702"/>
    <s v="Â¡Tu nuevo espacio cultural multidisciplinario en el centro de Pachuca, Hidalgo"/>
    <n v="40000"/>
    <n v="41500"/>
    <x v="3"/>
    <s v="MX"/>
    <s v="MXN"/>
    <n v="1490196830"/>
    <n v="1485016430"/>
    <b v="0"/>
    <n v="45"/>
    <b v="0"/>
    <s v="theater/spaces"/>
    <n v="103.75000000000001"/>
    <n v="922.22222222222217"/>
    <x v="1"/>
    <s v="spaces"/>
    <x v="2703"/>
    <d v="2017-03-22T15:33:50"/>
  </r>
  <r>
    <n v="2704"/>
    <x v="2703"/>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x v="2704"/>
    <s v="Help light the lights at the historic Fischer Theatre in Danville, IL."/>
    <n v="16500"/>
    <n v="1739"/>
    <x v="3"/>
    <s v="US"/>
    <s v="USD"/>
    <n v="1490389158"/>
    <n v="1486504758"/>
    <b v="0"/>
    <n v="8"/>
    <b v="0"/>
    <s v="theater/spaces"/>
    <n v="10.539393939393939"/>
    <n v="217.375"/>
    <x v="1"/>
    <s v="spaces"/>
    <x v="2705"/>
    <d v="2017-03-24T20:59:18"/>
  </r>
  <r>
    <n v="2706"/>
    <x v="2705"/>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x v="2706"/>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x v="2707"/>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x v="2708"/>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x v="2709"/>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x v="2710"/>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x v="2711"/>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x v="2712"/>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x v="2713"/>
    <s v="The Crane will be the new home for independent theater in Northeast Minneapolis"/>
    <n v="25000"/>
    <n v="29089"/>
    <x v="0"/>
    <s v="US"/>
    <s v="USD"/>
    <n v="1476486000"/>
    <n v="1474040596"/>
    <b v="1"/>
    <n v="305"/>
    <b v="1"/>
    <s v="theater/spaces"/>
    <n v="116.35599999999999"/>
    <n v="95.373770491803285"/>
    <x v="1"/>
    <s v="spaces"/>
    <x v="2714"/>
    <d v="2016-10-14T23:00:00"/>
  </r>
  <r>
    <n v="2715"/>
    <x v="2714"/>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x v="2715"/>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x v="2716"/>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x v="2717"/>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x v="2718"/>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x v="2719"/>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x v="2720"/>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x v="2721"/>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x v="2722"/>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x v="2723"/>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x v="2724"/>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x v="2725"/>
    <s v="Krimston TWO: iPhone Dual SIM Case"/>
    <n v="100000"/>
    <n v="105745"/>
    <x v="0"/>
    <s v="US"/>
    <s v="USD"/>
    <n v="1461333311"/>
    <n v="1458741311"/>
    <b v="0"/>
    <n v="404"/>
    <b v="1"/>
    <s v="technology/hardware"/>
    <n v="105.745"/>
    <n v="261.74504950495049"/>
    <x v="2"/>
    <s v="hardware"/>
    <x v="2726"/>
    <d v="2016-04-22T13:55:11"/>
  </r>
  <r>
    <n v="2727"/>
    <x v="2726"/>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x v="2727"/>
    <s v="SSD, WiFi, RTC w/Battery and high power USB all in one shield."/>
    <n v="15000"/>
    <n v="30274"/>
    <x v="0"/>
    <s v="US"/>
    <s v="USD"/>
    <n v="1451485434"/>
    <n v="1448461434"/>
    <b v="0"/>
    <n v="392"/>
    <b v="1"/>
    <s v="technology/hardware"/>
    <n v="201.82666666666668"/>
    <n v="77.229591836734699"/>
    <x v="2"/>
    <s v="hardware"/>
    <x v="2728"/>
    <d v="2015-12-30T14:23:54"/>
  </r>
  <r>
    <n v="2729"/>
    <x v="2728"/>
    <s v="A luggage that is more than a luggage! It is what you want it to be."/>
    <n v="7500"/>
    <n v="7833"/>
    <x v="0"/>
    <s v="US"/>
    <s v="USD"/>
    <n v="1430459197"/>
    <n v="1427867197"/>
    <b v="0"/>
    <n v="23"/>
    <b v="1"/>
    <s v="technology/hardware"/>
    <n v="104.44"/>
    <n v="340.56521739130437"/>
    <x v="2"/>
    <s v="hardware"/>
    <x v="2729"/>
    <d v="2015-05-01T05:46:37"/>
  </r>
  <r>
    <n v="2730"/>
    <x v="2729"/>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x v="2730"/>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x v="2731"/>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x v="2732"/>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x v="2733"/>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x v="2734"/>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x v="2735"/>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x v="2736"/>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x v="2737"/>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x v="2738"/>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x v="2739"/>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x v="2740"/>
    <s v="Help me publish my 1st children's book as an aspiring author!"/>
    <n v="8000"/>
    <n v="35"/>
    <x v="2"/>
    <s v="US"/>
    <s v="USD"/>
    <n v="1413770820"/>
    <n v="1412005602"/>
    <b v="0"/>
    <n v="4"/>
    <b v="0"/>
    <s v="publishing/children's books"/>
    <n v="0.43750000000000006"/>
    <n v="8.75"/>
    <x v="3"/>
    <s v="children's books"/>
    <x v="2741"/>
    <d v="2014-10-20T02:07:00"/>
  </r>
  <r>
    <n v="2742"/>
    <x v="2741"/>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x v="2742"/>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x v="2743"/>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x v="2744"/>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x v="2745"/>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x v="2746"/>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x v="2747"/>
    <s v="Interactive Book with Audio to learn the Ojibwe Language for Children.  Website, Ebook and more!"/>
    <n v="5000"/>
    <n v="53"/>
    <x v="2"/>
    <s v="US"/>
    <s v="USD"/>
    <n v="1472835802"/>
    <n v="1470243802"/>
    <b v="0"/>
    <n v="4"/>
    <b v="0"/>
    <s v="publishing/children's books"/>
    <n v="1.06"/>
    <n v="13.25"/>
    <x v="3"/>
    <s v="children's books"/>
    <x v="2748"/>
    <d v="2016-09-02T17:03:22"/>
  </r>
  <r>
    <n v="2749"/>
    <x v="2748"/>
    <s v="Self-publishing my children's book."/>
    <n v="10000"/>
    <n v="110"/>
    <x v="2"/>
    <s v="US"/>
    <s v="USD"/>
    <n v="1428171037"/>
    <n v="1425582637"/>
    <b v="0"/>
    <n v="2"/>
    <b v="0"/>
    <s v="publishing/children's books"/>
    <n v="1.0999999999999999"/>
    <n v="55"/>
    <x v="3"/>
    <s v="children's books"/>
    <x v="2749"/>
    <d v="2015-04-04T18:10:37"/>
  </r>
  <r>
    <n v="2750"/>
    <x v="2749"/>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x v="2750"/>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x v="2751"/>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x v="2752"/>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x v="2753"/>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x v="2754"/>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x v="2755"/>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x v="2756"/>
    <s v="A children's letter book that Lampoons Hillary Clinton"/>
    <n v="1500"/>
    <n v="10"/>
    <x v="2"/>
    <s v="US"/>
    <s v="USD"/>
    <n v="1470498332"/>
    <n v="1469202332"/>
    <b v="0"/>
    <n v="2"/>
    <b v="0"/>
    <s v="publishing/children's books"/>
    <n v="0.66666666666666674"/>
    <n v="5"/>
    <x v="3"/>
    <s v="children's books"/>
    <x v="2757"/>
    <d v="2016-08-06T15:45:32"/>
  </r>
  <r>
    <n v="2758"/>
    <x v="2757"/>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x v="2758"/>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x v="2759"/>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x v="2760"/>
    <s v="Help me give away 500 copies of my picture book so more kids will know US geography!"/>
    <n v="5000"/>
    <n v="36"/>
    <x v="2"/>
    <s v="US"/>
    <s v="USD"/>
    <n v="1357176693"/>
    <n v="1354584693"/>
    <b v="0"/>
    <n v="4"/>
    <b v="0"/>
    <s v="publishing/children's books"/>
    <n v="0.72"/>
    <n v="9"/>
    <x v="3"/>
    <s v="children's books"/>
    <x v="2761"/>
    <d v="2013-01-03T01:31:33"/>
  </r>
  <r>
    <n v="2762"/>
    <x v="2761"/>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x v="2762"/>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x v="2763"/>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x v="2764"/>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x v="2765"/>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x v="2766"/>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x v="2767"/>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x v="2768"/>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x v="2769"/>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x v="2770"/>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x v="2771"/>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x v="2772"/>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x v="2773"/>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x v="2774"/>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x v="2775"/>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x v="2776"/>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x v="2777"/>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x v="2778"/>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x v="2779"/>
    <s v="Turn the World with my kids, and then write a book with the advice for traveling with baby"/>
    <n v="100000"/>
    <n v="0"/>
    <x v="2"/>
    <s v="IT"/>
    <s v="EUR"/>
    <n v="1489142688"/>
    <n v="1486550688"/>
    <b v="0"/>
    <n v="0"/>
    <b v="0"/>
    <s v="publishing/children's books"/>
    <n v="0"/>
    <e v="#DIV/0!"/>
    <x v="3"/>
    <s v="children's books"/>
    <x v="2780"/>
    <d v="2017-03-10T10:44:48"/>
  </r>
  <r>
    <n v="2781"/>
    <x v="2780"/>
    <s v="STRIKE, DANCE AND RISE with us at the University of Utah to end violence against women and girls!"/>
    <n v="1250"/>
    <n v="1316"/>
    <x v="0"/>
    <s v="US"/>
    <s v="USD"/>
    <n v="1423724400"/>
    <n v="1421274954"/>
    <b v="0"/>
    <n v="28"/>
    <b v="1"/>
    <s v="theater/plays"/>
    <n v="105.28"/>
    <n v="47"/>
    <x v="1"/>
    <s v="plays"/>
    <x v="2781"/>
    <d v="2015-02-12T07:00:00"/>
  </r>
  <r>
    <n v="2782"/>
    <x v="2781"/>
    <s v="The premiere theatre troupe in SE Michigan offering acting opportunities for the 50+ actor."/>
    <n v="1000"/>
    <n v="1200"/>
    <x v="0"/>
    <s v="US"/>
    <s v="USD"/>
    <n v="1424149140"/>
    <n v="1421964718"/>
    <b v="0"/>
    <n v="18"/>
    <b v="1"/>
    <s v="theater/plays"/>
    <n v="120"/>
    <n v="66.666666666666671"/>
    <x v="1"/>
    <s v="plays"/>
    <x v="2782"/>
    <d v="2015-02-17T04:59:00"/>
  </r>
  <r>
    <n v="2783"/>
    <x v="2782"/>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x v="2783"/>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x v="2784"/>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x v="2785"/>
    <s v="A heart-melting farce about sex, art and the lovelorn lay-abouts of London-town."/>
    <n v="2500"/>
    <n v="2946"/>
    <x v="0"/>
    <s v="GB"/>
    <s v="GBP"/>
    <n v="1404913180"/>
    <n v="1403703580"/>
    <b v="0"/>
    <n v="74"/>
    <b v="1"/>
    <s v="theater/plays"/>
    <n v="117.83999999999999"/>
    <n v="39.810810810810814"/>
    <x v="1"/>
    <s v="plays"/>
    <x v="2786"/>
    <d v="2014-07-09T13:39:40"/>
  </r>
  <r>
    <n v="2787"/>
    <x v="2786"/>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x v="2787"/>
    <s v="MOVING FORWARD! WE HAVE REACHED GOAL BUT HAVE MORE TIME!! PLEASE CONSIDER PLEDGING."/>
    <n v="2000"/>
    <n v="2050"/>
    <x v="0"/>
    <s v="US"/>
    <s v="USD"/>
    <n v="1469811043"/>
    <n v="1467219043"/>
    <b v="0"/>
    <n v="20"/>
    <b v="1"/>
    <s v="theater/plays"/>
    <n v="102.49999999999999"/>
    <n v="102.5"/>
    <x v="1"/>
    <s v="plays"/>
    <x v="2788"/>
    <d v="2016-07-29T16:50:43"/>
  </r>
  <r>
    <n v="2789"/>
    <x v="2788"/>
    <s v="BNT's Biggest Adventure So Far: Our 2015 full length production!"/>
    <n v="3000"/>
    <n v="3035"/>
    <x v="0"/>
    <s v="US"/>
    <s v="USD"/>
    <n v="1426132800"/>
    <n v="1424477934"/>
    <b v="0"/>
    <n v="24"/>
    <b v="1"/>
    <s v="theater/plays"/>
    <n v="101.16666666666667"/>
    <n v="126.45833333333333"/>
    <x v="1"/>
    <s v="plays"/>
    <x v="2789"/>
    <d v="2015-03-12T04:00:00"/>
  </r>
  <r>
    <n v="2790"/>
    <x v="2789"/>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x v="2790"/>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x v="2791"/>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x v="2792"/>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x v="2793"/>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x v="2794"/>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x v="2795"/>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x v="2796"/>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x v="2797"/>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x v="2798"/>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x v="2799"/>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x v="2800"/>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x v="2801"/>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x v="2802"/>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x v="2803"/>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x v="2804"/>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x v="2805"/>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x v="2806"/>
    <s v="Bringing Shakespeare back to the Playwrights"/>
    <n v="5000"/>
    <n v="6300"/>
    <x v="0"/>
    <s v="US"/>
    <s v="USD"/>
    <n v="1435611438"/>
    <n v="1433019438"/>
    <b v="0"/>
    <n v="93"/>
    <b v="1"/>
    <s v="theater/plays"/>
    <n v="126"/>
    <n v="67.741935483870961"/>
    <x v="1"/>
    <s v="plays"/>
    <x v="2807"/>
    <d v="2015-06-29T20:57:18"/>
  </r>
  <r>
    <n v="2808"/>
    <x v="2807"/>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x v="2808"/>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x v="2809"/>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x v="2810"/>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x v="2811"/>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x v="2812"/>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x v="2813"/>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x v="2814"/>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x v="2815"/>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x v="2816"/>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x v="2817"/>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x v="2818"/>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x v="2819"/>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x v="2820"/>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x v="2821"/>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x v="2822"/>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x v="2823"/>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x v="2824"/>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x v="2825"/>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x v="2826"/>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x v="2827"/>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x v="2828"/>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x v="2829"/>
    <s v="Avalon is a new South African Township play and Nakhtik is a  danced political lecture."/>
    <n v="3000"/>
    <n v="3000"/>
    <x v="0"/>
    <s v="US"/>
    <s v="USD"/>
    <n v="1399867140"/>
    <n v="1398802148"/>
    <b v="0"/>
    <n v="11"/>
    <b v="1"/>
    <s v="theater/plays"/>
    <n v="100"/>
    <n v="272.72727272727275"/>
    <x v="1"/>
    <s v="plays"/>
    <x v="2830"/>
    <d v="2014-05-12T03:59:00"/>
  </r>
  <r>
    <n v="2831"/>
    <x v="2830"/>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x v="2831"/>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x v="2832"/>
    <s v="A new play about exploring outer space"/>
    <n v="2700"/>
    <n v="2923"/>
    <x v="0"/>
    <s v="US"/>
    <s v="USD"/>
    <n v="1444528800"/>
    <n v="1442804633"/>
    <b v="0"/>
    <n v="35"/>
    <b v="1"/>
    <s v="theater/plays"/>
    <n v="108.25925925925925"/>
    <n v="83.51428571428572"/>
    <x v="1"/>
    <s v="plays"/>
    <x v="2833"/>
    <d v="2015-10-11T02:00:00"/>
  </r>
  <r>
    <n v="2834"/>
    <x v="2833"/>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x v="2834"/>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x v="2835"/>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x v="2836"/>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x v="2837"/>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x v="2838"/>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x v="2839"/>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x v="2840"/>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x v="2841"/>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x v="2842"/>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x v="2843"/>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x v="2844"/>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x v="2845"/>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x v="2846"/>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x v="2847"/>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x v="2848"/>
    <s v="NonSens!cal tackles the struggles of four people with mental health issues/disorders inspired by A.A Milne's Winnie the Pooh"/>
    <n v="500"/>
    <n v="5"/>
    <x v="2"/>
    <s v="GB"/>
    <s v="GBP"/>
    <n v="1461406600"/>
    <n v="1458814600"/>
    <b v="0"/>
    <n v="1"/>
    <b v="0"/>
    <s v="theater/plays"/>
    <n v="1"/>
    <n v="5"/>
    <x v="1"/>
    <s v="plays"/>
    <x v="2849"/>
    <d v="2016-04-23T10:16:40"/>
  </r>
  <r>
    <n v="2850"/>
    <x v="2849"/>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x v="2850"/>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x v="2851"/>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x v="2852"/>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x v="2853"/>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x v="2854"/>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x v="2855"/>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x v="2856"/>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x v="2857"/>
    <s v="Een Gay Party in het centrum van Amersfoort. _x000a_Een geweldige avond uit, met een show, optredens en DJ's."/>
    <n v="1000"/>
    <n v="0"/>
    <x v="2"/>
    <s v="NL"/>
    <s v="EUR"/>
    <n v="1417778880"/>
    <n v="1415711095"/>
    <b v="0"/>
    <n v="0"/>
    <b v="0"/>
    <s v="theater/plays"/>
    <n v="0"/>
    <e v="#DIV/0!"/>
    <x v="1"/>
    <s v="plays"/>
    <x v="2858"/>
    <d v="2014-12-05T11:28:00"/>
  </r>
  <r>
    <n v="2859"/>
    <x v="2858"/>
    <s v="A theatre company that will create works to inspire young people and get everyone involved."/>
    <n v="2000"/>
    <n v="35"/>
    <x v="2"/>
    <s v="AU"/>
    <s v="AUD"/>
    <n v="1444984904"/>
    <n v="1439800904"/>
    <b v="0"/>
    <n v="1"/>
    <b v="0"/>
    <s v="theater/plays"/>
    <n v="1.7500000000000002"/>
    <n v="35"/>
    <x v="1"/>
    <s v="plays"/>
    <x v="2859"/>
    <d v="2015-10-16T08:41:44"/>
  </r>
  <r>
    <n v="2860"/>
    <x v="2859"/>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x v="2860"/>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x v="2861"/>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x v="2862"/>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x v="2863"/>
    <s v="Accessible, original theatre for all!"/>
    <n v="2500"/>
    <n v="40"/>
    <x v="2"/>
    <s v="GB"/>
    <s v="GBP"/>
    <n v="1437139080"/>
    <n v="1434552207"/>
    <b v="0"/>
    <n v="3"/>
    <b v="0"/>
    <s v="theater/plays"/>
    <n v="1.6"/>
    <n v="13.333333333333334"/>
    <x v="1"/>
    <s v="plays"/>
    <x v="2864"/>
    <d v="2015-07-17T13:18:00"/>
  </r>
  <r>
    <n v="2865"/>
    <x v="2864"/>
    <s v="Prepare to be Swept Away. Three short plays from three master playwrights; LANDFALL, SNIPER and DANGERS of TOBACCO!"/>
    <n v="2888"/>
    <n v="0"/>
    <x v="2"/>
    <s v="US"/>
    <s v="USD"/>
    <n v="1420512259"/>
    <n v="1415328259"/>
    <b v="0"/>
    <n v="0"/>
    <b v="0"/>
    <s v="theater/plays"/>
    <n v="0"/>
    <e v="#DIV/0!"/>
    <x v="1"/>
    <s v="plays"/>
    <x v="2865"/>
    <d v="2015-01-06T02:44:19"/>
  </r>
  <r>
    <n v="2866"/>
    <x v="2865"/>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x v="2866"/>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x v="2867"/>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x v="2868"/>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x v="2869"/>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x v="2870"/>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x v="2871"/>
    <s v="Local Theatre group in Loudoun County, Virginia. Looking for funds to start producing shows!"/>
    <n v="3000"/>
    <n v="0"/>
    <x v="2"/>
    <s v="US"/>
    <s v="USD"/>
    <n v="1434768438"/>
    <n v="1429584438"/>
    <b v="0"/>
    <n v="0"/>
    <b v="0"/>
    <s v="theater/plays"/>
    <n v="0"/>
    <e v="#DIV/0!"/>
    <x v="1"/>
    <s v="plays"/>
    <x v="2872"/>
    <d v="2015-06-20T02:47:18"/>
  </r>
  <r>
    <n v="2873"/>
    <x v="2872"/>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x v="2873"/>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x v="2874"/>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x v="2875"/>
    <s v="Charlotte NC playwright looking to showcase a series of three stage plays.  Plays are funny, completed and ready to run!"/>
    <n v="150000"/>
    <n v="0"/>
    <x v="2"/>
    <s v="US"/>
    <s v="USD"/>
    <n v="1437069079"/>
    <n v="1434477079"/>
    <b v="0"/>
    <n v="0"/>
    <b v="0"/>
    <s v="theater/plays"/>
    <n v="0"/>
    <e v="#DIV/0!"/>
    <x v="1"/>
    <s v="plays"/>
    <x v="2876"/>
    <d v="2015-07-16T17:51:19"/>
  </r>
  <r>
    <n v="2877"/>
    <x v="2876"/>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x v="2877"/>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x v="2878"/>
    <s v="She that fines a husband? Wait, is that right? Girl... you better check yourself, before you wreck yourself!"/>
    <n v="11200"/>
    <n v="29"/>
    <x v="2"/>
    <s v="US"/>
    <s v="USD"/>
    <n v="1453310661"/>
    <n v="1450718661"/>
    <b v="0"/>
    <n v="1"/>
    <b v="0"/>
    <s v="theater/plays"/>
    <n v="0.2589285714285714"/>
    <n v="29"/>
    <x v="1"/>
    <s v="plays"/>
    <x v="2879"/>
    <d v="2016-01-20T17:24:21"/>
  </r>
  <r>
    <n v="2880"/>
    <x v="2879"/>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x v="2880"/>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x v="2881"/>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x v="2882"/>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x v="2883"/>
    <s v="Come explore the dream world of Jim Morrison, rock singer, mystic, poet, shaman."/>
    <n v="45000"/>
    <n v="185"/>
    <x v="2"/>
    <s v="US"/>
    <s v="USD"/>
    <n v="1417800435"/>
    <n v="1415208435"/>
    <b v="0"/>
    <n v="4"/>
    <b v="0"/>
    <s v="theater/plays"/>
    <n v="0.41111111111111115"/>
    <n v="46.25"/>
    <x v="1"/>
    <s v="plays"/>
    <x v="2884"/>
    <d v="2014-12-05T17:27:15"/>
  </r>
  <r>
    <n v="2885"/>
    <x v="2884"/>
    <s v="An historic and proud work of Polish nationalistic literature performed on stage."/>
    <n v="400"/>
    <n v="130"/>
    <x v="2"/>
    <s v="US"/>
    <s v="USD"/>
    <n v="1426294201"/>
    <n v="1423705801"/>
    <b v="0"/>
    <n v="5"/>
    <b v="0"/>
    <s v="theater/plays"/>
    <n v="32.5"/>
    <n v="26"/>
    <x v="1"/>
    <s v="plays"/>
    <x v="2885"/>
    <d v="2015-03-14T00:50:01"/>
  </r>
  <r>
    <n v="2886"/>
    <x v="2885"/>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x v="2886"/>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x v="2887"/>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x v="2888"/>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x v="2889"/>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x v="2890"/>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x v="2891"/>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x v="2892"/>
    <s v="Fundraising for REDISCOVERING KIA THE PLAY"/>
    <n v="5000"/>
    <n v="25"/>
    <x v="2"/>
    <s v="US"/>
    <s v="USD"/>
    <n v="1420768800"/>
    <n v="1415644395"/>
    <b v="0"/>
    <n v="2"/>
    <b v="0"/>
    <s v="theater/plays"/>
    <n v="0.5"/>
    <n v="12.5"/>
    <x v="1"/>
    <s v="plays"/>
    <x v="2893"/>
    <d v="2015-01-09T02:00:00"/>
  </r>
  <r>
    <n v="2894"/>
    <x v="2893"/>
    <s v="This Is A Story About A Woman A Man And A Woman"/>
    <n v="50000"/>
    <n v="0"/>
    <x v="2"/>
    <s v="US"/>
    <s v="USD"/>
    <n v="1428100815"/>
    <n v="1422920415"/>
    <b v="0"/>
    <n v="0"/>
    <b v="0"/>
    <s v="theater/plays"/>
    <n v="0"/>
    <e v="#DIV/0!"/>
    <x v="1"/>
    <s v="plays"/>
    <x v="2894"/>
    <d v="2015-04-03T22:40:15"/>
  </r>
  <r>
    <n v="2895"/>
    <x v="2894"/>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x v="2895"/>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x v="2896"/>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x v="2897"/>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x v="2898"/>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x v="2899"/>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x v="2900"/>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x v="2901"/>
    <s v="Help me honor and bring &quot;The American Soprano&quot; Leontyne Price back to the stage one more time."/>
    <n v="150000"/>
    <n v="25"/>
    <x v="2"/>
    <s v="US"/>
    <s v="USD"/>
    <n v="1440412396"/>
    <n v="1437820396"/>
    <b v="0"/>
    <n v="1"/>
    <b v="0"/>
    <s v="theater/plays"/>
    <n v="1.6666666666666666E-2"/>
    <n v="25"/>
    <x v="1"/>
    <s v="plays"/>
    <x v="2902"/>
    <d v="2015-08-24T10:33:16"/>
  </r>
  <r>
    <n v="2903"/>
    <x v="2902"/>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x v="2903"/>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x v="2904"/>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x v="2905"/>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x v="2906"/>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x v="2907"/>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x v="2908"/>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x v="2909"/>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x v="2910"/>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x v="2911"/>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x v="2912"/>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x v="2913"/>
    <s v="Hercules must complete four challenges in order to meet the father he never knew"/>
    <n v="25000"/>
    <n v="1"/>
    <x v="2"/>
    <s v="GB"/>
    <s v="GBP"/>
    <n v="1426365994"/>
    <n v="1421185594"/>
    <b v="0"/>
    <n v="1"/>
    <b v="0"/>
    <s v="theater/plays"/>
    <n v="4.0000000000000001E-3"/>
    <n v="1"/>
    <x v="1"/>
    <s v="plays"/>
    <x v="2914"/>
    <d v="2015-03-14T20:46:34"/>
  </r>
  <r>
    <n v="2915"/>
    <x v="2914"/>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x v="2915"/>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x v="2916"/>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x v="2917"/>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x v="2918"/>
    <s v="A full staged reading of a new play about a boy who learns how to be happy from the most unexpected person."/>
    <n v="600"/>
    <n v="51"/>
    <x v="2"/>
    <s v="US"/>
    <s v="USD"/>
    <n v="1407250329"/>
    <n v="1404658329"/>
    <b v="0"/>
    <n v="6"/>
    <b v="0"/>
    <s v="theater/plays"/>
    <n v="8.5"/>
    <n v="8.5"/>
    <x v="1"/>
    <s v="plays"/>
    <x v="2919"/>
    <d v="2014-08-05T14:52:09"/>
  </r>
  <r>
    <n v="2920"/>
    <x v="2919"/>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x v="2920"/>
    <s v="I'm creating a cabaret in which all donations go directly to Broadway Cares/Equity Fights AIDS."/>
    <n v="100"/>
    <n v="129"/>
    <x v="0"/>
    <s v="US"/>
    <s v="USD"/>
    <n v="1411679804"/>
    <n v="1409087804"/>
    <b v="0"/>
    <n v="3"/>
    <b v="1"/>
    <s v="theater/musical"/>
    <n v="129"/>
    <n v="43"/>
    <x v="1"/>
    <s v="musical"/>
    <x v="2921"/>
    <d v="2014-09-25T21:16:44"/>
  </r>
  <r>
    <n v="2922"/>
    <x v="2921"/>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x v="2922"/>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x v="2923"/>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x v="2924"/>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x v="2925"/>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x v="2926"/>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x v="2927"/>
    <s v="This is a touring production for schools in the Treasure Valley!"/>
    <n v="1000"/>
    <n v="1000"/>
    <x v="0"/>
    <s v="US"/>
    <s v="USD"/>
    <n v="1457135846"/>
    <n v="1454543846"/>
    <b v="0"/>
    <n v="24"/>
    <b v="1"/>
    <s v="theater/musical"/>
    <n v="100"/>
    <n v="41.666666666666664"/>
    <x v="1"/>
    <s v="musical"/>
    <x v="2928"/>
    <d v="2016-03-04T23:57:26"/>
  </r>
  <r>
    <n v="2929"/>
    <x v="2928"/>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x v="2929"/>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x v="2930"/>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x v="2931"/>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x v="2932"/>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x v="2933"/>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x v="2934"/>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x v="2935"/>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x v="2936"/>
    <s v="UCAS is a new British musical premiering at the Edinburgh Fringe Festival 2014."/>
    <n v="1500"/>
    <n v="2000"/>
    <x v="0"/>
    <s v="GB"/>
    <s v="GBP"/>
    <n v="1405249113"/>
    <n v="1402657113"/>
    <b v="0"/>
    <n v="55"/>
    <b v="1"/>
    <s v="theater/musical"/>
    <n v="133.33333333333331"/>
    <n v="36.363636363636367"/>
    <x v="1"/>
    <s v="musical"/>
    <x v="2937"/>
    <d v="2014-07-13T10:58:33"/>
  </r>
  <r>
    <n v="2938"/>
    <x v="2937"/>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x v="2938"/>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x v="2939"/>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x v="2940"/>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x v="2941"/>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x v="2942"/>
    <s v="Building a Resource Network and Funding Capacity to support, empower and promote Afrocentric Arts in Metro Columbus"/>
    <n v="3000"/>
    <n v="0"/>
    <x v="2"/>
    <s v="US"/>
    <s v="USD"/>
    <n v="1428894380"/>
    <n v="1426302380"/>
    <b v="0"/>
    <n v="0"/>
    <b v="0"/>
    <s v="theater/spaces"/>
    <n v="0"/>
    <e v="#DIV/0!"/>
    <x v="1"/>
    <s v="spaces"/>
    <x v="2943"/>
    <d v="2015-04-13T03:06:20"/>
  </r>
  <r>
    <n v="2944"/>
    <x v="2943"/>
    <s v="Our vision: build and operate a Theater Arts Center for south-central Washington state in Goldendale."/>
    <n v="10000"/>
    <n v="100"/>
    <x v="2"/>
    <s v="US"/>
    <s v="USD"/>
    <n v="1433714198"/>
    <n v="1431122198"/>
    <b v="0"/>
    <n v="1"/>
    <b v="0"/>
    <s v="theater/spaces"/>
    <n v="1"/>
    <n v="100"/>
    <x v="1"/>
    <s v="spaces"/>
    <x v="2944"/>
    <d v="2015-06-07T21:56:38"/>
  </r>
  <r>
    <n v="2945"/>
    <x v="2944"/>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x v="2945"/>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x v="2946"/>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x v="2947"/>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x v="2948"/>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x v="2949"/>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x v="2950"/>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x v="2951"/>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x v="2952"/>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x v="2953"/>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x v="2954"/>
    <s v="Stage Door Theater needs a stage for its current and future productions. Can you help?"/>
    <n v="1200"/>
    <n v="715"/>
    <x v="1"/>
    <s v="US"/>
    <s v="USD"/>
    <n v="1434476849"/>
    <n v="1431884849"/>
    <b v="0"/>
    <n v="11"/>
    <b v="0"/>
    <s v="theater/spaces"/>
    <n v="59.583333333333336"/>
    <n v="65"/>
    <x v="1"/>
    <s v="spaces"/>
    <x v="2955"/>
    <d v="2015-06-16T17:47:29"/>
  </r>
  <r>
    <n v="2956"/>
    <x v="2955"/>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x v="2956"/>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x v="2957"/>
    <s v="Chicago Based Theater Company and Venue Dedicated to Social Justice and Mainstreaming the Palestinian Narrative"/>
    <n v="80000"/>
    <n v="0"/>
    <x v="1"/>
    <s v="US"/>
    <s v="USD"/>
    <n v="1462729317"/>
    <n v="1457548917"/>
    <b v="0"/>
    <n v="0"/>
    <b v="0"/>
    <s v="theater/spaces"/>
    <n v="0"/>
    <e v="#DIV/0!"/>
    <x v="1"/>
    <s v="spaces"/>
    <x v="2958"/>
    <d v="2016-05-08T17:41:57"/>
  </r>
  <r>
    <n v="2959"/>
    <x v="2958"/>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x v="2959"/>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x v="2960"/>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x v="2961"/>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x v="2962"/>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x v="2963"/>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x v="2964"/>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x v="2965"/>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x v="2966"/>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x v="2967"/>
    <s v="The Curse of the Babywoman is real â€” and it is coming to FringeNYC this August."/>
    <n v="3500"/>
    <n v="3710"/>
    <x v="0"/>
    <s v="US"/>
    <s v="USD"/>
    <n v="1471406340"/>
    <n v="1470227660"/>
    <b v="0"/>
    <n v="47"/>
    <b v="1"/>
    <s v="theater/plays"/>
    <n v="106"/>
    <n v="78.936170212765958"/>
    <x v="1"/>
    <s v="plays"/>
    <x v="2968"/>
    <d v="2016-08-17T03:59:00"/>
  </r>
  <r>
    <n v="2969"/>
    <x v="2968"/>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x v="2969"/>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x v="2970"/>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x v="2971"/>
    <s v="A group of artists. A mythical art piece. A harrowing quest. And some margaritas."/>
    <n v="2000"/>
    <n v="2107"/>
    <x v="0"/>
    <s v="US"/>
    <s v="USD"/>
    <n v="1480899600"/>
    <n v="1479609520"/>
    <b v="0"/>
    <n v="17"/>
    <b v="1"/>
    <s v="theater/plays"/>
    <n v="105.35000000000001"/>
    <n v="123.94117647058823"/>
    <x v="1"/>
    <s v="plays"/>
    <x v="2972"/>
    <d v="2016-12-05T01:00:00"/>
  </r>
  <r>
    <n v="2973"/>
    <x v="2972"/>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x v="2973"/>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x v="2974"/>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x v="2975"/>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x v="2976"/>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x v="2977"/>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x v="2978"/>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x v="2979"/>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x v="2980"/>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x v="2981"/>
    <s v="Renovating this historical landmark, into an arts venue and theatre space for the community."/>
    <n v="5000"/>
    <n v="5103"/>
    <x v="0"/>
    <s v="GB"/>
    <s v="GBP"/>
    <n v="1455208143"/>
    <n v="1452616143"/>
    <b v="1"/>
    <n v="59"/>
    <b v="1"/>
    <s v="theater/spaces"/>
    <n v="102.06"/>
    <n v="86.491525423728817"/>
    <x v="1"/>
    <s v="spaces"/>
    <x v="2982"/>
    <d v="2016-02-11T16:29:03"/>
  </r>
  <r>
    <n v="2983"/>
    <x v="2982"/>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x v="2983"/>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x v="2984"/>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x v="2985"/>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x v="2986"/>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x v="2987"/>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x v="2988"/>
    <s v="Bring the movies back to Bethel, Maine."/>
    <n v="20000"/>
    <n v="35307"/>
    <x v="0"/>
    <s v="US"/>
    <s v="USD"/>
    <n v="1450673940"/>
    <n v="1448756962"/>
    <b v="0"/>
    <n v="364"/>
    <b v="1"/>
    <s v="theater/spaces"/>
    <n v="176.535"/>
    <n v="96.997252747252745"/>
    <x v="1"/>
    <s v="spaces"/>
    <x v="2989"/>
    <d v="2015-12-21T04:59:00"/>
  </r>
  <r>
    <n v="2990"/>
    <x v="2989"/>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x v="2990"/>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x v="2991"/>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x v="2992"/>
    <s v="Help us build the Kitchen from Hell!"/>
    <n v="1000"/>
    <n v="1003"/>
    <x v="0"/>
    <s v="US"/>
    <s v="USD"/>
    <n v="1455998867"/>
    <n v="1453406867"/>
    <b v="0"/>
    <n v="22"/>
    <b v="1"/>
    <s v="theater/spaces"/>
    <n v="100.29999999999998"/>
    <n v="45.590909090909093"/>
    <x v="1"/>
    <s v="spaces"/>
    <x v="2993"/>
    <d v="2016-02-20T20:07:47"/>
  </r>
  <r>
    <n v="2994"/>
    <x v="2993"/>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x v="2994"/>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x v="2995"/>
    <s v="A permanent home for comedy in Connecticut in the heart of downtown Hartford."/>
    <n v="35000"/>
    <n v="60180"/>
    <x v="0"/>
    <s v="US"/>
    <s v="USD"/>
    <n v="1432677240"/>
    <n v="1427493240"/>
    <b v="0"/>
    <n v="392"/>
    <b v="1"/>
    <s v="theater/spaces"/>
    <n v="171.94285714285715"/>
    <n v="153.5204081632653"/>
    <x v="1"/>
    <s v="spaces"/>
    <x v="2996"/>
    <d v="2015-05-26T21:54:00"/>
  </r>
  <r>
    <n v="2997"/>
    <x v="2996"/>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x v="2997"/>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x v="2998"/>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x v="2999"/>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x v="3000"/>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x v="3001"/>
    <s v="Make the workshop/ small stage space at Jimmy's No 43 even better than before!"/>
    <n v="7000"/>
    <n v="7595.43"/>
    <x v="0"/>
    <s v="US"/>
    <s v="USD"/>
    <n v="1356552252"/>
    <n v="1353960252"/>
    <b v="0"/>
    <n v="104"/>
    <b v="1"/>
    <s v="theater/spaces"/>
    <n v="108.50614285714286"/>
    <n v="73.032980769230775"/>
    <x v="1"/>
    <s v="spaces"/>
    <x v="3002"/>
    <d v="2012-12-26T20:04:12"/>
  </r>
  <r>
    <n v="3003"/>
    <x v="3002"/>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x v="3003"/>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x v="3004"/>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x v="3005"/>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x v="3006"/>
    <s v="Consuite for 2015 CoreCon.  An adventure into insanity."/>
    <n v="600"/>
    <n v="1080"/>
    <x v="0"/>
    <s v="US"/>
    <s v="USD"/>
    <n v="1429938683"/>
    <n v="1428124283"/>
    <b v="0"/>
    <n v="20"/>
    <b v="1"/>
    <s v="theater/spaces"/>
    <n v="180"/>
    <n v="54"/>
    <x v="1"/>
    <s v="spaces"/>
    <x v="3007"/>
    <d v="2015-04-25T05:11:23"/>
  </r>
  <r>
    <n v="3008"/>
    <x v="3007"/>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x v="3008"/>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x v="3009"/>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x v="3010"/>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x v="3011"/>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x v="3012"/>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x v="3013"/>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x v="3014"/>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x v="3015"/>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x v="3016"/>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x v="3017"/>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x v="3018"/>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x v="3019"/>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x v="3020"/>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x v="3021"/>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x v="3022"/>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x v="3023"/>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x v="3024"/>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x v="3025"/>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x v="3026"/>
    <s v="Wavy says let's LIGHT UP THE RAINBOW STAGE and as our stretch reward we'll throw all of us a PARTY!"/>
    <n v="40000"/>
    <n v="52576"/>
    <x v="0"/>
    <s v="US"/>
    <s v="USD"/>
    <n v="1426866851"/>
    <n v="1424278451"/>
    <b v="0"/>
    <n v="320"/>
    <b v="1"/>
    <s v="theater/spaces"/>
    <n v="131.44"/>
    <n v="164.3"/>
    <x v="1"/>
    <s v="spaces"/>
    <x v="3027"/>
    <d v="2015-03-20T15:54:11"/>
  </r>
  <r>
    <n v="3028"/>
    <x v="3027"/>
    <s v="We have a space! Help us fill it with a stage, chairs, gear and audiences' laughter!"/>
    <n v="5000"/>
    <n v="8401"/>
    <x v="0"/>
    <s v="US"/>
    <s v="USD"/>
    <n v="1471242025"/>
    <n v="1468650025"/>
    <b v="0"/>
    <n v="99"/>
    <b v="1"/>
    <s v="theater/spaces"/>
    <n v="168.01999999999998"/>
    <n v="84.858585858585855"/>
    <x v="1"/>
    <s v="spaces"/>
    <x v="3028"/>
    <d v="2016-08-15T06:20:25"/>
  </r>
  <r>
    <n v="3029"/>
    <x v="3028"/>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x v="3029"/>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x v="3030"/>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x v="3031"/>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x v="3032"/>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x v="3033"/>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x v="3034"/>
    <s v="Help create a permanent home for live comedy shows and classes in Downtown RVA."/>
    <n v="25000"/>
    <n v="27196.71"/>
    <x v="0"/>
    <s v="US"/>
    <s v="USD"/>
    <n v="1367674009"/>
    <n v="1365082009"/>
    <b v="0"/>
    <n v="307"/>
    <b v="1"/>
    <s v="theater/spaces"/>
    <n v="108.78684000000001"/>
    <n v="88.588631921824103"/>
    <x v="1"/>
    <s v="spaces"/>
    <x v="3035"/>
    <d v="2013-05-04T13:26:49"/>
  </r>
  <r>
    <n v="3036"/>
    <x v="3035"/>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x v="3036"/>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x v="3037"/>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x v="3038"/>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x v="3039"/>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x v="3040"/>
    <s v="Privet! Hello! Bon Jour! We are the Arlekin Players Theatre and we need a home."/>
    <n v="8300"/>
    <n v="9170"/>
    <x v="0"/>
    <s v="US"/>
    <s v="USD"/>
    <n v="1453323048"/>
    <n v="1450731048"/>
    <b v="0"/>
    <n v="95"/>
    <b v="1"/>
    <s v="theater/spaces"/>
    <n v="110.48192771084338"/>
    <n v="96.526315789473685"/>
    <x v="1"/>
    <s v="spaces"/>
    <x v="3041"/>
    <d v="2016-01-20T20:50:48"/>
  </r>
  <r>
    <n v="3042"/>
    <x v="3041"/>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x v="3042"/>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x v="3043"/>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x v="3044"/>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x v="3045"/>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x v="3046"/>
    <s v="Hi! We're the Graduating Seniors Acting V Seniors at Temple University! Welcome to our Kick starter Page!"/>
    <n v="500"/>
    <n v="745"/>
    <x v="0"/>
    <s v="US"/>
    <s v="USD"/>
    <n v="1461762960"/>
    <n v="1457999054"/>
    <b v="0"/>
    <n v="20"/>
    <b v="1"/>
    <s v="theater/spaces"/>
    <n v="149"/>
    <n v="37.25"/>
    <x v="1"/>
    <s v="spaces"/>
    <x v="3047"/>
    <d v="2016-04-27T13:16:00"/>
  </r>
  <r>
    <n v="3048"/>
    <x v="3047"/>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x v="3048"/>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x v="3049"/>
    <s v="Help fund The Black Pearl Consuite at CoreCon VIII: On Ancient Seas!"/>
    <n v="600"/>
    <n v="636"/>
    <x v="0"/>
    <s v="US"/>
    <s v="USD"/>
    <n v="1462420960"/>
    <n v="1459828960"/>
    <b v="0"/>
    <n v="9"/>
    <b v="1"/>
    <s v="theater/spaces"/>
    <n v="106"/>
    <n v="70.666666666666671"/>
    <x v="1"/>
    <s v="spaces"/>
    <x v="3050"/>
    <d v="2016-05-05T04:02:40"/>
  </r>
  <r>
    <n v="3051"/>
    <x v="3050"/>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x v="3051"/>
    <s v="To let the arts continue in Walker Minnesota We need a performing arts space and art gallery"/>
    <n v="50000"/>
    <n v="75"/>
    <x v="2"/>
    <s v="US"/>
    <s v="USD"/>
    <n v="1432828740"/>
    <n v="1430237094"/>
    <b v="0"/>
    <n v="2"/>
    <b v="0"/>
    <s v="theater/spaces"/>
    <n v="0.15"/>
    <n v="37.5"/>
    <x v="1"/>
    <s v="spaces"/>
    <x v="3052"/>
    <d v="2015-05-28T15:59:00"/>
  </r>
  <r>
    <n v="3053"/>
    <x v="3052"/>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x v="3053"/>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x v="3054"/>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x v="3055"/>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x v="3056"/>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x v="3057"/>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x v="3058"/>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x v="3059"/>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x v="3060"/>
    <s v="Save a historic Local theater."/>
    <n v="1000000"/>
    <n v="0"/>
    <x v="2"/>
    <s v="US"/>
    <s v="USD"/>
    <n v="1407955748"/>
    <n v="1405363748"/>
    <b v="0"/>
    <n v="0"/>
    <b v="0"/>
    <s v="theater/spaces"/>
    <n v="0"/>
    <e v="#DIV/0!"/>
    <x v="1"/>
    <s v="spaces"/>
    <x v="3061"/>
    <d v="2014-08-13T18:49:08"/>
  </r>
  <r>
    <n v="3062"/>
    <x v="3061"/>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x v="3062"/>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x v="3063"/>
    <s v="An epicenter for connection, creation and expression of the community."/>
    <n v="75000"/>
    <n v="8471"/>
    <x v="2"/>
    <s v="US"/>
    <s v="USD"/>
    <n v="1448175540"/>
    <n v="1445483246"/>
    <b v="0"/>
    <n v="72"/>
    <b v="0"/>
    <s v="theater/spaces"/>
    <n v="11.294666666666666"/>
    <n v="117.65277777777777"/>
    <x v="1"/>
    <s v="spaces"/>
    <x v="3064"/>
    <d v="2015-11-22T06:59:00"/>
  </r>
  <r>
    <n v="3065"/>
    <x v="3064"/>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x v="3065"/>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x v="3066"/>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x v="3067"/>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x v="3068"/>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x v="3069"/>
    <s v="Liverpool's 1st purpose built 7 night a week comedy club, bar &amp; restaurant with live music &amp; much more"/>
    <n v="10000"/>
    <n v="334"/>
    <x v="2"/>
    <s v="GB"/>
    <s v="GBP"/>
    <n v="1481132169"/>
    <n v="1479317769"/>
    <b v="0"/>
    <n v="16"/>
    <b v="0"/>
    <s v="theater/spaces"/>
    <n v="3.34"/>
    <n v="20.875"/>
    <x v="1"/>
    <s v="spaces"/>
    <x v="3070"/>
    <d v="2016-12-07T17:36:09"/>
  </r>
  <r>
    <n v="3071"/>
    <x v="3070"/>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x v="3071"/>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x v="3072"/>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x v="3073"/>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x v="3074"/>
    <s v="Magic Morgan &amp; Liliana are raising funds to expand their famed traveling magic show to a theater of magic."/>
    <n v="15000"/>
    <n v="1296"/>
    <x v="2"/>
    <s v="US"/>
    <s v="USD"/>
    <n v="1471573640"/>
    <n v="1467253640"/>
    <b v="0"/>
    <n v="20"/>
    <b v="0"/>
    <s v="theater/spaces"/>
    <n v="8.64"/>
    <n v="64.8"/>
    <x v="1"/>
    <s v="spaces"/>
    <x v="3075"/>
    <d v="2016-08-19T02:27:20"/>
  </r>
  <r>
    <n v="3076"/>
    <x v="3075"/>
    <s v="Helping female comedians get in their 10,000 Hours of practice!"/>
    <n v="10000"/>
    <n v="1506"/>
    <x v="2"/>
    <s v="US"/>
    <s v="USD"/>
    <n v="1444405123"/>
    <n v="1439221123"/>
    <b v="0"/>
    <n v="50"/>
    <b v="0"/>
    <s v="theater/spaces"/>
    <n v="15.06"/>
    <n v="30.12"/>
    <x v="1"/>
    <s v="spaces"/>
    <x v="3076"/>
    <d v="2015-10-09T15:38:43"/>
  </r>
  <r>
    <n v="3077"/>
    <x v="3076"/>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x v="3077"/>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x v="3078"/>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x v="3079"/>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x v="3080"/>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x v="3081"/>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x v="3082"/>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x v="3083"/>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x v="3084"/>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x v="3085"/>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x v="3086"/>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x v="3087"/>
    <s v="We believe it's time to open a visitor's center that highlights the small towns of the upper Midwest."/>
    <n v="65000"/>
    <n v="126"/>
    <x v="2"/>
    <s v="US"/>
    <s v="USD"/>
    <n v="1420724460"/>
    <n v="1418046247"/>
    <b v="0"/>
    <n v="3"/>
    <b v="0"/>
    <s v="theater/spaces"/>
    <n v="0.19384615384615383"/>
    <n v="42"/>
    <x v="1"/>
    <s v="spaces"/>
    <x v="3088"/>
    <d v="2015-01-08T13:41:00"/>
  </r>
  <r>
    <n v="3089"/>
    <x v="3088"/>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x v="3089"/>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x v="3090"/>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x v="3091"/>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x v="3092"/>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x v="3093"/>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x v="3094"/>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x v="3095"/>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x v="3096"/>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x v="3097"/>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x v="3098"/>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x v="3099"/>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x v="3100"/>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x v="3101"/>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x v="3102"/>
    <s v="Creating a place for local artists to perform, at substantially less cost for them"/>
    <n v="4100"/>
    <n v="11"/>
    <x v="2"/>
    <s v="US"/>
    <s v="USD"/>
    <n v="1434080706"/>
    <n v="1428896706"/>
    <b v="0"/>
    <n v="2"/>
    <b v="0"/>
    <s v="theater/spaces"/>
    <n v="0.26829268292682928"/>
    <n v="5.5"/>
    <x v="1"/>
    <s v="spaces"/>
    <x v="3103"/>
    <d v="2015-06-12T03:45:06"/>
  </r>
  <r>
    <n v="3104"/>
    <x v="3103"/>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x v="3104"/>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x v="3105"/>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x v="3106"/>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x v="3107"/>
    <s v="We need a permanent home for the theater!"/>
    <n v="50000"/>
    <n v="26"/>
    <x v="2"/>
    <s v="US"/>
    <s v="USD"/>
    <n v="1430234394"/>
    <n v="1425053994"/>
    <b v="0"/>
    <n v="2"/>
    <b v="0"/>
    <s v="theater/spaces"/>
    <n v="5.1999999999999998E-2"/>
    <n v="13"/>
    <x v="1"/>
    <s v="spaces"/>
    <x v="3108"/>
    <d v="2015-04-28T15:19:54"/>
  </r>
  <r>
    <n v="3109"/>
    <x v="3108"/>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x v="3109"/>
    <s v="Cat People Unite! It's time we get a space of our own to relax, socialize and learn! Join the Catmunity!"/>
    <n v="25000"/>
    <n v="10"/>
    <x v="2"/>
    <s v="US"/>
    <s v="USD"/>
    <n v="1487465119"/>
    <n v="1484009119"/>
    <b v="0"/>
    <n v="1"/>
    <b v="0"/>
    <s v="theater/spaces"/>
    <n v="0.04"/>
    <n v="10"/>
    <x v="1"/>
    <s v="spaces"/>
    <x v="3110"/>
    <d v="2017-02-19T00:45:19"/>
  </r>
  <r>
    <n v="3111"/>
    <x v="3110"/>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x v="3111"/>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x v="3112"/>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x v="3113"/>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x v="3114"/>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x v="3115"/>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x v="3116"/>
    <s v="Performing Arts workshops, for young people aged 5 -16, exploring how the sea has shaped Cowes as a settlement."/>
    <n v="1000"/>
    <n v="1"/>
    <x v="2"/>
    <s v="GB"/>
    <s v="GBP"/>
    <n v="1464354720"/>
    <n v="1463648360"/>
    <b v="0"/>
    <n v="1"/>
    <b v="0"/>
    <s v="theater/spaces"/>
    <n v="0.1"/>
    <n v="1"/>
    <x v="1"/>
    <s v="spaces"/>
    <x v="3117"/>
    <d v="2016-05-27T13:12:00"/>
  </r>
  <r>
    <n v="3118"/>
    <x v="3117"/>
    <s v="a magical place for all kind of people, like a fairytaile in all colours"/>
    <n v="500000"/>
    <n v="1550"/>
    <x v="2"/>
    <s v="SE"/>
    <s v="SEK"/>
    <n v="1467473723"/>
    <n v="1465832123"/>
    <b v="0"/>
    <n v="2"/>
    <b v="0"/>
    <s v="theater/spaces"/>
    <n v="0.31"/>
    <n v="775"/>
    <x v="1"/>
    <s v="spaces"/>
    <x v="3118"/>
    <d v="2016-07-02T15:35:23"/>
  </r>
  <r>
    <n v="3119"/>
    <x v="3118"/>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x v="3119"/>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x v="3120"/>
    <s v="I going to build a theatre for a local ant farm so that Ants can put on their theatre productions."/>
    <n v="1500"/>
    <n v="10"/>
    <x v="1"/>
    <s v="CA"/>
    <s v="CAD"/>
    <n v="1411748335"/>
    <n v="1406564335"/>
    <b v="0"/>
    <n v="1"/>
    <b v="0"/>
    <s v="theater/spaces"/>
    <n v="0.66666666666666674"/>
    <n v="10"/>
    <x v="1"/>
    <s v="spaces"/>
    <x v="3121"/>
    <d v="2014-09-26T16:18:55"/>
  </r>
  <r>
    <n v="3122"/>
    <x v="3121"/>
    <s v="cancelled until further notice"/>
    <n v="199"/>
    <n v="116"/>
    <x v="1"/>
    <s v="US"/>
    <s v="USD"/>
    <n v="1478733732"/>
    <n v="1478298132"/>
    <b v="0"/>
    <n v="2"/>
    <b v="0"/>
    <s v="theater/spaces"/>
    <n v="58.291457286432156"/>
    <n v="58"/>
    <x v="1"/>
    <s v="spaces"/>
    <x v="3122"/>
    <d v="2016-11-09T23:22:12"/>
  </r>
  <r>
    <n v="3123"/>
    <x v="3122"/>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x v="3123"/>
    <s v="A place where kids/ teens' dreams come true, and one finds there home without sparkly red shoes!"/>
    <n v="800000"/>
    <n v="26"/>
    <x v="1"/>
    <s v="US"/>
    <s v="USD"/>
    <n v="1422902601"/>
    <n v="1417718601"/>
    <b v="0"/>
    <n v="4"/>
    <b v="0"/>
    <s v="theater/spaces"/>
    <n v="3.2499999999999999E-3"/>
    <n v="6.5"/>
    <x v="1"/>
    <s v="spaces"/>
    <x v="3124"/>
    <d v="2015-02-02T18:43:21"/>
  </r>
  <r>
    <n v="3125"/>
    <x v="3124"/>
    <s v="N/A"/>
    <n v="1500000"/>
    <n v="0"/>
    <x v="1"/>
    <s v="US"/>
    <s v="USD"/>
    <n v="1452142672"/>
    <n v="1449550672"/>
    <b v="0"/>
    <n v="0"/>
    <b v="0"/>
    <s v="theater/spaces"/>
    <n v="0"/>
    <e v="#DIV/0!"/>
    <x v="1"/>
    <s v="spaces"/>
    <x v="3125"/>
    <d v="2016-01-07T04:57:52"/>
  </r>
  <r>
    <n v="3126"/>
    <x v="3125"/>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x v="3126"/>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x v="3127"/>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x v="3128"/>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x v="3129"/>
    <s v="A shockingly relevant modern take on a 2,000-year-old tragedy that confronts current gender politics."/>
    <n v="10000"/>
    <n v="375"/>
    <x v="3"/>
    <s v="US"/>
    <s v="USD"/>
    <n v="1492145940"/>
    <n v="1489504916"/>
    <b v="0"/>
    <n v="4"/>
    <b v="0"/>
    <s v="theater/plays"/>
    <n v="3.75"/>
    <n v="93.75"/>
    <x v="1"/>
    <s v="plays"/>
    <x v="3130"/>
    <d v="2017-04-14T04:59:00"/>
  </r>
  <r>
    <n v="3131"/>
    <x v="3130"/>
    <s v="A Staged Reading of &quot;Snake Eyes,&quot; a new play by Alex Rafala"/>
    <n v="4100"/>
    <n v="645"/>
    <x v="3"/>
    <s v="US"/>
    <s v="USD"/>
    <n v="1491656045"/>
    <n v="1489067645"/>
    <b v="0"/>
    <n v="12"/>
    <b v="0"/>
    <s v="theater/plays"/>
    <n v="15.731707317073171"/>
    <n v="53.75"/>
    <x v="1"/>
    <s v="plays"/>
    <x v="3131"/>
    <d v="2017-04-08T12:54:05"/>
  </r>
  <r>
    <n v="3132"/>
    <x v="3131"/>
    <s v="Smells Like Money, Drips Like Honey, Taste Like Mocha, Better Run AWAY"/>
    <n v="30000"/>
    <n v="10"/>
    <x v="3"/>
    <s v="US"/>
    <s v="USD"/>
    <n v="1492759460"/>
    <n v="1487579060"/>
    <b v="0"/>
    <n v="1"/>
    <b v="0"/>
    <s v="theater/plays"/>
    <n v="3.3333333333333333E-2"/>
    <n v="10"/>
    <x v="1"/>
    <s v="plays"/>
    <x v="3132"/>
    <d v="2017-04-21T07:24:20"/>
  </r>
  <r>
    <n v="3133"/>
    <x v="3132"/>
    <s v="TwentySomething is taking Hell Has No Fury to Edinburgh! _x000a_We're looking for your support to get us there."/>
    <n v="500"/>
    <n v="540"/>
    <x v="3"/>
    <s v="GB"/>
    <s v="GBP"/>
    <n v="1490358834"/>
    <n v="1487770434"/>
    <b v="0"/>
    <n v="16"/>
    <b v="0"/>
    <s v="theater/plays"/>
    <n v="108"/>
    <n v="33.75"/>
    <x v="1"/>
    <s v="plays"/>
    <x v="3133"/>
    <d v="2017-03-24T12:33:54"/>
  </r>
  <r>
    <n v="3134"/>
    <x v="3133"/>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x v="3134"/>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x v="3135"/>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x v="3136"/>
    <s v="Set in 1930s Chinatown, evocative of old world South Jackson Street during the Jazz era."/>
    <n v="1500"/>
    <n v="50"/>
    <x v="3"/>
    <s v="US"/>
    <s v="USD"/>
    <n v="1493838720"/>
    <n v="1489439669"/>
    <b v="0"/>
    <n v="1"/>
    <b v="0"/>
    <s v="theater/plays"/>
    <n v="3.3333333333333335"/>
    <n v="50"/>
    <x v="1"/>
    <s v="plays"/>
    <x v="3137"/>
    <d v="2017-05-03T19:12:00"/>
  </r>
  <r>
    <n v="3138"/>
    <x v="3137"/>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x v="3138"/>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x v="3139"/>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x v="3140"/>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x v="3141"/>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x v="3142"/>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x v="3143"/>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x v="3144"/>
    <s v="Dominion Theatre Company is the first community dinner theatre  to be established in Arlington TX."/>
    <n v="25000"/>
    <n v="0"/>
    <x v="3"/>
    <s v="US"/>
    <s v="USD"/>
    <n v="1490659134"/>
    <n v="1485478734"/>
    <b v="0"/>
    <n v="0"/>
    <b v="0"/>
    <s v="theater/plays"/>
    <n v="0"/>
    <e v="#DIV/0!"/>
    <x v="1"/>
    <s v="plays"/>
    <x v="3145"/>
    <d v="2017-03-27T23:58:54"/>
  </r>
  <r>
    <n v="3146"/>
    <x v="3145"/>
    <s v="Somos... Podemos... Amamos... Nuestra muralla, nuestra utopÃ­a. Que el amor sea el lÃ­mite"/>
    <n v="50000"/>
    <n v="5250"/>
    <x v="3"/>
    <s v="MX"/>
    <s v="MXN"/>
    <n v="1492356166"/>
    <n v="1488471766"/>
    <b v="0"/>
    <n v="12"/>
    <b v="0"/>
    <s v="theater/plays"/>
    <n v="10.5"/>
    <n v="437.5"/>
    <x v="1"/>
    <s v="plays"/>
    <x v="3146"/>
    <d v="2017-04-16T15:22:46"/>
  </r>
  <r>
    <n v="3147"/>
    <x v="3146"/>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x v="3147"/>
    <s v="Help fund The Aurora Project, an immersive science fiction epic."/>
    <n v="1800"/>
    <n v="2361"/>
    <x v="0"/>
    <s v="US"/>
    <s v="USD"/>
    <n v="1412136000"/>
    <n v="1410278284"/>
    <b v="1"/>
    <n v="57"/>
    <b v="1"/>
    <s v="theater/plays"/>
    <n v="131.16666666666669"/>
    <n v="41.421052631578945"/>
    <x v="1"/>
    <s v="plays"/>
    <x v="3148"/>
    <d v="2014-10-01T04:00:00"/>
  </r>
  <r>
    <n v="3149"/>
    <x v="3148"/>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x v="3149"/>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x v="3150"/>
    <s v="A Multi-Media Puppet Show, with large cable control puppets to tell a hilarious story for all ages."/>
    <n v="3500"/>
    <n v="3514"/>
    <x v="0"/>
    <s v="US"/>
    <s v="USD"/>
    <n v="1410379774"/>
    <n v="1407787774"/>
    <b v="1"/>
    <n v="34"/>
    <b v="1"/>
    <s v="theater/plays"/>
    <n v="100.4"/>
    <n v="103.35294117647059"/>
    <x v="1"/>
    <s v="plays"/>
    <x v="3151"/>
    <d v="2014-09-10T20:09:34"/>
  </r>
  <r>
    <n v="3152"/>
    <x v="3151"/>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x v="3152"/>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x v="3153"/>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x v="3154"/>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x v="3155"/>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x v="3156"/>
    <s v="Four Directors.  Four One Acts.  Four Genres.  For You."/>
    <n v="4000"/>
    <n v="4040"/>
    <x v="0"/>
    <s v="US"/>
    <s v="USD"/>
    <n v="1405746000"/>
    <n v="1404932105"/>
    <b v="1"/>
    <n v="41"/>
    <b v="1"/>
    <s v="theater/plays"/>
    <n v="101"/>
    <n v="98.536585365853654"/>
    <x v="1"/>
    <s v="plays"/>
    <x v="3157"/>
    <d v="2014-07-19T05:00:00"/>
  </r>
  <r>
    <n v="3158"/>
    <x v="3157"/>
    <s v="A 40s crime-noir play using nursery rhyme characters."/>
    <n v="5000"/>
    <n v="5700"/>
    <x v="0"/>
    <s v="US"/>
    <s v="USD"/>
    <n v="1374523752"/>
    <n v="1371931752"/>
    <b v="1"/>
    <n v="69"/>
    <b v="1"/>
    <s v="theater/plays"/>
    <n v="113.99999999999999"/>
    <n v="82.608695652173907"/>
    <x v="1"/>
    <s v="plays"/>
    <x v="3158"/>
    <d v="2013-07-22T20:09:12"/>
  </r>
  <r>
    <n v="3159"/>
    <x v="3158"/>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x v="3159"/>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x v="3160"/>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x v="3161"/>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x v="3162"/>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x v="3163"/>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x v="3164"/>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x v="3165"/>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x v="3166"/>
    <s v="What is destiny? Explore it with us this August at FringeNYC."/>
    <n v="3000"/>
    <n v="3485"/>
    <x v="0"/>
    <s v="US"/>
    <s v="USD"/>
    <n v="1406952781"/>
    <n v="1405743181"/>
    <b v="1"/>
    <n v="55"/>
    <b v="1"/>
    <s v="theater/plays"/>
    <n v="116.16666666666666"/>
    <n v="63.363636363636367"/>
    <x v="1"/>
    <s v="plays"/>
    <x v="3167"/>
    <d v="2014-08-02T04:13:01"/>
  </r>
  <r>
    <n v="3168"/>
    <x v="3167"/>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x v="3168"/>
    <s v="We're bringing The Window to the Cherry Lane Theater in January 2014."/>
    <n v="8000"/>
    <n v="8241"/>
    <x v="0"/>
    <s v="US"/>
    <s v="USD"/>
    <n v="1386910740"/>
    <n v="1384364561"/>
    <b v="1"/>
    <n v="82"/>
    <b v="1"/>
    <s v="theater/plays"/>
    <n v="103.01249999999999"/>
    <n v="100.5"/>
    <x v="1"/>
    <s v="plays"/>
    <x v="3169"/>
    <d v="2013-12-13T04:59:00"/>
  </r>
  <r>
    <n v="3170"/>
    <x v="3169"/>
    <s v="An emotionally-charged journey through the history of black women in America told in reverse."/>
    <n v="2000"/>
    <n v="2245"/>
    <x v="0"/>
    <s v="US"/>
    <s v="USD"/>
    <n v="1404273600"/>
    <n v="1401414944"/>
    <b v="1"/>
    <n v="71"/>
    <b v="1"/>
    <s v="theater/plays"/>
    <n v="112.25"/>
    <n v="31.619718309859156"/>
    <x v="1"/>
    <s v="plays"/>
    <x v="3170"/>
    <d v="2014-07-02T04:00:00"/>
  </r>
  <r>
    <n v="3171"/>
    <x v="3170"/>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x v="3171"/>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x v="3172"/>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x v="3173"/>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x v="3174"/>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x v="3175"/>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x v="3176"/>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x v="3177"/>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x v="3178"/>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x v="3179"/>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x v="3180"/>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x v="3181"/>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x v="3182"/>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x v="3183"/>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x v="3184"/>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x v="3185"/>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x v="3186"/>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x v="3187"/>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x v="3188"/>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x v="3189"/>
    <s v="Call It A Day Productions is putting on their first full production in December and every little bit helps!"/>
    <n v="4000"/>
    <n v="0"/>
    <x v="2"/>
    <s v="CA"/>
    <s v="CAD"/>
    <n v="1481258275"/>
    <n v="1478662675"/>
    <b v="0"/>
    <n v="0"/>
    <b v="0"/>
    <s v="theater/musical"/>
    <n v="0"/>
    <e v="#DIV/0!"/>
    <x v="1"/>
    <s v="musical"/>
    <x v="3190"/>
    <d v="2016-12-09T04:37:55"/>
  </r>
  <r>
    <n v="3191"/>
    <x v="3190"/>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x v="3191"/>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x v="3192"/>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x v="3193"/>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x v="3194"/>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x v="3195"/>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x v="3196"/>
    <s v="This years most important stage project for young artists in our region. www.ungespor.no"/>
    <n v="10000"/>
    <n v="1145"/>
    <x v="2"/>
    <s v="NO"/>
    <s v="NOK"/>
    <n v="1423050618"/>
    <n v="1420458618"/>
    <b v="0"/>
    <n v="4"/>
    <b v="0"/>
    <s v="theater/musical"/>
    <n v="11.450000000000001"/>
    <n v="286.25"/>
    <x v="1"/>
    <s v="musical"/>
    <x v="3197"/>
    <d v="2015-02-04T11:50:18"/>
  </r>
  <r>
    <n v="3198"/>
    <x v="3197"/>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x v="3198"/>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x v="3199"/>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x v="3200"/>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x v="3201"/>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x v="3202"/>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x v="3203"/>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x v="3204"/>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x v="3205"/>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x v="3206"/>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x v="3207"/>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x v="3208"/>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x v="3209"/>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x v="3210"/>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x v="3211"/>
    <s v="Help us bring our production of Campo Maldito to New York AND San Francisco!"/>
    <n v="4000"/>
    <n v="5050"/>
    <x v="0"/>
    <s v="US"/>
    <s v="USD"/>
    <n v="1407524751"/>
    <n v="1404932751"/>
    <b v="1"/>
    <n v="94"/>
    <b v="1"/>
    <s v="theater/plays"/>
    <n v="126.25"/>
    <n v="53.723404255319146"/>
    <x v="1"/>
    <s v="plays"/>
    <x v="3212"/>
    <d v="2014-08-08T19:05:51"/>
  </r>
  <r>
    <n v="3213"/>
    <x v="3212"/>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x v="3213"/>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x v="3214"/>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x v="3215"/>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x v="3216"/>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x v="3217"/>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x v="3218"/>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x v="3219"/>
    <s v="A sci-fi thriller for the stage opening March 10 in Los Angeles."/>
    <n v="15000"/>
    <n v="15126"/>
    <x v="0"/>
    <s v="US"/>
    <s v="USD"/>
    <n v="1489352400"/>
    <n v="1486411204"/>
    <b v="1"/>
    <n v="59"/>
    <b v="1"/>
    <s v="theater/plays"/>
    <n v="100.84"/>
    <n v="256.37288135593218"/>
    <x v="1"/>
    <s v="plays"/>
    <x v="3220"/>
    <d v="2017-03-12T21:00:00"/>
  </r>
  <r>
    <n v="3221"/>
    <x v="3220"/>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x v="3221"/>
    <s v="Shakespeare's classic re-imagined as a spoken and signed production for deaf and hearing audiences"/>
    <n v="2500"/>
    <n v="3120"/>
    <x v="0"/>
    <s v="US"/>
    <s v="USD"/>
    <n v="1445722140"/>
    <n v="1443016697"/>
    <b v="1"/>
    <n v="84"/>
    <b v="1"/>
    <s v="theater/plays"/>
    <n v="124.8"/>
    <n v="37.142857142857146"/>
    <x v="1"/>
    <s v="plays"/>
    <x v="3222"/>
    <d v="2015-10-24T21:29:00"/>
  </r>
  <r>
    <n v="3223"/>
    <x v="3222"/>
    <s v="Bringing David Lindsay-Abaire's award-winning story of our times to the East Bay."/>
    <n v="3100"/>
    <n v="3395"/>
    <x v="0"/>
    <s v="US"/>
    <s v="USD"/>
    <n v="1440100976"/>
    <n v="1437508976"/>
    <b v="1"/>
    <n v="74"/>
    <b v="1"/>
    <s v="theater/plays"/>
    <n v="109.51612903225806"/>
    <n v="45.878378378378379"/>
    <x v="1"/>
    <s v="plays"/>
    <x v="3223"/>
    <d v="2015-08-20T20:02:56"/>
  </r>
  <r>
    <n v="3224"/>
    <x v="3223"/>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x v="3224"/>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x v="3225"/>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x v="3226"/>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x v="3227"/>
    <s v="A Season of Powerful Women. A Season of Defiance."/>
    <n v="7000"/>
    <n v="7164"/>
    <x v="0"/>
    <s v="US"/>
    <s v="USD"/>
    <n v="1450328340"/>
    <n v="1447606884"/>
    <b v="1"/>
    <n v="37"/>
    <b v="1"/>
    <s v="theater/plays"/>
    <n v="102.34285714285714"/>
    <n v="193.62162162162161"/>
    <x v="1"/>
    <s v="plays"/>
    <x v="3228"/>
    <d v="2015-12-17T04:59:00"/>
  </r>
  <r>
    <n v="3229"/>
    <x v="3228"/>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x v="3229"/>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x v="3230"/>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x v="3231"/>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x v="3232"/>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x v="3233"/>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x v="3234"/>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x v="3235"/>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x v="3236"/>
    <s v="An annual campaign supporting our intensive for artists 25 and under."/>
    <n v="35000"/>
    <n v="35275.64"/>
    <x v="0"/>
    <s v="US"/>
    <s v="USD"/>
    <n v="1443499140"/>
    <n v="1441452184"/>
    <b v="1"/>
    <n v="269"/>
    <b v="1"/>
    <s v="theater/plays"/>
    <n v="100.78754285714287"/>
    <n v="131.13620817843866"/>
    <x v="1"/>
    <s v="plays"/>
    <x v="3237"/>
    <d v="2015-09-29T03:59:00"/>
  </r>
  <r>
    <n v="3238"/>
    <x v="3237"/>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x v="3238"/>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x v="3239"/>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x v="3240"/>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x v="3241"/>
    <s v="First Day Off in a Long Time is a comedy show...            _x000a_About suicide."/>
    <n v="10000"/>
    <n v="12730.42"/>
    <x v="0"/>
    <s v="US"/>
    <s v="USD"/>
    <n v="1411150092"/>
    <n v="1408558092"/>
    <b v="1"/>
    <n v="183"/>
    <b v="1"/>
    <s v="theater/plays"/>
    <n v="127.30419999999999"/>
    <n v="69.56513661202186"/>
    <x v="1"/>
    <s v="plays"/>
    <x v="3242"/>
    <d v="2014-09-19T18:08:12"/>
  </r>
  <r>
    <n v="3243"/>
    <x v="3242"/>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x v="3243"/>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x v="3244"/>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x v="3245"/>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x v="3246"/>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x v="3247"/>
    <s v="Honest Accomplice Theatre produces theatre for social change."/>
    <n v="12000"/>
    <n v="12095"/>
    <x v="0"/>
    <s v="US"/>
    <s v="USD"/>
    <n v="1428178757"/>
    <n v="1425590357"/>
    <b v="1"/>
    <n v="200"/>
    <b v="1"/>
    <s v="theater/plays"/>
    <n v="100.79166666666666"/>
    <n v="60.475000000000001"/>
    <x v="1"/>
    <s v="plays"/>
    <x v="3248"/>
    <d v="2015-04-04T20:19:17"/>
  </r>
  <r>
    <n v="3249"/>
    <x v="3248"/>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x v="3249"/>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x v="3250"/>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x v="3251"/>
    <s v="How do we navigate the boundaries between friendship, sexual intimacy and obsessive desire?"/>
    <n v="2250"/>
    <n v="2876"/>
    <x v="0"/>
    <s v="GB"/>
    <s v="GBP"/>
    <n v="1473247240"/>
    <n v="1470655240"/>
    <b v="1"/>
    <n v="50"/>
    <b v="1"/>
    <s v="theater/plays"/>
    <n v="127.82222222222221"/>
    <n v="57.52"/>
    <x v="1"/>
    <s v="plays"/>
    <x v="3252"/>
    <d v="2016-09-07T11:20:40"/>
  </r>
  <r>
    <n v="3253"/>
    <x v="3252"/>
    <s v="Can you ever truly feel what someone else is feeling?_x000a_Do you want to?"/>
    <n v="20000"/>
    <n v="20365"/>
    <x v="0"/>
    <s v="US"/>
    <s v="USD"/>
    <n v="1473306300"/>
    <n v="1471701028"/>
    <b v="1"/>
    <n v="115"/>
    <b v="1"/>
    <s v="theater/plays"/>
    <n v="101.82500000000002"/>
    <n v="177.08695652173913"/>
    <x v="1"/>
    <s v="plays"/>
    <x v="3253"/>
    <d v="2016-09-08T03:45:00"/>
  </r>
  <r>
    <n v="3254"/>
    <x v="3253"/>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x v="3254"/>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x v="3255"/>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x v="3256"/>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x v="3257"/>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x v="3258"/>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x v="3259"/>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x v="3260"/>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x v="3261"/>
    <s v="A one-woman theatrical exploration of the prison system and its inhabitants."/>
    <n v="12200"/>
    <n v="12571"/>
    <x v="0"/>
    <s v="US"/>
    <s v="USD"/>
    <n v="1419220800"/>
    <n v="1416555262"/>
    <b v="1"/>
    <n v="134"/>
    <b v="1"/>
    <s v="theater/plays"/>
    <n v="103.04098360655738"/>
    <n v="93.81343283582089"/>
    <x v="1"/>
    <s v="plays"/>
    <x v="3262"/>
    <d v="2014-12-22T04:00:00"/>
  </r>
  <r>
    <n v="3263"/>
    <x v="3262"/>
    <s v="Shakespeare's bloodiest tragedy, performed and produced exclusively by women."/>
    <n v="2500"/>
    <n v="2804.16"/>
    <x v="0"/>
    <s v="US"/>
    <s v="USD"/>
    <n v="1446238800"/>
    <n v="1444220588"/>
    <b v="1"/>
    <n v="68"/>
    <b v="1"/>
    <s v="theater/plays"/>
    <n v="112.1664"/>
    <n v="41.237647058823526"/>
    <x v="1"/>
    <s v="plays"/>
    <x v="3263"/>
    <d v="2015-10-30T21:00:00"/>
  </r>
  <r>
    <n v="3264"/>
    <x v="3263"/>
    <s v="The three part comedic saga of Kapow-i GoGo, who saves the world.  Again.  And again."/>
    <n v="2500"/>
    <n v="2575"/>
    <x v="0"/>
    <s v="US"/>
    <s v="USD"/>
    <n v="1422482400"/>
    <n v="1421089938"/>
    <b v="1"/>
    <n v="49"/>
    <b v="1"/>
    <s v="theater/plays"/>
    <n v="103"/>
    <n v="52.551020408163268"/>
    <x v="1"/>
    <s v="plays"/>
    <x v="3264"/>
    <d v="2015-01-28T22:00:00"/>
  </r>
  <r>
    <n v="3265"/>
    <x v="3264"/>
    <s v="A theatrical play on Alzheimerâ€™s and the challenges of loving a person who keeps disappearing."/>
    <n v="2700"/>
    <n v="4428"/>
    <x v="0"/>
    <s v="IE"/>
    <s v="EUR"/>
    <n v="1449162000"/>
    <n v="1446570315"/>
    <b v="1"/>
    <n v="63"/>
    <b v="1"/>
    <s v="theater/plays"/>
    <n v="164"/>
    <n v="70.285714285714292"/>
    <x v="1"/>
    <s v="plays"/>
    <x v="3265"/>
    <d v="2015-12-03T17:00:00"/>
  </r>
  <r>
    <n v="3266"/>
    <x v="3265"/>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x v="3266"/>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x v="3267"/>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x v="3268"/>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x v="3269"/>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x v="3270"/>
    <s v="A razor sharp satire to darken your Christmas."/>
    <n v="1500"/>
    <n v="1950"/>
    <x v="0"/>
    <s v="GB"/>
    <s v="GBP"/>
    <n v="1414927775"/>
    <n v="1412332175"/>
    <b v="1"/>
    <n v="51"/>
    <b v="1"/>
    <s v="theater/plays"/>
    <n v="130"/>
    <n v="38.235294117647058"/>
    <x v="1"/>
    <s v="plays"/>
    <x v="3271"/>
    <d v="2014-11-02T11:29:35"/>
  </r>
  <r>
    <n v="3272"/>
    <x v="3271"/>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x v="3272"/>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x v="3273"/>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x v="3274"/>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x v="3275"/>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x v="3276"/>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x v="3277"/>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x v="3278"/>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x v="3279"/>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x v="3280"/>
    <s v="&quot;This is how theater should connect to people&quot;  Margo Jefferson, Pulitzer Prize winning critic"/>
    <n v="5000"/>
    <n v="6080"/>
    <x v="0"/>
    <s v="US"/>
    <s v="USD"/>
    <n v="1441153705"/>
    <n v="1438561705"/>
    <b v="0"/>
    <n v="47"/>
    <b v="1"/>
    <s v="theater/plays"/>
    <n v="121.6"/>
    <n v="129.36170212765958"/>
    <x v="1"/>
    <s v="plays"/>
    <x v="3281"/>
    <d v="2015-09-02T00:28:25"/>
  </r>
  <r>
    <n v="3282"/>
    <x v="3281"/>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x v="3282"/>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x v="3283"/>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x v="3284"/>
    <s v="A new play by Matthew Gasda"/>
    <n v="4999"/>
    <n v="5604"/>
    <x v="0"/>
    <s v="US"/>
    <s v="USD"/>
    <n v="1488258000"/>
    <n v="1485556626"/>
    <b v="0"/>
    <n v="81"/>
    <b v="1"/>
    <s v="theater/plays"/>
    <n v="112.10242048409683"/>
    <n v="69.18518518518519"/>
    <x v="1"/>
    <s v="plays"/>
    <x v="3285"/>
    <d v="2017-02-28T05:00:00"/>
  </r>
  <r>
    <n v="3286"/>
    <x v="3285"/>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x v="3286"/>
    <s v="An inspirational one-man play about crisis, community, and the search for wholeness."/>
    <n v="2500"/>
    <n v="2500"/>
    <x v="0"/>
    <s v="CA"/>
    <s v="CAD"/>
    <n v="1448733628"/>
    <n v="1446573628"/>
    <b v="0"/>
    <n v="34"/>
    <b v="1"/>
    <s v="theater/plays"/>
    <n v="100"/>
    <n v="73.529411764705884"/>
    <x v="1"/>
    <s v="plays"/>
    <x v="3287"/>
    <d v="2015-11-28T18:00:28"/>
  </r>
  <r>
    <n v="3288"/>
    <x v="3287"/>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x v="3288"/>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x v="3289"/>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x v="3290"/>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x v="3291"/>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x v="3292"/>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x v="3293"/>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x v="3294"/>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x v="3295"/>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x v="3296"/>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x v="3297"/>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x v="3298"/>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x v="3299"/>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x v="3300"/>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x v="3301"/>
    <s v="FilosofÃ­a de los anÃ³nimos"/>
    <n v="8400"/>
    <n v="8685"/>
    <x v="0"/>
    <s v="ES"/>
    <s v="EUR"/>
    <n v="1481099176"/>
    <n v="1478507176"/>
    <b v="0"/>
    <n v="50"/>
    <b v="1"/>
    <s v="theater/plays"/>
    <n v="103.39285714285715"/>
    <n v="173.7"/>
    <x v="1"/>
    <s v="plays"/>
    <x v="3302"/>
    <d v="2016-12-07T08:26:16"/>
  </r>
  <r>
    <n v="3303"/>
    <x v="3302"/>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x v="330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x v="3304"/>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x v="3305"/>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x v="3306"/>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x v="3307"/>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x v="3308"/>
    <s v="Two unlikely friends, a garage, tinned beans &amp; the end of the world."/>
    <n v="350"/>
    <n v="558"/>
    <x v="0"/>
    <s v="GB"/>
    <s v="GBP"/>
    <n v="1476632178"/>
    <n v="1473953778"/>
    <b v="0"/>
    <n v="31"/>
    <b v="1"/>
    <s v="theater/plays"/>
    <n v="159.42857142857144"/>
    <n v="18"/>
    <x v="1"/>
    <s v="plays"/>
    <x v="3309"/>
    <d v="2016-10-16T15:36:18"/>
  </r>
  <r>
    <n v="3310"/>
    <x v="3309"/>
    <s v="A new play about coming coming home, recovery, and trying to find God in the process."/>
    <n v="6500"/>
    <n v="6505"/>
    <x v="0"/>
    <s v="US"/>
    <s v="USD"/>
    <n v="1444169825"/>
    <n v="1441577825"/>
    <b v="0"/>
    <n v="31"/>
    <b v="1"/>
    <s v="theater/plays"/>
    <n v="100.07692307692308"/>
    <n v="209.83870967741936"/>
    <x v="1"/>
    <s v="plays"/>
    <x v="3310"/>
    <d v="2015-10-06T22:17:05"/>
  </r>
  <r>
    <n v="3311"/>
    <x v="3310"/>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x v="3311"/>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x v="3312"/>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x v="3313"/>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x v="3314"/>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x v="3315"/>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x v="3316"/>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x v="3317"/>
    <s v="Help us strengthen and inspire disability arts in Atlantic Canada"/>
    <n v="2000"/>
    <n v="2512"/>
    <x v="0"/>
    <s v="CA"/>
    <s v="CAD"/>
    <n v="1460341800"/>
    <n v="1456902893"/>
    <b v="0"/>
    <n v="32"/>
    <b v="1"/>
    <s v="theater/plays"/>
    <n v="125.6"/>
    <n v="78.5"/>
    <x v="1"/>
    <s v="plays"/>
    <x v="3318"/>
    <d v="2016-04-11T02:30:00"/>
  </r>
  <r>
    <n v="3319"/>
    <x v="3318"/>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x v="3319"/>
    <s v="Imaginary Theater Company presents two modern day tall tales about family, resilience and redemption."/>
    <n v="2500"/>
    <n v="2525"/>
    <x v="0"/>
    <s v="US"/>
    <s v="USD"/>
    <n v="1466557557"/>
    <n v="1463965557"/>
    <b v="0"/>
    <n v="38"/>
    <b v="1"/>
    <s v="theater/plays"/>
    <n v="101"/>
    <n v="66.44736842105263"/>
    <x v="1"/>
    <s v="plays"/>
    <x v="3320"/>
    <d v="2016-06-22T01:05:57"/>
  </r>
  <r>
    <n v="3321"/>
    <x v="3320"/>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x v="3321"/>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x v="3322"/>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x v="3323"/>
    <s v="The play tells the story of Jim and Doyler and their friendship on the brink of Irish independence."/>
    <n v="1500"/>
    <n v="1525"/>
    <x v="0"/>
    <s v="IE"/>
    <s v="EUR"/>
    <n v="1465135190"/>
    <n v="1463925590"/>
    <b v="0"/>
    <n v="10"/>
    <b v="1"/>
    <s v="theater/plays"/>
    <n v="101.66666666666666"/>
    <n v="152.5"/>
    <x v="1"/>
    <s v="plays"/>
    <x v="3324"/>
    <d v="2016-06-05T13:59:50"/>
  </r>
  <r>
    <n v="3325"/>
    <x v="3324"/>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x v="3325"/>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x v="3326"/>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x v="3327"/>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x v="3328"/>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x v="3329"/>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x v="3330"/>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x v="3331"/>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x v="3332"/>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x v="3333"/>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x v="333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x v="3335"/>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x v="3336"/>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x v="3337"/>
    <s v="Join Estelle Parsons in support of Theater That Looks and Sounds Like America"/>
    <n v="15000"/>
    <n v="15327"/>
    <x v="0"/>
    <s v="US"/>
    <s v="USD"/>
    <n v="1487944080"/>
    <n v="1486129680"/>
    <b v="0"/>
    <n v="112"/>
    <b v="1"/>
    <s v="theater/plays"/>
    <n v="102.18"/>
    <n v="136.84821428571428"/>
    <x v="1"/>
    <s v="plays"/>
    <x v="3338"/>
    <d v="2017-02-24T13:48:00"/>
  </r>
  <r>
    <n v="3339"/>
    <x v="3338"/>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x v="3339"/>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x v="3340"/>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x v="3341"/>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x v="3342"/>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x v="3343"/>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x v="3344"/>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x v="3345"/>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x v="3346"/>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x v="3265"/>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x v="3347"/>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x v="3348"/>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x v="3349"/>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x v="3350"/>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x v="3351"/>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x v="3352"/>
    <s v="Help Strangeloop Theatre create and support new work by sponsoring our 2015-2016 season."/>
    <n v="3000"/>
    <n v="3058"/>
    <x v="0"/>
    <s v="US"/>
    <s v="USD"/>
    <n v="1446091260"/>
    <n v="1443029206"/>
    <b v="0"/>
    <n v="55"/>
    <b v="1"/>
    <s v="theater/plays"/>
    <n v="101.93333333333334"/>
    <n v="55.6"/>
    <x v="1"/>
    <s v="plays"/>
    <x v="3354"/>
    <d v="2015-10-29T04:01:00"/>
  </r>
  <r>
    <n v="3355"/>
    <x v="335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x v="3354"/>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x v="3355"/>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x v="3356"/>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x v="3357"/>
    <s v="A Theatrical Production Celebrating the Lebanese Culture and the Human Spirit in Time of War."/>
    <n v="4000"/>
    <n v="4250"/>
    <x v="0"/>
    <s v="US"/>
    <s v="USD"/>
    <n v="1487985734"/>
    <n v="1484097734"/>
    <b v="0"/>
    <n v="23"/>
    <b v="1"/>
    <s v="theater/plays"/>
    <n v="106.25"/>
    <n v="184.78260869565219"/>
    <x v="1"/>
    <s v="plays"/>
    <x v="3359"/>
    <d v="2017-02-25T01:22:14"/>
  </r>
  <r>
    <n v="3360"/>
    <x v="3358"/>
    <s v="World Premiere, an M1 Singapore Fringe Festival 2017 commission."/>
    <n v="9000"/>
    <n v="9124"/>
    <x v="0"/>
    <s v="SG"/>
    <s v="SGD"/>
    <n v="1481731140"/>
    <n v="1479866343"/>
    <b v="0"/>
    <n v="72"/>
    <b v="1"/>
    <s v="theater/plays"/>
    <n v="101.37777777777779"/>
    <n v="126.72222222222223"/>
    <x v="1"/>
    <s v="plays"/>
    <x v="3360"/>
    <d v="2016-12-14T15:59:00"/>
  </r>
  <r>
    <n v="3361"/>
    <x v="3359"/>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x v="3360"/>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x v="3361"/>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x v="3362"/>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x v="3363"/>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x v="3364"/>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x v="3365"/>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x v="3366"/>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x v="3367"/>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x v="3368"/>
    <s v="I'm Alright. A story of young women, told by young women, for the world."/>
    <n v="1500"/>
    <n v="1766"/>
    <x v="0"/>
    <s v="US"/>
    <s v="USD"/>
    <n v="1481961600"/>
    <n v="1479283285"/>
    <b v="0"/>
    <n v="26"/>
    <b v="1"/>
    <s v="theater/plays"/>
    <n v="117.73333333333333"/>
    <n v="67.92307692307692"/>
    <x v="1"/>
    <s v="plays"/>
    <x v="3370"/>
    <d v="2016-12-17T08:00:00"/>
  </r>
  <r>
    <n v="3371"/>
    <x v="3369"/>
    <s v="Help support Red Planet, a new science fiction play based off the Mars One exploration."/>
    <n v="200"/>
    <n v="277"/>
    <x v="0"/>
    <s v="US"/>
    <s v="USD"/>
    <n v="1449089965"/>
    <n v="1446670765"/>
    <b v="0"/>
    <n v="9"/>
    <b v="1"/>
    <s v="theater/plays"/>
    <n v="138.5"/>
    <n v="30.777777777777779"/>
    <x v="1"/>
    <s v="plays"/>
    <x v="3371"/>
    <d v="2015-12-02T20:59:25"/>
  </r>
  <r>
    <n v="3372"/>
    <x v="3370"/>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x v="3371"/>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x v="3372"/>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x v="3373"/>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x v="3374"/>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x v="3375"/>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x v="3376"/>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x v="3377"/>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x v="3378"/>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x v="3379"/>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x v="3380"/>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x v="3381"/>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x v="3382"/>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x v="3383"/>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x v="3384"/>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x v="3385"/>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x v="3386"/>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x v="3387"/>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x v="3388"/>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x v="3389"/>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x v="3390"/>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x v="3391"/>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x v="3392"/>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x v="3393"/>
    <s v="Miramar is a a darkly funny play exploring what it is we call â€˜homeâ€™."/>
    <n v="500"/>
    <n v="920"/>
    <x v="0"/>
    <s v="GB"/>
    <s v="GBP"/>
    <n v="1433009400"/>
    <n v="1431795944"/>
    <b v="0"/>
    <n v="38"/>
    <b v="1"/>
    <s v="theater/plays"/>
    <n v="184"/>
    <n v="24.210526315789473"/>
    <x v="1"/>
    <s v="plays"/>
    <x v="3395"/>
    <d v="2015-05-30T18:10:00"/>
  </r>
  <r>
    <n v="3396"/>
    <x v="3394"/>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x v="3395"/>
    <s v="Help a group of recovering alcoholics bring Samuel Beckett's classic to a seaside town!"/>
    <n v="250"/>
    <n v="280"/>
    <x v="0"/>
    <s v="GB"/>
    <s v="GBP"/>
    <n v="1455832800"/>
    <n v="1452338929"/>
    <b v="0"/>
    <n v="24"/>
    <b v="1"/>
    <s v="theater/plays"/>
    <n v="112.00000000000001"/>
    <n v="11.666666666666666"/>
    <x v="1"/>
    <s v="plays"/>
    <x v="3397"/>
    <d v="2016-02-18T22:00:00"/>
  </r>
  <r>
    <n v="3398"/>
    <x v="3396"/>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x v="3397"/>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x v="3398"/>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x v="3399"/>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x v="3400"/>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x v="3401"/>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x v="3402"/>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x v="3403"/>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x v="3404"/>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x v="3405"/>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x v="3406"/>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x v="3407"/>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x v="3408"/>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x v="3409"/>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x v="3410"/>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x v="3411"/>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x v="3412"/>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x v="3413"/>
    <s v="We are raising funds to allow for enhanced scenic, costume, and lighting design. Every dollar helps!"/>
    <n v="200"/>
    <n v="200"/>
    <x v="0"/>
    <s v="US"/>
    <s v="USD"/>
    <n v="1460935800"/>
    <n v="1459999656"/>
    <b v="0"/>
    <n v="9"/>
    <b v="1"/>
    <s v="theater/plays"/>
    <n v="100"/>
    <n v="22.222222222222221"/>
    <x v="1"/>
    <s v="plays"/>
    <x v="3415"/>
    <d v="2016-04-17T23:30:00"/>
  </r>
  <r>
    <n v="3416"/>
    <x v="3414"/>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x v="3415"/>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x v="3416"/>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x v="3417"/>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x v="3418"/>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x v="3419"/>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x v="3420"/>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x v="3421"/>
    <s v="Forest Hills Eastern's Student Run Show 2015. Our goal is to present a professional quality show on a budget."/>
    <n v="250"/>
    <n v="350"/>
    <x v="0"/>
    <s v="US"/>
    <s v="USD"/>
    <n v="1429912341"/>
    <n v="1427320341"/>
    <b v="0"/>
    <n v="10"/>
    <b v="1"/>
    <s v="theater/plays"/>
    <n v="140"/>
    <n v="35"/>
    <x v="1"/>
    <s v="plays"/>
    <x v="3423"/>
    <d v="2015-04-24T21:52:21"/>
  </r>
  <r>
    <n v="3424"/>
    <x v="3422"/>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x v="3423"/>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x v="3424"/>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x v="3425"/>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x v="3426"/>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x v="3427"/>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x v="3428"/>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x v="3429"/>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x v="3430"/>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x v="3431"/>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x v="3432"/>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x v="3433"/>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x v="3434"/>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x v="3435"/>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x v="3436"/>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x v="3437"/>
    <s v="Help a small theater produce an original adaptation of Lewis Carroll's classic story."/>
    <n v="1200"/>
    <n v="1616.14"/>
    <x v="0"/>
    <s v="US"/>
    <s v="USD"/>
    <n v="1453179540"/>
    <n v="1452030730"/>
    <b v="0"/>
    <n v="18"/>
    <b v="1"/>
    <s v="theater/plays"/>
    <n v="134.67833333333334"/>
    <n v="89.785555555555561"/>
    <x v="1"/>
    <s v="plays"/>
    <x v="3439"/>
    <d v="2016-01-19T04:59:00"/>
  </r>
  <r>
    <n v="3440"/>
    <x v="3438"/>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x v="3439"/>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x v="3440"/>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x v="3441"/>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x v="3442"/>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x v="3443"/>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x v="3444"/>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x v="3445"/>
    <s v="&quot;He was a poet, a vagrant, a philosopher, a lady's man and a hard drinker&quot;"/>
    <n v="1000"/>
    <n v="1078"/>
    <x v="0"/>
    <s v="US"/>
    <s v="USD"/>
    <n v="1458332412"/>
    <n v="1454448012"/>
    <b v="0"/>
    <n v="14"/>
    <b v="1"/>
    <s v="theater/plays"/>
    <n v="107.80000000000001"/>
    <n v="77"/>
    <x v="1"/>
    <s v="plays"/>
    <x v="3447"/>
    <d v="2016-03-18T20:20:12"/>
  </r>
  <r>
    <n v="3448"/>
    <x v="3446"/>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x v="3447"/>
    <s v="Help us produce this original play! The play will be presented at the LSTFI July 12-14. Follow us on Facebook."/>
    <n v="800"/>
    <n v="1365"/>
    <x v="0"/>
    <s v="US"/>
    <s v="USD"/>
    <n v="1468036800"/>
    <n v="1465607738"/>
    <b v="0"/>
    <n v="20"/>
    <b v="1"/>
    <s v="theater/plays"/>
    <n v="170.625"/>
    <n v="68.25"/>
    <x v="1"/>
    <s v="plays"/>
    <x v="3449"/>
    <d v="2016-07-09T04:00:00"/>
  </r>
  <r>
    <n v="3450"/>
    <x v="3448"/>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x v="3449"/>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x v="3450"/>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x v="3451"/>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x v="3452"/>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x v="3453"/>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x v="3454"/>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x v="3455"/>
    <s v="Robots, Space Battles, Mystery, and Intrigue. Nothing is Impossible..."/>
    <n v="2000"/>
    <n v="2804"/>
    <x v="0"/>
    <s v="US"/>
    <s v="USD"/>
    <n v="1423720740"/>
    <n v="1421081857"/>
    <b v="0"/>
    <n v="55"/>
    <b v="1"/>
    <s v="theater/plays"/>
    <n v="140.19999999999999"/>
    <n v="50.981818181818184"/>
    <x v="1"/>
    <s v="plays"/>
    <x v="3457"/>
    <d v="2015-02-12T05:59:00"/>
  </r>
  <r>
    <n v="3458"/>
    <x v="3456"/>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x v="3457"/>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x v="3458"/>
    <s v="'Pushers' is an exciting new play and the first project for brand new theatre company, Ain't Got No Home Productions."/>
    <n v="500"/>
    <n v="950"/>
    <x v="0"/>
    <s v="GB"/>
    <s v="GBP"/>
    <n v="1408106352"/>
    <n v="1406896752"/>
    <b v="0"/>
    <n v="19"/>
    <b v="1"/>
    <s v="theater/plays"/>
    <n v="190"/>
    <n v="50"/>
    <x v="1"/>
    <s v="plays"/>
    <x v="3460"/>
    <d v="2014-08-15T12:39:12"/>
  </r>
  <r>
    <n v="3461"/>
    <x v="3459"/>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x v="3460"/>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x v="3461"/>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x v="3462"/>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x v="3463"/>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x v="3464"/>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x v="3465"/>
    <s v="Venus in Fur, By David Ives."/>
    <n v="3000"/>
    <n v="3030"/>
    <x v="0"/>
    <s v="US"/>
    <s v="USD"/>
    <n v="1426864032"/>
    <n v="1424275632"/>
    <b v="0"/>
    <n v="47"/>
    <b v="1"/>
    <s v="theater/plays"/>
    <n v="101"/>
    <n v="64.468085106382972"/>
    <x v="1"/>
    <s v="plays"/>
    <x v="3467"/>
    <d v="2015-03-20T15:07:12"/>
  </r>
  <r>
    <n v="3468"/>
    <x v="3466"/>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x v="3467"/>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x v="3468"/>
    <s v="The New Artist's Circle is a theatre company dedicated to bringing the arts to young people."/>
    <n v="250"/>
    <n v="375"/>
    <x v="0"/>
    <s v="US"/>
    <s v="USD"/>
    <n v="1468618680"/>
    <n v="1465345902"/>
    <b v="0"/>
    <n v="9"/>
    <b v="1"/>
    <s v="theater/plays"/>
    <n v="150"/>
    <n v="41.666666666666664"/>
    <x v="1"/>
    <s v="plays"/>
    <x v="3470"/>
    <d v="2016-07-15T21:38:00"/>
  </r>
  <r>
    <n v="3471"/>
    <x v="3469"/>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x v="3470"/>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x v="3471"/>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x v="3472"/>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x v="3473"/>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x v="3474"/>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x v="3475"/>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x v="3476"/>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x v="3477"/>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x v="3478"/>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x v="3479"/>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x v="3480"/>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x v="3481"/>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x v="3482"/>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x v="3483"/>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x v="3484"/>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x v="3485"/>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x v="3486"/>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x v="3487"/>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x v="3488"/>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x v="3489"/>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x v="3490"/>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x v="3491"/>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x v="3492"/>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x v="3493"/>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x v="3494"/>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x v="3495"/>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x v="3496"/>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x v="3497"/>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x v="3498"/>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x v="3499"/>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x v="3500"/>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x v="3501"/>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x v="3502"/>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x v="3503"/>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x v="3504"/>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x v="3505"/>
    <s v="Please help our troupe bring our first project from planning to reality! Join us on one exciting ride!"/>
    <n v="10000"/>
    <n v="10440"/>
    <x v="0"/>
    <s v="US"/>
    <s v="USD"/>
    <n v="1464732537"/>
    <n v="1462140537"/>
    <b v="0"/>
    <n v="72"/>
    <b v="1"/>
    <s v="theater/plays"/>
    <n v="104.4"/>
    <n v="145"/>
    <x v="1"/>
    <s v="plays"/>
    <x v="3507"/>
    <d v="2016-05-31T22:08:57"/>
  </r>
  <r>
    <n v="3508"/>
    <x v="3506"/>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x v="3507"/>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x v="3508"/>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x v="3509"/>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x v="3510"/>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x v="3511"/>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x v="3512"/>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x v="3513"/>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x v="3514"/>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x v="3515"/>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x v="3516"/>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x v="3517"/>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x v="3518"/>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x v="3519"/>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x v="3520"/>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x v="3521"/>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x v="3522"/>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x v="3523"/>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x v="3524"/>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x v="3525"/>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x v="3526"/>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x v="3527"/>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x v="3528"/>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x v="3529"/>
    <s v="A political comedy for a crazy election year"/>
    <n v="1000"/>
    <n v="1280"/>
    <x v="0"/>
    <s v="US"/>
    <s v="USD"/>
    <n v="1467301334"/>
    <n v="1464709334"/>
    <b v="0"/>
    <n v="26"/>
    <b v="1"/>
    <s v="theater/plays"/>
    <n v="128"/>
    <n v="49.230769230769234"/>
    <x v="1"/>
    <s v="plays"/>
    <x v="3531"/>
    <d v="2016-06-30T15:42:14"/>
  </r>
  <r>
    <n v="3532"/>
    <x v="3530"/>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x v="3531"/>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x v="3532"/>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x v="3533"/>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x v="3534"/>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x v="3535"/>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x v="3536"/>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x v="3537"/>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x v="3538"/>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x v="3539"/>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x v="3540"/>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x v="3541"/>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x v="3542"/>
    <s v="Death &amp; Pretzels presents the world premiere of Paul Pasulka's Gruoch, or Lady Macbeth"/>
    <n v="2500"/>
    <n v="2500"/>
    <x v="0"/>
    <s v="US"/>
    <s v="USD"/>
    <n v="1425758257"/>
    <n v="1423166257"/>
    <b v="0"/>
    <n v="24"/>
    <b v="1"/>
    <s v="theater/plays"/>
    <n v="100"/>
    <n v="104.16666666666667"/>
    <x v="1"/>
    <s v="plays"/>
    <x v="3544"/>
    <d v="2015-03-07T19:57:37"/>
  </r>
  <r>
    <n v="3545"/>
    <x v="3543"/>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x v="3544"/>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x v="3545"/>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x v="3546"/>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x v="3547"/>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x v="3548"/>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x v="3549"/>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x v="3550"/>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x v="3551"/>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x v="3552"/>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x v="3553"/>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x v="3554"/>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x v="3555"/>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x v="3556"/>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x v="3557"/>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x v="3558"/>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x v="3559"/>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x v="3560"/>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x v="3561"/>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x v="3562"/>
    <s v="Multi Award-Winng play THE PILLOWMAN coming to the Arts Centre Theatre, Aberdeen"/>
    <n v="1000"/>
    <n v="1005"/>
    <x v="0"/>
    <s v="GB"/>
    <s v="GBP"/>
    <n v="1444060800"/>
    <n v="1440082649"/>
    <b v="0"/>
    <n v="17"/>
    <b v="1"/>
    <s v="theater/plays"/>
    <n v="100.49999999999999"/>
    <n v="59.117647058823529"/>
    <x v="1"/>
    <s v="plays"/>
    <x v="3564"/>
    <d v="2015-10-05T16:00:00"/>
  </r>
  <r>
    <n v="3565"/>
    <x v="3563"/>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x v="3564"/>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x v="3565"/>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x v="3566"/>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x v="3567"/>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x v="3568"/>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x v="3569"/>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x v="3570"/>
    <s v="A darkly comic one woman show by Abram Rooney as part of The Camden Fringe 2015."/>
    <n v="500"/>
    <n v="500"/>
    <x v="0"/>
    <s v="GB"/>
    <s v="GBP"/>
    <n v="1434894082"/>
    <n v="1432302082"/>
    <b v="0"/>
    <n v="9"/>
    <b v="1"/>
    <s v="theater/plays"/>
    <n v="100"/>
    <n v="55.555555555555557"/>
    <x v="1"/>
    <s v="plays"/>
    <x v="3572"/>
    <d v="2015-06-21T13:41:22"/>
  </r>
  <r>
    <n v="3573"/>
    <x v="3571"/>
    <s v="London based theatre makers collaborating to create a new show about the history of HipHop."/>
    <n v="3000"/>
    <n v="3084"/>
    <x v="0"/>
    <s v="GB"/>
    <s v="GBP"/>
    <n v="1415440846"/>
    <n v="1412845246"/>
    <b v="0"/>
    <n v="78"/>
    <b v="1"/>
    <s v="theater/plays"/>
    <n v="102.8"/>
    <n v="39.53846153846154"/>
    <x v="1"/>
    <s v="plays"/>
    <x v="3573"/>
    <d v="2014-11-08T10:00:46"/>
  </r>
  <r>
    <n v="3574"/>
    <x v="3572"/>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x v="3573"/>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x v="3574"/>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x v="3575"/>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x v="3576"/>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x v="3577"/>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x v="3578"/>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x v="3579"/>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x v="3580"/>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x v="3581"/>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x v="3582"/>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x v="3583"/>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x v="3584"/>
    <s v="See Theatre In A New Light"/>
    <n v="7500"/>
    <n v="8207"/>
    <x v="0"/>
    <s v="US"/>
    <s v="USD"/>
    <n v="1474649070"/>
    <n v="1469465070"/>
    <b v="0"/>
    <n v="54"/>
    <b v="1"/>
    <s v="theater/plays"/>
    <n v="109.42666666666668"/>
    <n v="151.9814814814815"/>
    <x v="1"/>
    <s v="plays"/>
    <x v="3586"/>
    <d v="2016-09-23T16:44:30"/>
  </r>
  <r>
    <n v="3587"/>
    <x v="3585"/>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x v="3586"/>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x v="3587"/>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x v="3588"/>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x v="3589"/>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x v="3590"/>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x v="3591"/>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x v="3592"/>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x v="3593"/>
    <s v="A new theatre company staging Will Eno's The Flu Season in Seattle"/>
    <n v="2600"/>
    <n v="3081"/>
    <x v="0"/>
    <s v="US"/>
    <s v="USD"/>
    <n v="1426229940"/>
    <n v="1423959123"/>
    <b v="0"/>
    <n v="62"/>
    <b v="1"/>
    <s v="theater/plays"/>
    <n v="118.5"/>
    <n v="49.693548387096776"/>
    <x v="1"/>
    <s v="plays"/>
    <x v="3595"/>
    <d v="2015-03-13T06:59:00"/>
  </r>
  <r>
    <n v="3596"/>
    <x v="3594"/>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x v="3595"/>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x v="3596"/>
    <s v="River City Theatre Company needs your support as we embark on our thirteenth production, CINDERELLA!"/>
    <n v="1000"/>
    <n v="1101"/>
    <x v="0"/>
    <s v="US"/>
    <s v="USD"/>
    <n v="1409720340"/>
    <n v="1408129822"/>
    <b v="0"/>
    <n v="27"/>
    <b v="1"/>
    <s v="theater/plays"/>
    <n v="110.1"/>
    <n v="40.777777777777779"/>
    <x v="1"/>
    <s v="plays"/>
    <x v="3598"/>
    <d v="2014-09-03T04:59:00"/>
  </r>
  <r>
    <n v="3599"/>
    <x v="3597"/>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x v="3598"/>
    <s v="The First Play From The Man Who Brought You The Black James Bond!"/>
    <n v="10"/>
    <n v="13"/>
    <x v="0"/>
    <s v="US"/>
    <s v="USD"/>
    <n v="1476390164"/>
    <n v="1473970964"/>
    <b v="0"/>
    <n v="4"/>
    <b v="1"/>
    <s v="theater/plays"/>
    <n v="130"/>
    <n v="3.25"/>
    <x v="1"/>
    <s v="plays"/>
    <x v="3600"/>
    <d v="2016-10-13T20:22:44"/>
  </r>
  <r>
    <n v="3601"/>
    <x v="3599"/>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x v="3600"/>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x v="3601"/>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x v="3602"/>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x v="3603"/>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x v="3604"/>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x v="3605"/>
    <s v="'E15' is a verbatim project that looks at the story of the Focus E15 Campaign"/>
    <n v="550"/>
    <n v="580"/>
    <x v="0"/>
    <s v="GB"/>
    <s v="GBP"/>
    <n v="1450137600"/>
    <n v="1448924882"/>
    <b v="0"/>
    <n v="20"/>
    <b v="1"/>
    <s v="theater/plays"/>
    <n v="105.45454545454544"/>
    <n v="29"/>
    <x v="1"/>
    <s v="plays"/>
    <x v="3607"/>
    <d v="2015-12-15T00:00:00"/>
  </r>
  <r>
    <n v="3608"/>
    <x v="3606"/>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x v="3607"/>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x v="3608"/>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x v="3609"/>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x v="3610"/>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x v="3611"/>
    <s v="a woman walks into a bar except she looks like a man and no one's serving drinks. one night only"/>
    <n v="1250"/>
    <n v="1250"/>
    <x v="0"/>
    <s v="US"/>
    <s v="USD"/>
    <n v="1403964574"/>
    <n v="1401372574"/>
    <b v="0"/>
    <n v="20"/>
    <b v="1"/>
    <s v="theater/plays"/>
    <n v="100"/>
    <n v="62.5"/>
    <x v="1"/>
    <s v="plays"/>
    <x v="3613"/>
    <d v="2014-06-28T14:09:34"/>
  </r>
  <r>
    <n v="3614"/>
    <x v="3438"/>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x v="3612"/>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x v="3613"/>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x v="3614"/>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x v="3615"/>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x v="3616"/>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x v="3617"/>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x v="3618"/>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x v="3619"/>
    <s v="5 actors. 39 characters. 1 epic adventure. Presented by the Cradle Theatre Company."/>
    <n v="1000"/>
    <n v="1000.99"/>
    <x v="0"/>
    <s v="US"/>
    <s v="USD"/>
    <n v="1411874580"/>
    <n v="1409030371"/>
    <b v="0"/>
    <n v="21"/>
    <b v="1"/>
    <s v="theater/plays"/>
    <n v="100.099"/>
    <n v="47.666190476190479"/>
    <x v="1"/>
    <s v="plays"/>
    <x v="3622"/>
    <d v="2014-09-28T03:23:00"/>
  </r>
  <r>
    <n v="3623"/>
    <x v="3620"/>
    <s v="An original play exploring the complications of romantic relationships in all forms."/>
    <n v="2500"/>
    <n v="3000"/>
    <x v="0"/>
    <s v="US"/>
    <s v="USD"/>
    <n v="1406358000"/>
    <n v="1404841270"/>
    <b v="0"/>
    <n v="34"/>
    <b v="1"/>
    <s v="theater/plays"/>
    <n v="120"/>
    <n v="88.235294117647058"/>
    <x v="1"/>
    <s v="plays"/>
    <x v="3623"/>
    <d v="2014-07-26T07:00:00"/>
  </r>
  <r>
    <n v="3624"/>
    <x v="3621"/>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x v="3622"/>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x v="3623"/>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x v="3624"/>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x v="3625"/>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x v="3626"/>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x v="3627"/>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x v="3628"/>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x v="3629"/>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x v="3630"/>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x v="3631"/>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x v="3632"/>
    <s v="Mary's Son is a pop opera about Jesus and the hope he brings to all people."/>
    <n v="3500"/>
    <n v="1276"/>
    <x v="2"/>
    <s v="US"/>
    <s v="USD"/>
    <n v="1461186676"/>
    <n v="1458594676"/>
    <b v="0"/>
    <n v="10"/>
    <b v="0"/>
    <s v="theater/musical"/>
    <n v="36.457142857142856"/>
    <n v="127.6"/>
    <x v="1"/>
    <s v="musical"/>
    <x v="3635"/>
    <d v="2016-04-20T21:11:16"/>
  </r>
  <r>
    <n v="3636"/>
    <x v="3633"/>
    <s v="The Brotherâ€™s of B-block is a musical play. A new take on &quot;OZ&quot; _x000a_The Wizard of OZ meets HBO's OZ."/>
    <n v="150000"/>
    <n v="0"/>
    <x v="2"/>
    <s v="US"/>
    <s v="USD"/>
    <n v="1442248829"/>
    <n v="1439224829"/>
    <b v="0"/>
    <n v="0"/>
    <b v="0"/>
    <s v="theater/musical"/>
    <n v="0"/>
    <e v="#DIV/0!"/>
    <x v="1"/>
    <s v="musical"/>
    <x v="3636"/>
    <d v="2015-09-14T16:40:29"/>
  </r>
  <r>
    <n v="3637"/>
    <x v="3634"/>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x v="3635"/>
    <s v="A rock and roll journey that explores love, loss, redemption, duality and ascension."/>
    <n v="3300"/>
    <n v="216"/>
    <x v="2"/>
    <s v="CA"/>
    <s v="CAD"/>
    <n v="1429456132"/>
    <n v="1424275732"/>
    <b v="0"/>
    <n v="2"/>
    <b v="0"/>
    <s v="theater/musical"/>
    <n v="6.5454545454545459"/>
    <n v="108"/>
    <x v="1"/>
    <s v="musical"/>
    <x v="3638"/>
    <d v="2015-04-19T15:08:52"/>
  </r>
  <r>
    <n v="3639"/>
    <x v="3636"/>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x v="3637"/>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x v="3638"/>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x v="3639"/>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x v="3640"/>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x v="3641"/>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x v="3642"/>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x v="3643"/>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x v="3644"/>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x v="3645"/>
    <s v="Help Moth Live! Support Moth and its artist collective to achieve its 2014/15 season."/>
    <n v="40000"/>
    <n v="40153"/>
    <x v="0"/>
    <s v="US"/>
    <s v="USD"/>
    <n v="1412492445"/>
    <n v="1409900445"/>
    <b v="0"/>
    <n v="73"/>
    <b v="1"/>
    <s v="theater/plays"/>
    <n v="100.38249999999999"/>
    <n v="550.04109589041093"/>
    <x v="1"/>
    <s v="plays"/>
    <x v="3648"/>
    <d v="2014-10-05T07:00:45"/>
  </r>
  <r>
    <n v="3649"/>
    <x v="3646"/>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x v="3647"/>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x v="3648"/>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x v="2866"/>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x v="3649"/>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x v="3650"/>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x v="3651"/>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x v="3652"/>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x v="3653"/>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x v="3654"/>
    <s v="Life is hard when your own imaginary friend can't make time for you."/>
    <n v="1500"/>
    <n v="1510"/>
    <x v="0"/>
    <s v="US"/>
    <s v="USD"/>
    <n v="1404273540"/>
    <n v="1400272580"/>
    <b v="0"/>
    <n v="20"/>
    <b v="1"/>
    <s v="theater/plays"/>
    <n v="100.66666666666666"/>
    <n v="75.5"/>
    <x v="1"/>
    <s v="plays"/>
    <x v="3658"/>
    <d v="2014-07-02T03:59:00"/>
  </r>
  <r>
    <n v="3659"/>
    <x v="3655"/>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x v="3656"/>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x v="3657"/>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x v="3658"/>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x v="3659"/>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x v="3660"/>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x v="3661"/>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x v="3662"/>
    <s v="Artistic Internship @ Ojai Playwrights Conference"/>
    <n v="1200"/>
    <n v="1200"/>
    <x v="0"/>
    <s v="US"/>
    <s v="USD"/>
    <n v="1406185200"/>
    <n v="1404337382"/>
    <b v="0"/>
    <n v="38"/>
    <b v="1"/>
    <s v="theater/plays"/>
    <n v="100"/>
    <n v="31.578947368421051"/>
    <x v="1"/>
    <s v="plays"/>
    <x v="3666"/>
    <d v="2014-07-24T07:00:00"/>
  </r>
  <r>
    <n v="3667"/>
    <x v="3663"/>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x v="3664"/>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x v="3665"/>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x v="3666"/>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x v="3667"/>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x v="3668"/>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x v="3669"/>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x v="3670"/>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x v="3671"/>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x v="3672"/>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x v="3673"/>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x v="3674"/>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x v="3675"/>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x v="3676"/>
    <s v="In The Dudleys! family memories are brought to life as a malfunctioning 8-bit video game. Press Start."/>
    <n v="3000"/>
    <n v="3383"/>
    <x v="0"/>
    <s v="US"/>
    <s v="USD"/>
    <n v="1475664834"/>
    <n v="1473850434"/>
    <b v="0"/>
    <n v="34"/>
    <b v="1"/>
    <s v="theater/plays"/>
    <n v="112.76666666666667"/>
    <n v="99.5"/>
    <x v="1"/>
    <s v="plays"/>
    <x v="3680"/>
    <d v="2016-10-05T10:53:54"/>
  </r>
  <r>
    <n v="3681"/>
    <x v="3677"/>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x v="3678"/>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x v="3679"/>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x v="3680"/>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x v="3681"/>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x v="3682"/>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x v="3683"/>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x v="368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x v="3685"/>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x v="3686"/>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x v="3687"/>
    <s v="World Premiere of last play written by Amiri Baraka"/>
    <n v="40000"/>
    <n v="51184"/>
    <x v="0"/>
    <s v="US"/>
    <s v="USD"/>
    <n v="1425272340"/>
    <n v="1421426929"/>
    <b v="0"/>
    <n v="274"/>
    <b v="1"/>
    <s v="theater/plays"/>
    <n v="127.96000000000001"/>
    <n v="186.80291970802921"/>
    <x v="1"/>
    <s v="plays"/>
    <x v="3691"/>
    <d v="2015-03-02T04:59:00"/>
  </r>
  <r>
    <n v="3692"/>
    <x v="3688"/>
    <s v="Help us independently produce two great comedies by Christopher Durang."/>
    <n v="1000"/>
    <n v="1260"/>
    <x v="0"/>
    <s v="US"/>
    <s v="USD"/>
    <n v="1411084800"/>
    <n v="1410304179"/>
    <b v="0"/>
    <n v="17"/>
    <b v="1"/>
    <s v="theater/plays"/>
    <n v="126"/>
    <n v="74.117647058823536"/>
    <x v="1"/>
    <s v="plays"/>
    <x v="3692"/>
    <d v="2014-09-19T00:00:00"/>
  </r>
  <r>
    <n v="3693"/>
    <x v="3689"/>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x v="3690"/>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x v="3691"/>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x v="3692"/>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x v="3693"/>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x v="3694"/>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x v="3695"/>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x v="3696"/>
    <s v="Help me produce the play I have written for my senior project!"/>
    <n v="500"/>
    <n v="606"/>
    <x v="0"/>
    <s v="US"/>
    <s v="USD"/>
    <n v="1412092800"/>
    <n v="1409493800"/>
    <b v="0"/>
    <n v="18"/>
    <b v="1"/>
    <s v="theater/plays"/>
    <n v="121.2"/>
    <n v="33.666666666666664"/>
    <x v="1"/>
    <s v="plays"/>
    <x v="3700"/>
    <d v="2014-09-30T16:00:00"/>
  </r>
  <r>
    <n v="3701"/>
    <x v="3697"/>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x v="3698"/>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x v="3699"/>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x v="3700"/>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x v="3701"/>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x v="3702"/>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x v="3703"/>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x v="3704"/>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x v="3705"/>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x v="3706"/>
    <s v="A comedy about, life, death, men, women, and the power of a good Kegel."/>
    <n v="1300"/>
    <n v="1835"/>
    <x v="0"/>
    <s v="US"/>
    <s v="USD"/>
    <n v="1428068988"/>
    <n v="1425908988"/>
    <b v="0"/>
    <n v="27"/>
    <b v="1"/>
    <s v="theater/plays"/>
    <n v="141.15384615384616"/>
    <n v="67.962962962962962"/>
    <x v="1"/>
    <s v="plays"/>
    <x v="3710"/>
    <d v="2015-04-03T13:49:48"/>
  </r>
  <r>
    <n v="3711"/>
    <x v="3707"/>
    <s v="Two teachers and twenty kids bring one of Shakespeare's plays to life!"/>
    <n v="500"/>
    <n v="570"/>
    <x v="0"/>
    <s v="US"/>
    <s v="USD"/>
    <n v="1402848000"/>
    <n v="1400606573"/>
    <b v="0"/>
    <n v="21"/>
    <b v="1"/>
    <s v="theater/plays"/>
    <n v="113.99999999999999"/>
    <n v="27.142857142857142"/>
    <x v="1"/>
    <s v="plays"/>
    <x v="3711"/>
    <d v="2014-06-15T16:00:00"/>
  </r>
  <r>
    <n v="3712"/>
    <x v="3708"/>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x v="3709"/>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x v="3710"/>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x v="3711"/>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x v="3712"/>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x v="3713"/>
    <s v="A heart-warming comedy by award-winning writer about Love, Sex, Friendship of three old gay men in their 60s'!"/>
    <n v="4000"/>
    <n v="4030"/>
    <x v="0"/>
    <s v="GB"/>
    <s v="GBP"/>
    <n v="1431204449"/>
    <n v="1428526049"/>
    <b v="0"/>
    <n v="13"/>
    <b v="1"/>
    <s v="theater/plays"/>
    <n v="100.75"/>
    <n v="310"/>
    <x v="1"/>
    <s v="plays"/>
    <x v="3717"/>
    <d v="2015-05-09T20:47:29"/>
  </r>
  <r>
    <n v="3718"/>
    <x v="3714"/>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x v="3715"/>
    <s v="A new piece of physical theatre about love, regret and longing."/>
    <n v="200"/>
    <n v="420"/>
    <x v="0"/>
    <s v="GB"/>
    <s v="GBP"/>
    <n v="1434994266"/>
    <n v="1432402266"/>
    <b v="0"/>
    <n v="4"/>
    <b v="1"/>
    <s v="theater/plays"/>
    <n v="210"/>
    <n v="105"/>
    <x v="1"/>
    <s v="plays"/>
    <x v="3719"/>
    <d v="2015-06-22T17:31:06"/>
  </r>
  <r>
    <n v="3720"/>
    <x v="3716"/>
    <s v="Breaking the American Indian stereotype in the American Theatre."/>
    <n v="3300"/>
    <n v="3449"/>
    <x v="0"/>
    <s v="US"/>
    <s v="USD"/>
    <n v="1435881006"/>
    <n v="1433980206"/>
    <b v="0"/>
    <n v="40"/>
    <b v="1"/>
    <s v="theater/plays"/>
    <n v="104.51515151515152"/>
    <n v="86.224999999999994"/>
    <x v="1"/>
    <s v="plays"/>
    <x v="3720"/>
    <d v="2015-07-02T23:50:06"/>
  </r>
  <r>
    <n v="3721"/>
    <x v="3717"/>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x v="3718"/>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x v="3719"/>
    <s v="Saltmine Theatre Company present Beauty and the Beast:"/>
    <n v="4500"/>
    <n v="4592"/>
    <x v="0"/>
    <s v="GB"/>
    <s v="GBP"/>
    <n v="1417374262"/>
    <n v="1414778662"/>
    <b v="0"/>
    <n v="63"/>
    <b v="1"/>
    <s v="theater/plays"/>
    <n v="102.04444444444445"/>
    <n v="72.888888888888886"/>
    <x v="1"/>
    <s v="plays"/>
    <x v="3723"/>
    <d v="2014-11-30T19:04:22"/>
  </r>
  <r>
    <n v="3724"/>
    <x v="3720"/>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x v="3721"/>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x v="3722"/>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x v="3723"/>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x v="3724"/>
    <s v="Bare Bones Shakespeare's first season will start with a DFW school touring show: Romeo and Juliet."/>
    <n v="20000"/>
    <n v="1862"/>
    <x v="2"/>
    <s v="US"/>
    <s v="USD"/>
    <n v="1439957176"/>
    <n v="1437365176"/>
    <b v="0"/>
    <n v="31"/>
    <b v="0"/>
    <s v="theater/plays"/>
    <n v="9.31"/>
    <n v="60.064516129032256"/>
    <x v="1"/>
    <s v="plays"/>
    <x v="3728"/>
    <d v="2015-08-19T04:06:16"/>
  </r>
  <r>
    <n v="3729"/>
    <x v="3725"/>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x v="3726"/>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x v="3727"/>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x v="3728"/>
    <s v="Mijn solo voorstelling gaat over Elektra (Sophokles) en hoe zij als jongere alles beleeft en meemaakt!"/>
    <n v="850"/>
    <n v="131"/>
    <x v="2"/>
    <s v="NL"/>
    <s v="EUR"/>
    <n v="1422100800"/>
    <n v="1416932133"/>
    <b v="0"/>
    <n v="4"/>
    <b v="0"/>
    <s v="theater/plays"/>
    <n v="15.411764705882353"/>
    <n v="32.75"/>
    <x v="1"/>
    <s v="plays"/>
    <x v="3732"/>
    <d v="2015-01-24T12:00:00"/>
  </r>
  <r>
    <n v="3733"/>
    <x v="3729"/>
    <s v="want to donate tickets to residents who live in the community that cant afford the 35.00 price of ticket"/>
    <n v="1500"/>
    <n v="0"/>
    <x v="2"/>
    <s v="US"/>
    <s v="USD"/>
    <n v="1429396200"/>
    <n v="1428539708"/>
    <b v="0"/>
    <n v="0"/>
    <b v="0"/>
    <s v="theater/plays"/>
    <n v="0"/>
    <e v="#DIV/0!"/>
    <x v="1"/>
    <s v="plays"/>
    <x v="3733"/>
    <d v="2015-04-18T22:30:00"/>
  </r>
  <r>
    <n v="3734"/>
    <x v="3730"/>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x v="3731"/>
    <s v="Young Actor's taking on a Jacobean tragedy. Family, betrayal, love, lust, sex and death."/>
    <n v="150"/>
    <n v="20"/>
    <x v="2"/>
    <s v="GB"/>
    <s v="GBP"/>
    <n v="1432831089"/>
    <n v="1430239089"/>
    <b v="0"/>
    <n v="2"/>
    <b v="0"/>
    <s v="theater/plays"/>
    <n v="13.333333333333334"/>
    <n v="10"/>
    <x v="1"/>
    <s v="plays"/>
    <x v="3735"/>
    <d v="2015-05-28T16:38:09"/>
  </r>
  <r>
    <n v="3736"/>
    <x v="3732"/>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x v="3476"/>
    <s v="The ASU Theatre and Shakespeare Club presents Measure For Measure directed by Jordyn Ochser."/>
    <n v="700"/>
    <n v="150"/>
    <x v="2"/>
    <s v="US"/>
    <s v="USD"/>
    <n v="1447311540"/>
    <n v="1445358903"/>
    <b v="0"/>
    <n v="4"/>
    <b v="0"/>
    <s v="theater/plays"/>
    <n v="21.428571428571427"/>
    <n v="37.5"/>
    <x v="1"/>
    <s v="plays"/>
    <x v="3737"/>
    <d v="2015-11-12T06:59:00"/>
  </r>
  <r>
    <n v="3738"/>
    <x v="3733"/>
    <s v="A filmic, fast-paced exploration of trust, making its debut at Camden People's Theatre this July."/>
    <n v="1500"/>
    <n v="270"/>
    <x v="2"/>
    <s v="GB"/>
    <s v="GBP"/>
    <n v="1405461600"/>
    <n v="1403562705"/>
    <b v="0"/>
    <n v="6"/>
    <b v="0"/>
    <s v="theater/plays"/>
    <n v="18"/>
    <n v="45"/>
    <x v="1"/>
    <s v="plays"/>
    <x v="3738"/>
    <d v="2014-07-15T22:00:00"/>
  </r>
  <r>
    <n v="3739"/>
    <x v="3734"/>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x v="3735"/>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x v="3736"/>
    <s v="A small community with a love for theater would like to continue. Help the children of this community continue."/>
    <n v="20000"/>
    <n v="0"/>
    <x v="2"/>
    <s v="US"/>
    <s v="USD"/>
    <n v="1450389950"/>
    <n v="1447797950"/>
    <b v="0"/>
    <n v="0"/>
    <b v="0"/>
    <s v="theater/plays"/>
    <n v="0"/>
    <e v="#DIV/0!"/>
    <x v="1"/>
    <s v="plays"/>
    <x v="3741"/>
    <d v="2015-12-17T22:05:50"/>
  </r>
  <r>
    <n v="3742"/>
    <x v="3737"/>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x v="3738"/>
    <s v="I'm taking the Adventures of Huckleberry Finn puppet show down the Mississippi River!"/>
    <n v="2200"/>
    <n v="0"/>
    <x v="2"/>
    <s v="US"/>
    <s v="USD"/>
    <n v="1404406964"/>
    <n v="1401814964"/>
    <b v="0"/>
    <n v="0"/>
    <b v="0"/>
    <s v="theater/plays"/>
    <n v="0"/>
    <e v="#DIV/0!"/>
    <x v="1"/>
    <s v="plays"/>
    <x v="3743"/>
    <d v="2014-07-03T17:02:44"/>
  </r>
  <r>
    <n v="3744"/>
    <x v="3739"/>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x v="3740"/>
    <s v="Tyke wants to expand her puppet theater show to weekly online web shows and is looking for backers."/>
    <n v="100"/>
    <n v="10"/>
    <x v="2"/>
    <s v="US"/>
    <s v="USD"/>
    <n v="1407689102"/>
    <n v="1405097102"/>
    <b v="0"/>
    <n v="1"/>
    <b v="0"/>
    <s v="theater/plays"/>
    <n v="10"/>
    <n v="10"/>
    <x v="1"/>
    <s v="plays"/>
    <x v="3745"/>
    <d v="2014-08-10T16:45:02"/>
  </r>
  <r>
    <n v="3746"/>
    <x v="3741"/>
    <s v="Generational curses CAN be broken...right?"/>
    <n v="8500"/>
    <n v="202"/>
    <x v="2"/>
    <s v="US"/>
    <s v="USD"/>
    <n v="1475918439"/>
    <n v="1473326439"/>
    <b v="0"/>
    <n v="1"/>
    <b v="0"/>
    <s v="theater/plays"/>
    <n v="2.3764705882352941"/>
    <n v="202"/>
    <x v="1"/>
    <s v="plays"/>
    <x v="3746"/>
    <d v="2016-10-08T09:20:39"/>
  </r>
  <r>
    <n v="3747"/>
    <x v="3742"/>
    <s v="The world premiere of an astonishing new play by acclaimed writer Atiha Sen Gupta."/>
    <n v="2500"/>
    <n v="25"/>
    <x v="2"/>
    <s v="GB"/>
    <s v="GBP"/>
    <n v="1436137140"/>
    <n v="1433833896"/>
    <b v="0"/>
    <n v="1"/>
    <b v="0"/>
    <s v="theater/plays"/>
    <n v="1"/>
    <n v="25"/>
    <x v="1"/>
    <s v="plays"/>
    <x v="3747"/>
    <d v="2015-07-05T22:59:00"/>
  </r>
  <r>
    <n v="3748"/>
    <x v="3743"/>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x v="3744"/>
    <s v="A night of music, fellowship, and a reflection of my experiences over the past 4 years at Ball State University."/>
    <n v="500"/>
    <n v="525"/>
    <x v="0"/>
    <s v="US"/>
    <s v="USD"/>
    <n v="1461902340"/>
    <n v="1459220588"/>
    <b v="0"/>
    <n v="7"/>
    <b v="1"/>
    <s v="theater/musical"/>
    <n v="105"/>
    <n v="75"/>
    <x v="1"/>
    <s v="musical"/>
    <x v="3749"/>
    <d v="2016-04-29T03:59:00"/>
  </r>
  <r>
    <n v="3750"/>
    <x v="3745"/>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x v="374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x v="3747"/>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x v="3748"/>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x v="3749"/>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x v="3750"/>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x v="3751"/>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x v="3752"/>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x v="3753"/>
    <s v="LUIGI'S LADIES: an original one-woman musical comedy"/>
    <n v="1500"/>
    <n v="1535"/>
    <x v="0"/>
    <s v="US"/>
    <s v="USD"/>
    <n v="1400475600"/>
    <n v="1397819938"/>
    <b v="0"/>
    <n v="26"/>
    <b v="1"/>
    <s v="theater/musical"/>
    <n v="102.33333333333334"/>
    <n v="59.03846153846154"/>
    <x v="1"/>
    <s v="musical"/>
    <x v="3758"/>
    <d v="2014-05-19T05:00:00"/>
  </r>
  <r>
    <n v="3759"/>
    <x v="3754"/>
    <s v="A production company specializing in small-scale musicals"/>
    <n v="4000"/>
    <n v="4409.7700000000004"/>
    <x v="0"/>
    <s v="US"/>
    <s v="USD"/>
    <n v="1440556553"/>
    <n v="1435372553"/>
    <b v="0"/>
    <n v="88"/>
    <b v="1"/>
    <s v="theater/musical"/>
    <n v="110.24425000000002"/>
    <n v="50.111022727272733"/>
    <x v="1"/>
    <s v="musical"/>
    <x v="3759"/>
    <d v="2015-08-26T02:35:53"/>
  </r>
  <r>
    <n v="3760"/>
    <x v="3755"/>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x v="3756"/>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x v="3757"/>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x v="3758"/>
    <s v="A musical about two guys writing a musical about...two guys writing a musical."/>
    <n v="5000"/>
    <n v="5000"/>
    <x v="0"/>
    <s v="US"/>
    <s v="USD"/>
    <n v="1427907626"/>
    <n v="1425319226"/>
    <b v="0"/>
    <n v="77"/>
    <b v="1"/>
    <s v="theater/musical"/>
    <n v="100"/>
    <n v="64.935064935064929"/>
    <x v="1"/>
    <s v="musical"/>
    <x v="3763"/>
    <d v="2015-04-01T17:00:26"/>
  </r>
  <r>
    <n v="3764"/>
    <x v="3759"/>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x v="3760"/>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x v="3761"/>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x v="3762"/>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x v="3763"/>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x v="3764"/>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x v="3765"/>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x v="3766"/>
    <s v="I would like to make a demo recording of six songs from COME OUT SWINGIN'!"/>
    <n v="1000"/>
    <n v="1460"/>
    <x v="0"/>
    <s v="US"/>
    <s v="USD"/>
    <n v="1463529600"/>
    <n v="1462307652"/>
    <b v="0"/>
    <n v="38"/>
    <b v="1"/>
    <s v="theater/musical"/>
    <n v="146"/>
    <n v="38.421052631578945"/>
    <x v="1"/>
    <s v="musical"/>
    <x v="3771"/>
    <d v="2016-05-18T00:00:00"/>
  </r>
  <r>
    <n v="3772"/>
    <x v="3767"/>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x v="3768"/>
    <s v="A dramatic hip-hopera, inspired from monologues written by the performers."/>
    <n v="5000"/>
    <n v="5410"/>
    <x v="0"/>
    <s v="US"/>
    <s v="USD"/>
    <n v="1479175680"/>
    <n v="1476317247"/>
    <b v="0"/>
    <n v="57"/>
    <b v="1"/>
    <s v="theater/musical"/>
    <n v="108.2"/>
    <n v="94.912280701754383"/>
    <x v="1"/>
    <s v="musical"/>
    <x v="3773"/>
    <d v="2016-11-15T02:08:00"/>
  </r>
  <r>
    <n v="3774"/>
    <x v="3769"/>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x v="3770"/>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x v="3771"/>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x v="3772"/>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x v="3773"/>
    <s v="Sponsor an AVENUE Q puppet for The Barn Players April 2015 production."/>
    <n v="2400"/>
    <n v="2521"/>
    <x v="0"/>
    <s v="US"/>
    <s v="USD"/>
    <n v="1423942780"/>
    <n v="1418758780"/>
    <b v="0"/>
    <n v="36"/>
    <b v="1"/>
    <s v="theater/musical"/>
    <n v="105.04166666666667"/>
    <n v="70.027777777777771"/>
    <x v="1"/>
    <s v="musical"/>
    <x v="3778"/>
    <d v="2015-02-14T19:39:40"/>
  </r>
  <r>
    <n v="3779"/>
    <x v="3774"/>
    <s v="A fresh, re-telling of the Jesus story for a new generation."/>
    <n v="15000"/>
    <n v="15597"/>
    <x v="0"/>
    <s v="US"/>
    <s v="USD"/>
    <n v="1459010340"/>
    <n v="1456421940"/>
    <b v="0"/>
    <n v="115"/>
    <b v="1"/>
    <s v="theater/musical"/>
    <n v="103.98"/>
    <n v="135.62608695652173"/>
    <x v="1"/>
    <s v="musical"/>
    <x v="3779"/>
    <d v="2016-03-26T16:39:00"/>
  </r>
  <r>
    <n v="3780"/>
    <x v="3775"/>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x v="3776"/>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x v="3777"/>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x v="3778"/>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x v="3779"/>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x v="3780"/>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x v="3781"/>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x v="3782"/>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x v="3783"/>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x v="3784"/>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x v="3785"/>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x v="3786"/>
    <s v="Spin! is an original musical comedy-drama presented by Blue Palm Productions."/>
    <n v="1500"/>
    <n v="0"/>
    <x v="2"/>
    <s v="US"/>
    <s v="USD"/>
    <n v="1404664592"/>
    <n v="1399480592"/>
    <b v="0"/>
    <n v="0"/>
    <b v="0"/>
    <s v="theater/musical"/>
    <n v="0"/>
    <e v="#DIV/0!"/>
    <x v="1"/>
    <s v="musical"/>
    <x v="3791"/>
    <d v="2014-07-06T16:36:32"/>
  </r>
  <r>
    <n v="3792"/>
    <x v="3787"/>
    <s v="A cultural and historic journey through Puerto Rico's music and dance!"/>
    <n v="12500"/>
    <n v="35"/>
    <x v="2"/>
    <s v="US"/>
    <s v="USD"/>
    <n v="1436957022"/>
    <n v="1434365022"/>
    <b v="0"/>
    <n v="2"/>
    <b v="0"/>
    <s v="theater/musical"/>
    <n v="0.27999999999999997"/>
    <n v="17.5"/>
    <x v="1"/>
    <s v="musical"/>
    <x v="3792"/>
    <d v="2015-07-15T10:43:42"/>
  </r>
  <r>
    <n v="3793"/>
    <x v="3788"/>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x v="3789"/>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x v="3790"/>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x v="3791"/>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x v="3792"/>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x v="3793"/>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x v="3794"/>
    <s v="An original musical on it's way to the stage in Minneapolis, MN. Feel free to ask any questions."/>
    <n v="10000"/>
    <n v="402"/>
    <x v="2"/>
    <s v="US"/>
    <s v="USD"/>
    <n v="1457734843"/>
    <n v="1455142843"/>
    <b v="0"/>
    <n v="4"/>
    <b v="0"/>
    <s v="theater/musical"/>
    <n v="4.0199999999999996"/>
    <n v="100.5"/>
    <x v="1"/>
    <s v="musical"/>
    <x v="3799"/>
    <d v="2016-03-11T22:20:43"/>
  </r>
  <r>
    <n v="3800"/>
    <x v="3795"/>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x v="3796"/>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x v="3797"/>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x v="3798"/>
    <s v="A fully orchestrated concept album of Benjamin Button the Musical!"/>
    <n v="12000"/>
    <n v="2358"/>
    <x v="2"/>
    <s v="US"/>
    <s v="USD"/>
    <n v="1457133568"/>
    <n v="1454541568"/>
    <b v="0"/>
    <n v="40"/>
    <b v="0"/>
    <s v="theater/musical"/>
    <n v="19.650000000000002"/>
    <n v="58.95"/>
    <x v="1"/>
    <s v="musical"/>
    <x v="3803"/>
    <d v="2016-03-04T23:19:28"/>
  </r>
  <r>
    <n v="3804"/>
    <x v="3799"/>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x v="3800"/>
    <s v="&quot;Sounds By The River&quot; tells the story of a Detroit composer through_x000a_his music, poetry, and dance."/>
    <n v="150000"/>
    <n v="3"/>
    <x v="2"/>
    <s v="US"/>
    <s v="USD"/>
    <n v="1411852640"/>
    <n v="1406668640"/>
    <b v="0"/>
    <n v="2"/>
    <b v="0"/>
    <s v="theater/musical"/>
    <n v="2E-3"/>
    <n v="1.5"/>
    <x v="1"/>
    <s v="musical"/>
    <x v="3805"/>
    <d v="2014-09-27T21:17:20"/>
  </r>
  <r>
    <n v="3806"/>
    <x v="3801"/>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x v="3802"/>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x v="3803"/>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x v="3804"/>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x v="3805"/>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x v="3806"/>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x v="3807"/>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x v="3808"/>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x v="3809"/>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x v="3810"/>
    <s v="Come and help us make the Canterbury Shakespeare Festival a reality"/>
    <n v="1000"/>
    <n v="1000.01"/>
    <x v="0"/>
    <s v="GB"/>
    <s v="GBP"/>
    <n v="1440111600"/>
    <n v="1437545657"/>
    <b v="0"/>
    <n v="20"/>
    <b v="1"/>
    <s v="theater/plays"/>
    <n v="100.001"/>
    <n v="50.000500000000002"/>
    <x v="1"/>
    <s v="plays"/>
    <x v="3815"/>
    <d v="2015-08-20T23:00:00"/>
  </r>
  <r>
    <n v="3816"/>
    <x v="3811"/>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x v="3812"/>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x v="3813"/>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x v="3814"/>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x v="3815"/>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x v="38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x v="3817"/>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x v="3818"/>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x v="3819"/>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x v="3820"/>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x v="3821"/>
    <s v="This is the story about the Westons. One family who live with mental illness on a daily basis."/>
    <n v="600"/>
    <n v="715"/>
    <x v="0"/>
    <s v="GB"/>
    <s v="GBP"/>
    <n v="1430993394"/>
    <n v="1428401394"/>
    <b v="0"/>
    <n v="26"/>
    <b v="1"/>
    <s v="theater/plays"/>
    <n v="119.16666666666667"/>
    <n v="27.5"/>
    <x v="1"/>
    <s v="plays"/>
    <x v="3826"/>
    <d v="2015-05-07T10:09:54"/>
  </r>
  <r>
    <n v="3827"/>
    <x v="3822"/>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x v="3823"/>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x v="3824"/>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x v="3825"/>
    <s v="The Aeon Theatre company is producing another original play by Parker Hale at the Manhattan Reportory Theatre"/>
    <n v="100"/>
    <n v="225"/>
    <x v="0"/>
    <s v="US"/>
    <s v="USD"/>
    <n v="1464371211"/>
    <n v="1463161611"/>
    <b v="0"/>
    <n v="3"/>
    <b v="1"/>
    <s v="theater/plays"/>
    <n v="225"/>
    <n v="75"/>
    <x v="1"/>
    <s v="plays"/>
    <x v="3830"/>
    <d v="2016-05-27T17:46:51"/>
  </r>
  <r>
    <n v="3831"/>
    <x v="3826"/>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x v="3827"/>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x v="3828"/>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x v="3829"/>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x v="3830"/>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x v="3831"/>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x v="3832"/>
    <s v="A high-flying French farce with the thrust of a well-tuned jet engine"/>
    <n v="2000"/>
    <n v="2042"/>
    <x v="0"/>
    <s v="GB"/>
    <s v="GBP"/>
    <n v="1435947758"/>
    <n v="1432837358"/>
    <b v="0"/>
    <n v="17"/>
    <b v="1"/>
    <s v="theater/plays"/>
    <n v="102.1"/>
    <n v="120.11764705882354"/>
    <x v="1"/>
    <s v="plays"/>
    <x v="3837"/>
    <d v="2015-07-03T18:22:38"/>
  </r>
  <r>
    <n v="3838"/>
    <x v="3833"/>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x v="3834"/>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x v="3835"/>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x v="3836"/>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x v="3837"/>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x v="3838"/>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x v="3839"/>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x v="3840"/>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x v="3841"/>
    <s v="My Insane Shakespeare. An original play by Arthur Elbakyan premiering October 13th at United Solo, New York City."/>
    <n v="7000"/>
    <n v="189"/>
    <x v="2"/>
    <s v="US"/>
    <s v="USD"/>
    <n v="1412405940"/>
    <n v="1409721542"/>
    <b v="1"/>
    <n v="8"/>
    <b v="0"/>
    <s v="theater/plays"/>
    <n v="2.7"/>
    <n v="23.625"/>
    <x v="1"/>
    <s v="plays"/>
    <x v="3846"/>
    <d v="2014-10-04T06:59:00"/>
  </r>
  <r>
    <n v="3847"/>
    <x v="3842"/>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x v="3843"/>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x v="3844"/>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x v="3845"/>
    <s v="V-Day is a global activist movement to end violence against women and girls."/>
    <n v="1000"/>
    <n v="38"/>
    <x v="2"/>
    <s v="US"/>
    <s v="USD"/>
    <n v="1420081143"/>
    <n v="1417489143"/>
    <b v="1"/>
    <n v="4"/>
    <b v="0"/>
    <s v="theater/plays"/>
    <n v="3.8"/>
    <n v="9.5"/>
    <x v="1"/>
    <s v="plays"/>
    <x v="3850"/>
    <d v="2015-01-01T02:59:03"/>
  </r>
  <r>
    <n v="3851"/>
    <x v="3846"/>
    <s v="A play about the horrible choices we have to make every day. Should we take a risk, or take the road most travelled?"/>
    <n v="2500"/>
    <n v="852"/>
    <x v="2"/>
    <s v="GB"/>
    <s v="GBP"/>
    <n v="1437129179"/>
    <n v="1434537179"/>
    <b v="1"/>
    <n v="24"/>
    <b v="0"/>
    <s v="theater/plays"/>
    <n v="34.08"/>
    <n v="35.5"/>
    <x v="1"/>
    <s v="plays"/>
    <x v="3851"/>
    <d v="2015-07-17T10:32:59"/>
  </r>
  <r>
    <n v="3852"/>
    <x v="3847"/>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x v="3848"/>
    <s v="A dose of One-woman &quot;Dramedy&quot; to cure those daily blues is just what the doctor ordered!"/>
    <n v="100000"/>
    <n v="26"/>
    <x v="2"/>
    <s v="US"/>
    <s v="USD"/>
    <n v="1409602178"/>
    <n v="1406578178"/>
    <b v="0"/>
    <n v="2"/>
    <b v="0"/>
    <s v="theater/plays"/>
    <n v="2.5999999999999999E-2"/>
    <n v="13"/>
    <x v="1"/>
    <s v="plays"/>
    <x v="3853"/>
    <d v="2014-09-01T20:09:38"/>
  </r>
  <r>
    <n v="3854"/>
    <x v="3849"/>
    <s v="A play dedicated to the 100th anniversary of the Armenian Genocide."/>
    <n v="11000"/>
    <n v="1788"/>
    <x v="2"/>
    <s v="US"/>
    <s v="USD"/>
    <n v="1431206058"/>
    <n v="1428614058"/>
    <b v="0"/>
    <n v="20"/>
    <b v="0"/>
    <s v="theater/plays"/>
    <n v="16.254545454545454"/>
    <n v="89.4"/>
    <x v="1"/>
    <s v="plays"/>
    <x v="3854"/>
    <d v="2015-05-09T21:14:18"/>
  </r>
  <r>
    <n v="3855"/>
    <x v="3850"/>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x v="3851"/>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x v="3852"/>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x v="3853"/>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x v="3854"/>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x v="3855"/>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x v="3856"/>
    <s v="THE COMING OF THE LORD!"/>
    <n v="2000"/>
    <n v="100"/>
    <x v="2"/>
    <s v="US"/>
    <s v="USD"/>
    <n v="1415828820"/>
    <n v="1412258977"/>
    <b v="0"/>
    <n v="1"/>
    <b v="0"/>
    <s v="theater/plays"/>
    <n v="5"/>
    <n v="100"/>
    <x v="1"/>
    <s v="plays"/>
    <x v="3861"/>
    <d v="2014-11-12T21:47:00"/>
  </r>
  <r>
    <n v="3862"/>
    <x v="3857"/>
    <s v="The hit immersive theatre experience of England comes to Corpus Christi!"/>
    <n v="7500"/>
    <n v="1"/>
    <x v="2"/>
    <s v="US"/>
    <s v="USD"/>
    <n v="1473699540"/>
    <n v="1472451356"/>
    <b v="0"/>
    <n v="1"/>
    <b v="0"/>
    <s v="theater/plays"/>
    <n v="1.3333333333333334E-2"/>
    <n v="1"/>
    <x v="1"/>
    <s v="plays"/>
    <x v="3862"/>
    <d v="2016-09-12T16:59:00"/>
  </r>
  <r>
    <n v="3863"/>
    <x v="3858"/>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x v="3859"/>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x v="3860"/>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x v="3861"/>
    <s v="A funny, moving, witty piece about a girl, her oboe, and her dreams."/>
    <n v="2000"/>
    <n v="11"/>
    <x v="2"/>
    <s v="US"/>
    <s v="USD"/>
    <n v="1458703740"/>
    <n v="1454453021"/>
    <b v="0"/>
    <n v="2"/>
    <b v="0"/>
    <s v="theater/plays"/>
    <n v="0.54999999999999993"/>
    <n v="5.5"/>
    <x v="1"/>
    <s v="plays"/>
    <x v="3866"/>
    <d v="2016-03-23T03:29:00"/>
  </r>
  <r>
    <n v="3867"/>
    <x v="3862"/>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x v="3863"/>
    <s v="New collection of music by Scott Evan Davis!"/>
    <n v="5000"/>
    <n v="10"/>
    <x v="1"/>
    <s v="GB"/>
    <s v="GBP"/>
    <n v="1410191405"/>
    <n v="1408031405"/>
    <b v="0"/>
    <n v="1"/>
    <b v="0"/>
    <s v="theater/musical"/>
    <n v="0.2"/>
    <n v="10"/>
    <x v="1"/>
    <s v="musical"/>
    <x v="3868"/>
    <d v="2014-09-08T15:50:05"/>
  </r>
  <r>
    <n v="3869"/>
    <x v="3864"/>
    <s v="A Musical about 3 women who pursue their Pleasure and end up finding themselves."/>
    <n v="13111"/>
    <n v="452"/>
    <x v="1"/>
    <s v="US"/>
    <s v="USD"/>
    <n v="1426302660"/>
    <n v="1423761792"/>
    <b v="0"/>
    <n v="15"/>
    <b v="0"/>
    <s v="theater/musical"/>
    <n v="3.4474868431088401"/>
    <n v="30.133333333333333"/>
    <x v="1"/>
    <s v="musical"/>
    <x v="3869"/>
    <d v="2015-03-14T03:11:00"/>
  </r>
  <r>
    <n v="3870"/>
    <x v="3865"/>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x v="3866"/>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x v="3867"/>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x v="3868"/>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x v="3869"/>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x v="3870"/>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x v="3871"/>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x v="3872"/>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x v="3873"/>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x v="3874"/>
    <s v="Theatre â€˜Portableâ€™ Royal is a portable, fully working, 40 seater theatre which will tour the UK and beyond!"/>
    <n v="15000"/>
    <n v="0"/>
    <x v="1"/>
    <s v="GB"/>
    <s v="GBP"/>
    <n v="1422218396"/>
    <n v="1419626396"/>
    <b v="0"/>
    <n v="0"/>
    <b v="0"/>
    <s v="theater/musical"/>
    <n v="0"/>
    <e v="#DIV/0!"/>
    <x v="1"/>
    <s v="musical"/>
    <x v="3879"/>
    <d v="2015-01-25T20:39:56"/>
  </r>
  <r>
    <n v="3880"/>
    <x v="3875"/>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x v="3876"/>
    <s v="A musical journey coming to the Blue Venue at the 2017 Orlando Fringe Festival!"/>
    <n v="500"/>
    <n v="25"/>
    <x v="1"/>
    <s v="US"/>
    <s v="USD"/>
    <n v="1487550399"/>
    <n v="1484958399"/>
    <b v="0"/>
    <n v="1"/>
    <b v="0"/>
    <s v="theater/musical"/>
    <n v="5"/>
    <n v="25"/>
    <x v="1"/>
    <s v="musical"/>
    <x v="3881"/>
    <d v="2017-02-20T00:26:39"/>
  </r>
  <r>
    <n v="3882"/>
    <x v="3877"/>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x v="3878"/>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x v="3879"/>
    <s v="The Group M3 is striving to give one of the poorest towns in the country hope again this Easter Holiday."/>
    <n v="10000"/>
    <n v="0"/>
    <x v="1"/>
    <s v="US"/>
    <s v="USD"/>
    <n v="1427479192"/>
    <n v="1425322792"/>
    <b v="0"/>
    <n v="0"/>
    <b v="0"/>
    <s v="theater/musical"/>
    <n v="0"/>
    <e v="#DIV/0!"/>
    <x v="1"/>
    <s v="musical"/>
    <x v="3884"/>
    <d v="2015-03-27T17:59:52"/>
  </r>
  <r>
    <n v="3885"/>
    <x v="3880"/>
    <s v="A LIVE musical spectacular theatrical experience of The Beatles recording sessions at Abbey Road Studios."/>
    <n v="375000"/>
    <n v="0"/>
    <x v="1"/>
    <s v="US"/>
    <s v="USD"/>
    <n v="1462834191"/>
    <n v="1460242191"/>
    <b v="0"/>
    <n v="0"/>
    <b v="0"/>
    <s v="theater/musical"/>
    <n v="0"/>
    <e v="#DIV/0!"/>
    <x v="1"/>
    <s v="musical"/>
    <x v="3885"/>
    <d v="2016-05-09T22:49:51"/>
  </r>
  <r>
    <n v="3886"/>
    <x v="3881"/>
    <n v="1"/>
    <n v="10000"/>
    <n v="0"/>
    <x v="1"/>
    <s v="AU"/>
    <s v="AUD"/>
    <n v="1418275702"/>
    <n v="1415683702"/>
    <b v="0"/>
    <n v="0"/>
    <b v="0"/>
    <s v="theater/musical"/>
    <n v="0"/>
    <e v="#DIV/0!"/>
    <x v="1"/>
    <s v="musical"/>
    <x v="3886"/>
    <d v="2014-12-11T05:28:22"/>
  </r>
  <r>
    <n v="3887"/>
    <x v="3882"/>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x v="3883"/>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x v="3884"/>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x v="3885"/>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x v="3886"/>
    <s v="A comedy about a mime who dreams of becoming a stand up comedian."/>
    <n v="800"/>
    <n v="260"/>
    <x v="2"/>
    <s v="US"/>
    <s v="USD"/>
    <n v="1427086740"/>
    <n v="1424488244"/>
    <b v="0"/>
    <n v="7"/>
    <b v="0"/>
    <s v="theater/plays"/>
    <n v="32.5"/>
    <n v="37.142857142857146"/>
    <x v="1"/>
    <s v="plays"/>
    <x v="3891"/>
    <d v="2015-03-23T04:59:00"/>
  </r>
  <r>
    <n v="3892"/>
    <x v="3887"/>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x v="3888"/>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x v="3889"/>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x v="3890"/>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x v="3891"/>
    <s v="Yorick and Co. is a comedy about a struggling theatre company whose mysterious benefactor starts haunting the show!"/>
    <n v="1600"/>
    <n v="170"/>
    <x v="2"/>
    <s v="US"/>
    <s v="USD"/>
    <n v="1402979778"/>
    <n v="1401770178"/>
    <b v="0"/>
    <n v="4"/>
    <b v="0"/>
    <s v="theater/plays"/>
    <n v="10.625"/>
    <n v="42.5"/>
    <x v="1"/>
    <s v="plays"/>
    <x v="3896"/>
    <d v="2014-06-17T04:36:18"/>
  </r>
  <r>
    <n v="3897"/>
    <x v="3892"/>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x v="3893"/>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x v="3894"/>
    <s v="More than just a play, RAIN is an outreach to hurting people who feel disengaged or rejected by others."/>
    <n v="10000"/>
    <n v="125"/>
    <x v="2"/>
    <s v="US"/>
    <s v="USD"/>
    <n v="1407868561"/>
    <n v="1406140561"/>
    <b v="0"/>
    <n v="2"/>
    <b v="0"/>
    <s v="theater/plays"/>
    <n v="1.25"/>
    <n v="62.5"/>
    <x v="1"/>
    <s v="plays"/>
    <x v="3899"/>
    <d v="2014-08-12T18:36:01"/>
  </r>
  <r>
    <n v="3900"/>
    <x v="3895"/>
    <s v="HUB Theatre Group collaborates with local artists to present John Logan's RED to the community."/>
    <n v="2500"/>
    <n v="135"/>
    <x v="2"/>
    <s v="US"/>
    <s v="USD"/>
    <n v="1433988791"/>
    <n v="1431396791"/>
    <b v="0"/>
    <n v="5"/>
    <b v="0"/>
    <s v="theater/plays"/>
    <n v="5.4"/>
    <n v="27"/>
    <x v="1"/>
    <s v="plays"/>
    <x v="3900"/>
    <d v="2015-06-11T02:13:11"/>
  </r>
  <r>
    <n v="3901"/>
    <x v="3896"/>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x v="3897"/>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x v="3898"/>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x v="3899"/>
    <s v="A play that will cover 4000 years of black history."/>
    <n v="10000"/>
    <n v="3"/>
    <x v="2"/>
    <s v="US"/>
    <s v="USD"/>
    <n v="1429074240"/>
    <n v="1427866200"/>
    <b v="0"/>
    <n v="2"/>
    <b v="0"/>
    <s v="theater/plays"/>
    <n v="0.03"/>
    <n v="1.5"/>
    <x v="1"/>
    <s v="plays"/>
    <x v="3904"/>
    <d v="2015-04-15T05:04:00"/>
  </r>
  <r>
    <n v="3905"/>
    <x v="3900"/>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x v="3901"/>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x v="3902"/>
    <s v="Burqa&amp;Rifle dramatizes the  encounter between two women -- a vigilante and a convert to Islam."/>
    <n v="1000"/>
    <n v="153"/>
    <x v="2"/>
    <s v="US"/>
    <s v="USD"/>
    <n v="1414354080"/>
    <n v="1411587606"/>
    <b v="0"/>
    <n v="4"/>
    <b v="0"/>
    <s v="theater/plays"/>
    <n v="15.299999999999999"/>
    <n v="38.25"/>
    <x v="1"/>
    <s v="plays"/>
    <x v="3907"/>
    <d v="2014-10-26T20:08:00"/>
  </r>
  <r>
    <n v="3908"/>
    <x v="3903"/>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x v="3904"/>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x v="3905"/>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x v="3906"/>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x v="3907"/>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x v="3908"/>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x v="3909"/>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x v="3910"/>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x v="3911"/>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x v="3912"/>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x v="3913"/>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x v="3914"/>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x v="3915"/>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x v="3916"/>
    <s v="CLTC are crowdfunding for our latest production - Joe Calarco's brilliant adaptation of Shakespeare's most loved tragedy."/>
    <n v="3000"/>
    <n v="0"/>
    <x v="2"/>
    <s v="GB"/>
    <s v="GBP"/>
    <n v="1414346400"/>
    <n v="1413291655"/>
    <b v="0"/>
    <n v="0"/>
    <b v="0"/>
    <s v="theater/plays"/>
    <n v="0"/>
    <e v="#DIV/0!"/>
    <x v="1"/>
    <s v="plays"/>
    <x v="3921"/>
    <d v="2014-10-26T18:00:00"/>
  </r>
  <r>
    <n v="3922"/>
    <x v="3917"/>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x v="3918"/>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x v="3919"/>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x v="3920"/>
    <s v="Help Save High School Theater Program_x000a_Your donations will be used to purchase props, build sets, and costumes."/>
    <n v="150"/>
    <n v="15"/>
    <x v="2"/>
    <s v="US"/>
    <s v="USD"/>
    <n v="1406753639"/>
    <n v="1404161639"/>
    <b v="0"/>
    <n v="3"/>
    <b v="0"/>
    <s v="theater/plays"/>
    <n v="10"/>
    <n v="5"/>
    <x v="1"/>
    <s v="plays"/>
    <x v="3925"/>
    <d v="2014-07-30T20:53:59"/>
  </r>
  <r>
    <n v="3926"/>
    <x v="3921"/>
    <s v="Producing syllabus-relevant theatre targeted to HSC students on the NSW Central Coast"/>
    <n v="5000"/>
    <n v="15"/>
    <x v="2"/>
    <s v="AU"/>
    <s v="AUD"/>
    <n v="1419645748"/>
    <n v="1417053748"/>
    <b v="0"/>
    <n v="1"/>
    <b v="0"/>
    <s v="theater/plays"/>
    <n v="0.3"/>
    <n v="15"/>
    <x v="1"/>
    <s v="plays"/>
    <x v="3926"/>
    <d v="2014-12-27T02:02:28"/>
  </r>
  <r>
    <n v="3927"/>
    <x v="3922"/>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x v="3923"/>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x v="3924"/>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x v="3925"/>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x v="3926"/>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x v="3927"/>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x v="3928"/>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x v="3929"/>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x v="3930"/>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x v="3931"/>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x v="3932"/>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x v="393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x v="3934"/>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x v="3935"/>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x v="3936"/>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x v="3937"/>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x v="3938"/>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x v="3939"/>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x v="3940"/>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x v="3941"/>
    <s v="Dr. Mecurio's is an original work of fantasy designed and written for the stage."/>
    <n v="6000"/>
    <n v="195"/>
    <x v="2"/>
    <s v="US"/>
    <s v="USD"/>
    <n v="1425110400"/>
    <n v="1422388822"/>
    <b v="0"/>
    <n v="5"/>
    <b v="0"/>
    <s v="theater/plays"/>
    <n v="3.25"/>
    <n v="39"/>
    <x v="1"/>
    <s v="plays"/>
    <x v="3946"/>
    <d v="2015-02-28T08:00:00"/>
  </r>
  <r>
    <n v="3947"/>
    <x v="3942"/>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x v="3943"/>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x v="3944"/>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x v="3945"/>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x v="3946"/>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x v="3947"/>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x v="3948"/>
    <s v="Actors and actresses are needed to help me create a stage play. A stage play needs to be adapted from the book I wrote."/>
    <n v="17600"/>
    <n v="0"/>
    <x v="2"/>
    <s v="US"/>
    <s v="USD"/>
    <n v="1469834940"/>
    <n v="1467162586"/>
    <b v="0"/>
    <n v="0"/>
    <b v="0"/>
    <s v="theater/plays"/>
    <n v="0"/>
    <e v="#DIV/0!"/>
    <x v="1"/>
    <s v="plays"/>
    <x v="3953"/>
    <d v="2016-07-29T23:29:00"/>
  </r>
  <r>
    <n v="3954"/>
    <x v="3949"/>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x v="3950"/>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x v="3951"/>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x v="3952"/>
    <s v="A play about something, or maybe nothing. Four actors depicting all 9 seasons of Seinfeld in 90 minutes."/>
    <n v="28000"/>
    <n v="7"/>
    <x v="2"/>
    <s v="US"/>
    <s v="USD"/>
    <n v="1468020354"/>
    <n v="1464045954"/>
    <b v="0"/>
    <n v="1"/>
    <b v="0"/>
    <s v="theater/plays"/>
    <n v="2.5000000000000001E-2"/>
    <n v="7"/>
    <x v="1"/>
    <s v="plays"/>
    <x v="3957"/>
    <d v="2016-07-08T23:25:54"/>
  </r>
  <r>
    <n v="3958"/>
    <x v="3953"/>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x v="3954"/>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x v="3955"/>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x v="3956"/>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x v="3957"/>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x v="3958"/>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x v="3959"/>
    <s v="&quot;MAMA'Z BA-B&quot; is the story of Marcus Williams who struggles to find a place for himself as a young black male."/>
    <n v="2000"/>
    <n v="126"/>
    <x v="2"/>
    <s v="US"/>
    <s v="USD"/>
    <n v="1429460386"/>
    <n v="1424279986"/>
    <b v="0"/>
    <n v="3"/>
    <b v="0"/>
    <s v="theater/plays"/>
    <n v="6.3"/>
    <n v="42"/>
    <x v="1"/>
    <s v="plays"/>
    <x v="3964"/>
    <d v="2015-04-19T16:19:46"/>
  </r>
  <r>
    <n v="3965"/>
    <x v="3960"/>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x v="3961"/>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x v="3962"/>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x v="3963"/>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x v="3964"/>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x v="3965"/>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x v="3966"/>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x v="3967"/>
    <s v="We're a horror based theatre company in Oklahoma City beginning our first season of shows."/>
    <n v="1000"/>
    <n v="211"/>
    <x v="2"/>
    <s v="US"/>
    <s v="USD"/>
    <n v="1423186634"/>
    <n v="1418002634"/>
    <b v="0"/>
    <n v="8"/>
    <b v="0"/>
    <s v="theater/plays"/>
    <n v="21.099999999999998"/>
    <n v="26.375"/>
    <x v="1"/>
    <s v="plays"/>
    <x v="3972"/>
    <d v="2015-02-06T01:37:14"/>
  </r>
  <r>
    <n v="3973"/>
    <x v="3968"/>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x v="3969"/>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x v="3970"/>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x v="3971"/>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x v="3972"/>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x v="3973"/>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x v="3974"/>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x v="3975"/>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x v="3357"/>
    <s v="A Theatrical Production Celebrating the Lebanese Culture and the Human Spirit in Time of War."/>
    <n v="30000"/>
    <n v="1225"/>
    <x v="2"/>
    <s v="US"/>
    <s v="USD"/>
    <n v="1468729149"/>
    <n v="1463545149"/>
    <b v="0"/>
    <n v="7"/>
    <b v="0"/>
    <s v="theater/plays"/>
    <n v="4.083333333333333"/>
    <n v="175"/>
    <x v="1"/>
    <s v="plays"/>
    <x v="3981"/>
    <d v="2016-07-17T04:19:09"/>
  </r>
  <r>
    <n v="3982"/>
    <x v="3976"/>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x v="3977"/>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x v="3978"/>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x v="3979"/>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x v="3980"/>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x v="3981"/>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x v="3982"/>
    <s v="An evening of of stories based both in myth and truth."/>
    <n v="1500"/>
    <n v="32"/>
    <x v="2"/>
    <s v="US"/>
    <s v="USD"/>
    <n v="1440813413"/>
    <n v="1439517413"/>
    <b v="0"/>
    <n v="4"/>
    <b v="0"/>
    <s v="theater/plays"/>
    <n v="2.1333333333333333"/>
    <n v="8"/>
    <x v="1"/>
    <s v="plays"/>
    <x v="3988"/>
    <d v="2015-08-29T01:56:53"/>
  </r>
  <r>
    <n v="3989"/>
    <x v="3983"/>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x v="3984"/>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x v="3985"/>
    <s v="North Texas first actor-driven theatre company needs your help"/>
    <n v="500"/>
    <n v="100"/>
    <x v="2"/>
    <s v="US"/>
    <s v="USD"/>
    <n v="1433086082"/>
    <n v="1430494082"/>
    <b v="0"/>
    <n v="1"/>
    <b v="0"/>
    <s v="theater/plays"/>
    <n v="20"/>
    <n v="100"/>
    <x v="1"/>
    <s v="plays"/>
    <x v="3991"/>
    <d v="2015-05-31T15:28:02"/>
  </r>
  <r>
    <n v="3992"/>
    <x v="3986"/>
    <s v="A richly textured and intellectually powerful social commentary about family, community and America."/>
    <n v="10000"/>
    <n v="541"/>
    <x v="2"/>
    <s v="US"/>
    <s v="USD"/>
    <n v="1449876859"/>
    <n v="1444689259"/>
    <b v="0"/>
    <n v="9"/>
    <b v="0"/>
    <s v="theater/plays"/>
    <n v="5.41"/>
    <n v="60.111111111111114"/>
    <x v="1"/>
    <s v="plays"/>
    <x v="3992"/>
    <d v="2015-12-11T23:34:19"/>
  </r>
  <r>
    <n v="3993"/>
    <x v="3987"/>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x v="3988"/>
    <s v="Is Henson willing to dare risk a theatrical speaking tour of his North Pole adventures...and more?"/>
    <n v="2000"/>
    <n v="5"/>
    <x v="2"/>
    <s v="US"/>
    <s v="USD"/>
    <n v="1405761690"/>
    <n v="1403169690"/>
    <b v="0"/>
    <n v="1"/>
    <b v="0"/>
    <s v="theater/plays"/>
    <n v="0.25"/>
    <n v="5"/>
    <x v="1"/>
    <s v="plays"/>
    <x v="3994"/>
    <d v="2014-07-19T09:21:30"/>
  </r>
  <r>
    <n v="3995"/>
    <x v="3989"/>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x v="3990"/>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x v="3991"/>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x v="3992"/>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x v="3993"/>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x v="3994"/>
    <s v="An Enticing Trip into the World of Assisted Dying"/>
    <n v="8000"/>
    <n v="10"/>
    <x v="2"/>
    <s v="US"/>
    <s v="USD"/>
    <n v="1462631358"/>
    <n v="1457450958"/>
    <b v="0"/>
    <n v="1"/>
    <b v="0"/>
    <s v="theater/plays"/>
    <n v="0.125"/>
    <n v="10"/>
    <x v="1"/>
    <s v="plays"/>
    <x v="4000"/>
    <d v="2016-05-07T14:29:18"/>
  </r>
  <r>
    <n v="4001"/>
    <x v="3995"/>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x v="3996"/>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x v="3997"/>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x v="3998"/>
    <s v="Help Launch The Queen Into South Florida!"/>
    <n v="500"/>
    <n v="1"/>
    <x v="2"/>
    <s v="US"/>
    <s v="USD"/>
    <n v="1412740457"/>
    <n v="1410148457"/>
    <b v="0"/>
    <n v="1"/>
    <b v="0"/>
    <s v="theater/plays"/>
    <n v="0.2"/>
    <n v="1"/>
    <x v="1"/>
    <s v="plays"/>
    <x v="4004"/>
    <d v="2014-10-08T03:54:17"/>
  </r>
  <r>
    <n v="4005"/>
    <x v="3999"/>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x v="4000"/>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x v="3988"/>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x v="4001"/>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x v="4002"/>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x v="4003"/>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x v="4004"/>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x v="4005"/>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x v="4006"/>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x v="4007"/>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x v="4008"/>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x v="4009"/>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x v="4010"/>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x v="4011"/>
    <s v="Funding for a production of Time Please at the Brighton Fringe 2017... and beyond."/>
    <n v="1500"/>
    <n v="130"/>
    <x v="2"/>
    <s v="GB"/>
    <s v="GBP"/>
    <n v="1475877108"/>
    <n v="1473285108"/>
    <b v="0"/>
    <n v="4"/>
    <b v="0"/>
    <s v="theater/plays"/>
    <n v="8.6666666666666679"/>
    <n v="32.5"/>
    <x v="1"/>
    <s v="plays"/>
    <x v="4018"/>
    <d v="2016-10-07T21:51:48"/>
  </r>
  <r>
    <n v="4019"/>
    <x v="4012"/>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x v="4013"/>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x v="4014"/>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x v="4015"/>
    <s v="Help us produce a video of the first Original Pronunciation Merchant of Venice."/>
    <n v="18000"/>
    <n v="12521"/>
    <x v="2"/>
    <s v="US"/>
    <s v="USD"/>
    <n v="1422759240"/>
    <n v="1418824867"/>
    <b v="0"/>
    <n v="197"/>
    <b v="0"/>
    <s v="theater/plays"/>
    <n v="69.561111111111103"/>
    <n v="63.558375634517766"/>
    <x v="1"/>
    <s v="plays"/>
    <x v="4022"/>
    <d v="2015-02-01T02:54:00"/>
  </r>
  <r>
    <n v="4023"/>
    <x v="4016"/>
    <s v="An original gospel stage play that explores the pain and hurt caused by those who struggle to forgive others!"/>
    <n v="7000"/>
    <n v="0"/>
    <x v="2"/>
    <s v="US"/>
    <s v="USD"/>
    <n v="1458860363"/>
    <n v="1454975963"/>
    <b v="0"/>
    <n v="0"/>
    <b v="0"/>
    <s v="theater/plays"/>
    <n v="0"/>
    <e v="#DIV/0!"/>
    <x v="1"/>
    <s v="plays"/>
    <x v="4023"/>
    <d v="2016-03-24T22:59:23"/>
  </r>
  <r>
    <n v="4024"/>
    <x v="4017"/>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x v="4018"/>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x v="4019"/>
    <s v="This is a play that voices that stories of the black experience in America using spoken word, song and dance."/>
    <n v="4000"/>
    <n v="0"/>
    <x v="2"/>
    <s v="US"/>
    <s v="USD"/>
    <n v="1449247439"/>
    <n v="1444059839"/>
    <b v="0"/>
    <n v="0"/>
    <b v="0"/>
    <s v="theater/plays"/>
    <n v="0"/>
    <e v="#DIV/0!"/>
    <x v="1"/>
    <s v="plays"/>
    <x v="4026"/>
    <d v="2015-12-04T16:43:59"/>
  </r>
  <r>
    <n v="4027"/>
    <x v="4020"/>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x v="4021"/>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x v="4022"/>
    <s v="A theater complex that educates as we entertain.  We will provide shows that inspire and theater classes that motivate."/>
    <n v="20000"/>
    <n v="0"/>
    <x v="2"/>
    <s v="US"/>
    <s v="USD"/>
    <n v="1450053370"/>
    <n v="1447461370"/>
    <b v="0"/>
    <n v="0"/>
    <b v="0"/>
    <s v="theater/plays"/>
    <n v="0"/>
    <e v="#DIV/0!"/>
    <x v="1"/>
    <s v="plays"/>
    <x v="4029"/>
    <d v="2015-12-14T00:36:10"/>
  </r>
  <r>
    <n v="4030"/>
    <x v="4023"/>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x v="4024"/>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x v="4025"/>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x v="4026"/>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x v="4027"/>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x v="4028"/>
    <s v="&quot;Stories are where you go to look for the truth of your own life.&quot; (Frank Delaney)"/>
    <n v="10000"/>
    <n v="3685"/>
    <x v="2"/>
    <s v="US"/>
    <s v="USD"/>
    <n v="1413925887"/>
    <n v="1411333887"/>
    <b v="0"/>
    <n v="25"/>
    <b v="0"/>
    <s v="theater/plays"/>
    <n v="36.85"/>
    <n v="147.4"/>
    <x v="1"/>
    <s v="plays"/>
    <x v="4035"/>
    <d v="2014-10-21T21:11:27"/>
  </r>
  <r>
    <n v="4036"/>
    <x v="4029"/>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x v="4030"/>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x v="4031"/>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x v="4032"/>
    <s v="Help stage an original One Act Play that brings awareness to Alzheimer's in its debut performance."/>
    <n v="500"/>
    <n v="300"/>
    <x v="2"/>
    <s v="US"/>
    <s v="USD"/>
    <n v="1448949540"/>
    <n v="1446048367"/>
    <b v="0"/>
    <n v="5"/>
    <b v="0"/>
    <s v="theater/plays"/>
    <n v="60"/>
    <n v="60"/>
    <x v="1"/>
    <s v="plays"/>
    <x v="4039"/>
    <d v="2015-12-01T05:59:00"/>
  </r>
  <r>
    <n v="4040"/>
    <x v="4033"/>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x v="4034"/>
    <s v="A bold, colouful, vibrant play centred around the last remaining monarchy of Africa."/>
    <n v="5000"/>
    <n v="21"/>
    <x v="2"/>
    <s v="GB"/>
    <s v="GBP"/>
    <n v="1473160954"/>
    <n v="1467976954"/>
    <b v="0"/>
    <n v="2"/>
    <b v="0"/>
    <s v="theater/plays"/>
    <n v="0.42"/>
    <n v="10.5"/>
    <x v="1"/>
    <s v="plays"/>
    <x v="4041"/>
    <d v="2016-09-06T11:22:34"/>
  </r>
  <r>
    <n v="4042"/>
    <x v="4035"/>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x v="4036"/>
    <s v="This could be my last play, need to bring my son out to see it before it's over.  Need to fly him here from BC"/>
    <n v="300"/>
    <n v="0"/>
    <x v="2"/>
    <s v="CA"/>
    <s v="CAD"/>
    <n v="1416524325"/>
    <n v="1415228325"/>
    <b v="0"/>
    <n v="0"/>
    <b v="0"/>
    <s v="theater/plays"/>
    <n v="0"/>
    <e v="#DIV/0!"/>
    <x v="1"/>
    <s v="plays"/>
    <x v="4043"/>
    <d v="2014-11-20T22:58:45"/>
  </r>
  <r>
    <n v="4044"/>
    <x v="4037"/>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x v="4038"/>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x v="4039"/>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x v="4040"/>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x v="4041"/>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x v="4042"/>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x v="4043"/>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x v="4044"/>
    <s v="It is a heart-breaking life story of Wu family who tries to preserve the gem of Chinese Kun Opera through generations."/>
    <n v="500"/>
    <n v="0"/>
    <x v="2"/>
    <s v="US"/>
    <s v="USD"/>
    <n v="1399618380"/>
    <n v="1399058797"/>
    <b v="0"/>
    <n v="0"/>
    <b v="0"/>
    <s v="theater/plays"/>
    <n v="0"/>
    <e v="#DIV/0!"/>
    <x v="1"/>
    <s v="plays"/>
    <x v="4051"/>
    <d v="2014-05-09T06:53:00"/>
  </r>
  <r>
    <n v="4052"/>
    <x v="4045"/>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x v="4046"/>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x v="4047"/>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x v="4048"/>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x v="4049"/>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x v="4050"/>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x v="4051"/>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x v="4052"/>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x v="4053"/>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x v="4054"/>
    <s v="SKYLAR'S SYNDROME is a tremendous psychodrama by master playwright Gavin Kayner!"/>
    <n v="525"/>
    <n v="0"/>
    <x v="2"/>
    <s v="US"/>
    <s v="USD"/>
    <n v="1461205423"/>
    <n v="1456025023"/>
    <b v="0"/>
    <n v="0"/>
    <b v="0"/>
    <s v="theater/plays"/>
    <n v="0"/>
    <e v="#DIV/0!"/>
    <x v="1"/>
    <s v="plays"/>
    <x v="4061"/>
    <d v="2016-04-21T02:23:43"/>
  </r>
  <r>
    <n v="4062"/>
    <x v="4055"/>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x v="4056"/>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x v="4057"/>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x v="4058"/>
    <s v="A classical/ fantasy version of midsummers done by professionally trained actors in Tulsa!"/>
    <n v="4000"/>
    <n v="27"/>
    <x v="2"/>
    <s v="US"/>
    <s v="USD"/>
    <n v="1407883811"/>
    <n v="1405291811"/>
    <b v="0"/>
    <n v="4"/>
    <b v="0"/>
    <s v="theater/plays"/>
    <n v="0.67500000000000004"/>
    <n v="6.75"/>
    <x v="1"/>
    <s v="plays"/>
    <x v="4065"/>
    <d v="2014-08-12T22:50:11"/>
  </r>
  <r>
    <n v="4066"/>
    <x v="4059"/>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x v="4060"/>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x v="4061"/>
    <s v="Be a PRODUCER of the Original stage play BELLE DAME SANS MERCI by Michael Fenlason! :-) :-( !"/>
    <n v="3495"/>
    <n v="34.950000000000003"/>
    <x v="2"/>
    <s v="US"/>
    <s v="USD"/>
    <n v="1484348700"/>
    <n v="1481756855"/>
    <b v="0"/>
    <n v="1"/>
    <b v="0"/>
    <s v="theater/plays"/>
    <n v="1"/>
    <n v="34.950000000000003"/>
    <x v="1"/>
    <s v="plays"/>
    <x v="4068"/>
    <d v="2017-01-13T23:05:00"/>
  </r>
  <r>
    <n v="4069"/>
    <x v="4062"/>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x v="4063"/>
    <s v="V-Day Southern Utah University 2015 and Second Studio Players presents: The Vagina Monologues"/>
    <n v="1000"/>
    <n v="165"/>
    <x v="2"/>
    <s v="US"/>
    <s v="USD"/>
    <n v="1425178800"/>
    <n v="1422374420"/>
    <b v="0"/>
    <n v="6"/>
    <b v="0"/>
    <s v="theater/plays"/>
    <n v="16.5"/>
    <n v="27.5"/>
    <x v="1"/>
    <s v="plays"/>
    <x v="4070"/>
    <d v="2015-03-01T03:00:00"/>
  </r>
  <r>
    <n v="4071"/>
    <x v="4064"/>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x v="4065"/>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x v="4066"/>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x v="4067"/>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x v="4068"/>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x v="4069"/>
    <s v="A play to raise awareness about the effects of mental illness on a military family in the Cold War area."/>
    <n v="700"/>
    <n v="0"/>
    <x v="2"/>
    <s v="US"/>
    <s v="USD"/>
    <n v="1413921060"/>
    <n v="1411499149"/>
    <b v="0"/>
    <n v="0"/>
    <b v="0"/>
    <s v="theater/plays"/>
    <n v="0"/>
    <e v="#DIV/0!"/>
    <x v="1"/>
    <s v="plays"/>
    <x v="4076"/>
    <d v="2014-10-21T19:51:00"/>
  </r>
  <r>
    <n v="4077"/>
    <x v="4070"/>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x v="4071"/>
    <s v="Theatre Memoire are a High Wycombe based theatre company. Performing plays about multi-culturalism and interconectedness."/>
    <n v="250"/>
    <n v="0"/>
    <x v="2"/>
    <s v="GB"/>
    <s v="GBP"/>
    <n v="1485543242"/>
    <n v="1482951242"/>
    <b v="0"/>
    <n v="0"/>
    <b v="0"/>
    <s v="theater/plays"/>
    <n v="0"/>
    <e v="#DIV/0!"/>
    <x v="1"/>
    <s v="plays"/>
    <x v="4078"/>
    <d v="2017-01-27T18:54:02"/>
  </r>
  <r>
    <n v="4079"/>
    <x v="4072"/>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x v="4073"/>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x v="4074"/>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x v="4075"/>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x v="4076"/>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x v="4077"/>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x v="4078"/>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x v="4079"/>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x v="4080"/>
    <s v="Comedy Stage Play"/>
    <n v="9600"/>
    <n v="0"/>
    <x v="2"/>
    <s v="US"/>
    <s v="USD"/>
    <n v="1468777786"/>
    <n v="1466185786"/>
    <b v="0"/>
    <n v="0"/>
    <b v="0"/>
    <s v="theater/plays"/>
    <n v="0"/>
    <e v="#DIV/0!"/>
    <x v="1"/>
    <s v="plays"/>
    <x v="4087"/>
    <d v="2016-07-17T17:49:46"/>
  </r>
  <r>
    <n v="4088"/>
    <x v="4081"/>
    <s v="Young persons theatre company working in deprived area seeking funding for children's theatrical production."/>
    <n v="2000"/>
    <n v="216"/>
    <x v="2"/>
    <s v="GB"/>
    <s v="GBP"/>
    <n v="1421403960"/>
    <n v="1418827324"/>
    <b v="0"/>
    <n v="3"/>
    <b v="0"/>
    <s v="theater/plays"/>
    <n v="10.8"/>
    <n v="72"/>
    <x v="1"/>
    <s v="plays"/>
    <x v="4088"/>
    <d v="2015-01-16T10:26:00"/>
  </r>
  <r>
    <n v="4089"/>
    <x v="4082"/>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x v="4083"/>
    <s v="A gripping re-enactment of a true breast cancer survival story, highlighted with inspiration and laughter!"/>
    <n v="1000"/>
    <n v="32"/>
    <x v="2"/>
    <s v="US"/>
    <s v="USD"/>
    <n v="1438959600"/>
    <n v="1437754137"/>
    <b v="0"/>
    <n v="3"/>
    <b v="0"/>
    <s v="theater/plays"/>
    <n v="3.2"/>
    <n v="10.666666666666666"/>
    <x v="1"/>
    <s v="plays"/>
    <x v="4090"/>
    <d v="2015-08-07T15:00:00"/>
  </r>
  <r>
    <n v="4091"/>
    <x v="4084"/>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x v="4085"/>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x v="4086"/>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x v="4087"/>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x v="4088"/>
    <s v="Proyecto teatral dirigido por MartÃ­n Acosta que habla y reflexiona sobre el amor y su naturaleza."/>
    <n v="30000"/>
    <n v="800"/>
    <x v="2"/>
    <s v="MX"/>
    <s v="MXN"/>
    <n v="1482108350"/>
    <n v="1479516350"/>
    <b v="0"/>
    <n v="1"/>
    <b v="0"/>
    <s v="theater/plays"/>
    <n v="2.666666666666667"/>
    <n v="800"/>
    <x v="1"/>
    <s v="plays"/>
    <x v="4095"/>
    <d v="2016-12-19T00:45:50"/>
  </r>
  <r>
    <n v="4096"/>
    <x v="4089"/>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x v="4090"/>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x v="4091"/>
    <s v="Community Youth play, written by and performed by the youth about finding joy in the simple things in life"/>
    <n v="75000"/>
    <n v="0"/>
    <x v="2"/>
    <s v="US"/>
    <s v="USD"/>
    <n v="1465060797"/>
    <n v="1462468797"/>
    <b v="0"/>
    <n v="0"/>
    <b v="0"/>
    <s v="theater/plays"/>
    <n v="0"/>
    <e v="#DIV/0!"/>
    <x v="1"/>
    <s v="plays"/>
    <x v="4098"/>
    <d v="2016-06-04T17:19:57"/>
  </r>
  <r>
    <n v="4099"/>
    <x v="4092"/>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x v="4093"/>
    <s v="How does war change a family?  A peek into one family's kitchen as their soldier fights in Iraq."/>
    <n v="270"/>
    <n v="0"/>
    <x v="2"/>
    <s v="US"/>
    <s v="USD"/>
    <n v="1414205990"/>
    <n v="1413341990"/>
    <b v="0"/>
    <n v="0"/>
    <b v="0"/>
    <s v="theater/plays"/>
    <n v="0"/>
    <e v="#DIV/0!"/>
    <x v="1"/>
    <s v="plays"/>
    <x v="4100"/>
    <d v="2014-10-25T02:59:50"/>
  </r>
  <r>
    <n v="4101"/>
    <x v="4094"/>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x v="4095"/>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x v="4096"/>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x v="4097"/>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x v="4098"/>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x v="4099"/>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x v="4100"/>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x v="4101"/>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x v="4102"/>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x v="4103"/>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x v="4104"/>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x v="4105"/>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x v="4106"/>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576966-9F42-46CC-A6AF-8C4FEEEF84D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B3DE8D-0C0E-4A68-B010-7CC252E7371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C01399-50E3-4857-83B4-3E7D906F7436}"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12:G26"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70" zoomScaleNormal="70" workbookViewId="0">
      <pane ySplit="1" topLeftCell="A2" activePane="bottomLeft" state="frozen"/>
      <selection pane="bottomLeft" activeCell="H8" sqref="H8"/>
    </sheetView>
  </sheetViews>
  <sheetFormatPr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28.7265625" customWidth="1"/>
    <col min="16" max="16" width="20.453125" customWidth="1"/>
    <col min="17" max="17" width="41.1796875" customWidth="1"/>
    <col min="18" max="18" width="15.90625" bestFit="1" customWidth="1"/>
    <col min="19" max="19" width="22" bestFit="1" customWidth="1"/>
    <col min="20" max="20" width="23.90625" customWidth="1"/>
    <col min="21" max="21" width="9.1796875" bestFit="1" customWidth="1"/>
    <col min="22" max="22" width="10.7265625" bestFit="1" customWidth="1"/>
    <col min="23" max="24" width="16.08984375" bestFit="1" customWidth="1"/>
    <col min="25" max="25" width="20.90625" bestFit="1" customWidth="1"/>
    <col min="26" max="26" width="17.7265625" bestFit="1" customWidth="1"/>
    <col min="27" max="27" width="23.08984375" bestFit="1" customWidth="1"/>
    <col min="28" max="28" width="16.1796875" bestFit="1" customWidth="1"/>
    <col min="29" max="30" width="19.7265625" bestFit="1" customWidth="1"/>
    <col min="31" max="31" width="28.7265625" bestFit="1" customWidth="1"/>
    <col min="32" max="32" width="21.90625" bestFit="1" customWidth="1"/>
    <col min="33" max="33" width="24.54296875" bestFit="1" customWidth="1"/>
    <col min="34" max="34" width="17.7265625" bestFit="1" customWidth="1"/>
    <col min="35" max="35" width="12.7265625" bestFit="1" customWidth="1"/>
    <col min="36" max="36" width="30.7265625" bestFit="1" customWidth="1"/>
    <col min="37" max="37" width="53.6328125" bestFit="1" customWidth="1"/>
    <col min="38" max="38" width="28.54296875" bestFit="1" customWidth="1"/>
    <col min="39" max="39" width="51.453125" bestFit="1" customWidth="1"/>
    <col min="40" max="40" width="30.90625" bestFit="1" customWidth="1"/>
    <col min="41" max="41" width="48.90625" bestFit="1" customWidth="1"/>
    <col min="42" max="42" width="47.81640625" bestFit="1" customWidth="1"/>
    <col min="43" max="43" width="18.54296875" bestFit="1" customWidth="1"/>
    <col min="44" max="44" width="48.90625" bestFit="1" customWidth="1"/>
    <col min="45" max="45" width="51.54296875" bestFit="1" customWidth="1"/>
    <col min="46" max="46" width="53.1796875" bestFit="1" customWidth="1"/>
    <col min="47" max="47" width="35.36328125" bestFit="1" customWidth="1"/>
    <col min="48" max="48" width="51.6328125" bestFit="1" customWidth="1"/>
    <col min="49" max="49" width="35.36328125" bestFit="1" customWidth="1"/>
    <col min="50" max="50" width="24.54296875" bestFit="1" customWidth="1"/>
    <col min="51" max="51" width="35.81640625" bestFit="1" customWidth="1"/>
    <col min="52" max="52" width="21.7265625" bestFit="1" customWidth="1"/>
    <col min="53" max="53" width="33.7265625" bestFit="1" customWidth="1"/>
    <col min="54" max="54" width="18.08984375" bestFit="1" customWidth="1"/>
    <col min="55" max="55" width="36.81640625" bestFit="1" customWidth="1"/>
    <col min="56" max="56" width="46.36328125" bestFit="1" customWidth="1"/>
    <col min="57" max="57" width="39" bestFit="1" customWidth="1"/>
    <col min="58" max="58" width="39.6328125" bestFit="1" customWidth="1"/>
    <col min="59" max="59" width="49.08984375" bestFit="1" customWidth="1"/>
    <col min="60" max="60" width="32.81640625" bestFit="1" customWidth="1"/>
    <col min="61" max="61" width="13.81640625" bestFit="1" customWidth="1"/>
    <col min="62" max="62" width="7.7265625" bestFit="1" customWidth="1"/>
    <col min="63" max="63" width="47.6328125" bestFit="1" customWidth="1"/>
    <col min="64" max="64" width="42.81640625" bestFit="1" customWidth="1"/>
    <col min="65" max="65" width="40.81640625" bestFit="1" customWidth="1"/>
    <col min="66" max="66" width="51.08984375" bestFit="1" customWidth="1"/>
    <col min="67" max="67" width="51.453125" bestFit="1" customWidth="1"/>
    <col min="68" max="68" width="22.90625" bestFit="1" customWidth="1"/>
    <col min="69" max="69" width="38.54296875" bestFit="1" customWidth="1"/>
    <col min="70" max="70" width="39.08984375" bestFit="1" customWidth="1"/>
    <col min="71" max="71" width="35.08984375" bestFit="1" customWidth="1"/>
    <col min="72" max="72" width="34.6328125" bestFit="1" customWidth="1"/>
    <col min="73" max="73" width="50.453125" bestFit="1" customWidth="1"/>
    <col min="74" max="74" width="52.54296875" bestFit="1" customWidth="1"/>
    <col min="75" max="75" width="38.7265625" bestFit="1" customWidth="1"/>
    <col min="76" max="77" width="49" bestFit="1" customWidth="1"/>
    <col min="78" max="78" width="18.81640625" bestFit="1" customWidth="1"/>
    <col min="79" max="79" width="53.1796875" bestFit="1" customWidth="1"/>
    <col min="80" max="80" width="46.453125" bestFit="1" customWidth="1"/>
    <col min="81" max="81" width="23" bestFit="1" customWidth="1"/>
    <col min="82" max="82" width="43.453125" bestFit="1" customWidth="1"/>
    <col min="83" max="83" width="70.36328125" bestFit="1" customWidth="1"/>
    <col min="84" max="84" width="43.08984375" bestFit="1" customWidth="1"/>
    <col min="85" max="85" width="43.453125" bestFit="1" customWidth="1"/>
    <col min="86" max="86" width="27.54296875" bestFit="1" customWidth="1"/>
    <col min="87" max="87" width="54.26953125" bestFit="1" customWidth="1"/>
    <col min="88" max="88" width="36.90625" bestFit="1" customWidth="1"/>
    <col min="89" max="89" width="35.36328125" bestFit="1" customWidth="1"/>
    <col min="90" max="90" width="23" bestFit="1" customWidth="1"/>
    <col min="91" max="91" width="47.36328125" bestFit="1" customWidth="1"/>
    <col min="92" max="92" width="29.453125" bestFit="1" customWidth="1"/>
    <col min="93" max="93" width="46.81640625" bestFit="1" customWidth="1"/>
    <col min="94" max="94" width="36" bestFit="1" customWidth="1"/>
    <col min="95" max="95" width="35.81640625" bestFit="1" customWidth="1"/>
    <col min="96" max="96" width="37.6328125" bestFit="1" customWidth="1"/>
    <col min="97" max="97" width="50.6328125" bestFit="1" customWidth="1"/>
    <col min="98" max="98" width="40.90625" bestFit="1" customWidth="1"/>
    <col min="99" max="99" width="81.453125" bestFit="1" customWidth="1"/>
    <col min="100" max="100" width="38.90625" bestFit="1" customWidth="1"/>
    <col min="101" max="101" width="50.26953125" bestFit="1" customWidth="1"/>
    <col min="102" max="102" width="32.453125" bestFit="1" customWidth="1"/>
    <col min="103" max="103" width="49" bestFit="1" customWidth="1"/>
    <col min="104" max="104" width="39.26953125" bestFit="1" customWidth="1"/>
    <col min="105" max="105" width="24.7265625" bestFit="1" customWidth="1"/>
    <col min="106" max="106" width="15.36328125" bestFit="1" customWidth="1"/>
    <col min="107" max="107" width="31.36328125" bestFit="1" customWidth="1"/>
    <col min="108" max="108" width="30.1796875" bestFit="1" customWidth="1"/>
    <col min="109" max="109" width="55.81640625" bestFit="1" customWidth="1"/>
    <col min="110" max="110" width="48.54296875" bestFit="1" customWidth="1"/>
    <col min="111" max="111" width="52.26953125" bestFit="1" customWidth="1"/>
    <col min="112" max="112" width="46.6328125" bestFit="1" customWidth="1"/>
    <col min="113" max="113" width="50.08984375" bestFit="1" customWidth="1"/>
    <col min="114" max="114" width="42.81640625" bestFit="1" customWidth="1"/>
    <col min="115" max="115" width="49.90625" bestFit="1" customWidth="1"/>
    <col min="116" max="116" width="13.08984375" bestFit="1" customWidth="1"/>
    <col min="117" max="117" width="20.1796875" bestFit="1" customWidth="1"/>
    <col min="118" max="118" width="23.1796875" bestFit="1" customWidth="1"/>
    <col min="119" max="119" width="43.7265625" bestFit="1" customWidth="1"/>
    <col min="120" max="120" width="16.453125" bestFit="1" customWidth="1"/>
    <col min="121" max="121" width="42.08984375" bestFit="1" customWidth="1"/>
    <col min="122" max="122" width="55.08984375" bestFit="1" customWidth="1"/>
    <col min="123" max="123" width="31.453125" bestFit="1" customWidth="1"/>
    <col min="124" max="124" width="28.90625" bestFit="1" customWidth="1"/>
    <col min="125" max="125" width="16.6328125" bestFit="1" customWidth="1"/>
    <col min="126" max="126" width="47.1796875" bestFit="1" customWidth="1"/>
    <col min="127" max="127" width="34.26953125" bestFit="1" customWidth="1"/>
    <col min="128" max="128" width="28.90625" bestFit="1" customWidth="1"/>
    <col min="129" max="129" width="49.08984375" bestFit="1" customWidth="1"/>
    <col min="130" max="130" width="23.90625" bestFit="1" customWidth="1"/>
    <col min="131" max="131" width="43.36328125" bestFit="1" customWidth="1"/>
    <col min="132" max="132" width="14.08984375" bestFit="1" customWidth="1"/>
    <col min="133" max="133" width="55.1796875" bestFit="1" customWidth="1"/>
    <col min="134" max="134" width="48.36328125" bestFit="1" customWidth="1"/>
    <col min="135" max="135" width="8" bestFit="1" customWidth="1"/>
    <col min="136" max="136" width="40.453125" bestFit="1" customWidth="1"/>
    <col min="137" max="137" width="8.08984375" bestFit="1" customWidth="1"/>
    <col min="138" max="138" width="26.7265625" bestFit="1" customWidth="1"/>
    <col min="139" max="139" width="44.36328125" bestFit="1" customWidth="1"/>
    <col min="140" max="140" width="5.26953125" bestFit="1" customWidth="1"/>
    <col min="141" max="141" width="29.453125" bestFit="1" customWidth="1"/>
    <col min="142" max="142" width="7.1796875" bestFit="1" customWidth="1"/>
    <col min="143" max="143" width="45.453125" bestFit="1" customWidth="1"/>
    <col min="144" max="144" width="11.81640625" bestFit="1" customWidth="1"/>
    <col min="145" max="145" width="43" bestFit="1" customWidth="1"/>
    <col min="146" max="146" width="14.1796875" bestFit="1" customWidth="1"/>
    <col min="147" max="147" width="19.90625" bestFit="1" customWidth="1"/>
    <col min="148" max="148" width="50.08984375" bestFit="1" customWidth="1"/>
    <col min="149" max="149" width="32.08984375" bestFit="1" customWidth="1"/>
    <col min="150" max="150" width="64.08984375" bestFit="1" customWidth="1"/>
    <col min="151" max="151" width="45.26953125" bestFit="1" customWidth="1"/>
    <col min="152" max="152" width="54.7265625" bestFit="1" customWidth="1"/>
    <col min="153" max="153" width="22.7265625" bestFit="1" customWidth="1"/>
    <col min="154" max="154" width="37.1796875" bestFit="1" customWidth="1"/>
    <col min="155" max="155" width="26.90625" bestFit="1" customWidth="1"/>
    <col min="156" max="156" width="39.1796875" bestFit="1" customWidth="1"/>
    <col min="157" max="157" width="30.7265625" bestFit="1" customWidth="1"/>
    <col min="158" max="158" width="54.90625" bestFit="1" customWidth="1"/>
    <col min="159" max="159" width="34.90625" bestFit="1" customWidth="1"/>
    <col min="160" max="160" width="24.90625" bestFit="1" customWidth="1"/>
    <col min="161" max="161" width="38.81640625" bestFit="1" customWidth="1"/>
    <col min="162" max="162" width="31.08984375" bestFit="1" customWidth="1"/>
    <col min="163" max="163" width="40.6328125" bestFit="1" customWidth="1"/>
    <col min="164" max="164" width="36.81640625" bestFit="1" customWidth="1"/>
    <col min="165" max="165" width="17.08984375" bestFit="1" customWidth="1"/>
    <col min="166" max="166" width="22.7265625" bestFit="1" customWidth="1"/>
    <col min="167" max="167" width="16" bestFit="1" customWidth="1"/>
    <col min="168" max="168" width="41.6328125" bestFit="1" customWidth="1"/>
    <col min="169" max="169" width="16" bestFit="1" customWidth="1"/>
    <col min="170" max="170" width="39.54296875" bestFit="1" customWidth="1"/>
    <col min="171" max="171" width="42.81640625" bestFit="1" customWidth="1"/>
    <col min="172" max="172" width="44.6328125" bestFit="1" customWidth="1"/>
    <col min="173" max="173" width="44.54296875" bestFit="1" customWidth="1"/>
    <col min="174" max="174" width="44.7265625" bestFit="1" customWidth="1"/>
    <col min="175" max="175" width="37.6328125" bestFit="1" customWidth="1"/>
    <col min="176" max="176" width="36.54296875" bestFit="1" customWidth="1"/>
    <col min="177" max="177" width="8.90625" bestFit="1" customWidth="1"/>
    <col min="178" max="178" width="48.1796875" bestFit="1" customWidth="1"/>
    <col min="179" max="179" width="21.54296875" bestFit="1" customWidth="1"/>
    <col min="180" max="180" width="21.90625" bestFit="1" customWidth="1"/>
    <col min="181" max="181" width="16.7265625" bestFit="1" customWidth="1"/>
    <col min="182" max="182" width="24.1796875" bestFit="1" customWidth="1"/>
    <col min="183" max="183" width="9.90625" bestFit="1" customWidth="1"/>
    <col min="184" max="184" width="5.54296875" bestFit="1" customWidth="1"/>
    <col min="185" max="185" width="23.90625" bestFit="1" customWidth="1"/>
    <col min="186" max="186" width="22.6328125" bestFit="1" customWidth="1"/>
    <col min="187" max="187" width="11.08984375" bestFit="1" customWidth="1"/>
    <col min="188" max="188" width="38.54296875" bestFit="1" customWidth="1"/>
    <col min="189" max="189" width="9.7265625" bestFit="1" customWidth="1"/>
    <col min="190" max="190" width="43" bestFit="1" customWidth="1"/>
    <col min="191" max="191" width="49.36328125" bestFit="1" customWidth="1"/>
    <col min="192" max="192" width="18.90625" bestFit="1" customWidth="1"/>
    <col min="193" max="193" width="55.54296875" bestFit="1" customWidth="1"/>
    <col min="194" max="194" width="36" bestFit="1" customWidth="1"/>
    <col min="195" max="195" width="54.26953125" bestFit="1" customWidth="1"/>
    <col min="196" max="196" width="30.90625" bestFit="1" customWidth="1"/>
    <col min="197" max="197" width="36.90625" bestFit="1" customWidth="1"/>
    <col min="198" max="198" width="42.7265625" bestFit="1" customWidth="1"/>
    <col min="199" max="199" width="19.26953125" bestFit="1" customWidth="1"/>
    <col min="200" max="200" width="33.453125" bestFit="1" customWidth="1"/>
    <col min="201" max="201" width="54.54296875" bestFit="1" customWidth="1"/>
    <col min="202" max="202" width="14.1796875" bestFit="1" customWidth="1"/>
    <col min="203" max="203" width="35.26953125" bestFit="1" customWidth="1"/>
    <col min="204" max="204" width="36.7265625" bestFit="1" customWidth="1"/>
    <col min="205" max="205" width="34.08984375" bestFit="1" customWidth="1"/>
    <col min="206" max="206" width="12" bestFit="1" customWidth="1"/>
    <col min="207" max="207" width="50.81640625" bestFit="1" customWidth="1"/>
    <col min="208" max="208" width="49.453125" bestFit="1" customWidth="1"/>
    <col min="209" max="209" width="53.1796875" bestFit="1" customWidth="1"/>
    <col min="210" max="210" width="30.26953125" bestFit="1" customWidth="1"/>
    <col min="211" max="211" width="47.26953125" bestFit="1" customWidth="1"/>
    <col min="212" max="212" width="24.36328125" bestFit="1" customWidth="1"/>
    <col min="213" max="213" width="27.81640625" bestFit="1" customWidth="1"/>
    <col min="214" max="214" width="28.36328125" bestFit="1" customWidth="1"/>
    <col min="215" max="215" width="22.453125" bestFit="1" customWidth="1"/>
    <col min="216" max="216" width="40.1796875" bestFit="1" customWidth="1"/>
    <col min="217" max="217" width="37.7265625" bestFit="1" customWidth="1"/>
    <col min="218" max="218" width="18.90625" bestFit="1" customWidth="1"/>
    <col min="219" max="219" width="15.08984375" bestFit="1" customWidth="1"/>
    <col min="220" max="220" width="48.08984375" bestFit="1" customWidth="1"/>
    <col min="221" max="221" width="26.1796875" bestFit="1" customWidth="1"/>
    <col min="222" max="222" width="47.54296875" bestFit="1" customWidth="1"/>
    <col min="223" max="223" width="28.54296875" bestFit="1" customWidth="1"/>
    <col min="224" max="224" width="45.26953125" bestFit="1" customWidth="1"/>
    <col min="225" max="225" width="27" bestFit="1" customWidth="1"/>
    <col min="226" max="226" width="48" bestFit="1" customWidth="1"/>
    <col min="227" max="227" width="39.7265625" bestFit="1" customWidth="1"/>
    <col min="228" max="228" width="30.08984375" bestFit="1" customWidth="1"/>
    <col min="229" max="229" width="41.7265625" bestFit="1" customWidth="1"/>
    <col min="230" max="230" width="33.54296875" bestFit="1" customWidth="1"/>
    <col min="231" max="231" width="37.7265625" bestFit="1" customWidth="1"/>
    <col min="232" max="232" width="25.26953125" bestFit="1" customWidth="1"/>
    <col min="233" max="233" width="22.81640625" bestFit="1" customWidth="1"/>
    <col min="234" max="234" width="26.54296875" bestFit="1" customWidth="1"/>
    <col min="235" max="235" width="41.08984375" bestFit="1" customWidth="1"/>
    <col min="236" max="236" width="51.54296875" bestFit="1" customWidth="1"/>
    <col min="237" max="237" width="51.26953125" bestFit="1" customWidth="1"/>
    <col min="238" max="238" width="24.54296875" bestFit="1" customWidth="1"/>
    <col min="239" max="239" width="28.54296875" bestFit="1" customWidth="1"/>
    <col min="240" max="240" width="49.08984375" bestFit="1" customWidth="1"/>
    <col min="241" max="241" width="47.81640625" bestFit="1" customWidth="1"/>
    <col min="242" max="242" width="49.08984375" bestFit="1" customWidth="1"/>
    <col min="243" max="243" width="14.26953125" bestFit="1" customWidth="1"/>
    <col min="244" max="244" width="16.81640625" bestFit="1" customWidth="1"/>
    <col min="245" max="245" width="12" bestFit="1" customWidth="1"/>
    <col min="246" max="246" width="32.36328125" bestFit="1" customWidth="1"/>
    <col min="247" max="247" width="37" bestFit="1" customWidth="1"/>
    <col min="248" max="248" width="24.7265625" bestFit="1" customWidth="1"/>
    <col min="249" max="249" width="35.7265625" bestFit="1" customWidth="1"/>
    <col min="250" max="250" width="26.36328125" bestFit="1" customWidth="1"/>
    <col min="251" max="251" width="16.08984375" bestFit="1" customWidth="1"/>
    <col min="252" max="252" width="40.81640625" bestFit="1" customWidth="1"/>
    <col min="253" max="253" width="44.90625" bestFit="1" customWidth="1"/>
    <col min="254" max="254" width="32.81640625" bestFit="1" customWidth="1"/>
    <col min="255" max="255" width="24.6328125" bestFit="1" customWidth="1"/>
    <col min="256" max="256" width="44.81640625" bestFit="1" customWidth="1"/>
    <col min="257" max="257" width="15.7265625" bestFit="1" customWidth="1"/>
    <col min="258" max="258" width="16.1796875" bestFit="1" customWidth="1"/>
    <col min="259" max="259" width="23.7265625" bestFit="1" customWidth="1"/>
    <col min="260" max="260" width="43.54296875" bestFit="1" customWidth="1"/>
    <col min="261" max="261" width="34.6328125" bestFit="1" customWidth="1"/>
    <col min="262" max="262" width="21.81640625" bestFit="1" customWidth="1"/>
    <col min="263" max="263" width="17.7265625" bestFit="1" customWidth="1"/>
    <col min="264" max="264" width="52" bestFit="1" customWidth="1"/>
    <col min="265" max="265" width="45.26953125" bestFit="1" customWidth="1"/>
    <col min="266" max="266" width="50.54296875" bestFit="1" customWidth="1"/>
    <col min="267" max="267" width="58.08984375" bestFit="1" customWidth="1"/>
    <col min="268" max="268" width="51.36328125" bestFit="1" customWidth="1"/>
    <col min="269" max="269" width="24.1796875" bestFit="1" customWidth="1"/>
    <col min="270" max="270" width="12" bestFit="1" customWidth="1"/>
    <col min="271" max="271" width="30.08984375" bestFit="1" customWidth="1"/>
    <col min="272" max="272" width="51.08984375" bestFit="1" customWidth="1"/>
    <col min="273" max="273" width="7.08984375" bestFit="1" customWidth="1"/>
    <col min="274" max="274" width="42.54296875" bestFit="1" customWidth="1"/>
    <col min="275" max="275" width="32.453125" bestFit="1" customWidth="1"/>
    <col min="276" max="276" width="14.26953125" bestFit="1" customWidth="1"/>
    <col min="277" max="277" width="50.54296875" bestFit="1" customWidth="1"/>
    <col min="278" max="278" width="35.08984375" bestFit="1" customWidth="1"/>
    <col min="279" max="279" width="50.26953125" bestFit="1" customWidth="1"/>
    <col min="280" max="280" width="18.90625" bestFit="1" customWidth="1"/>
    <col min="281" max="281" width="34.08984375" bestFit="1" customWidth="1"/>
    <col min="282" max="282" width="41" bestFit="1" customWidth="1"/>
    <col min="283" max="283" width="28.26953125" bestFit="1" customWidth="1"/>
    <col min="284" max="284" width="22.26953125" bestFit="1" customWidth="1"/>
    <col min="285" max="285" width="34.54296875" bestFit="1" customWidth="1"/>
    <col min="286" max="286" width="27.453125" bestFit="1" customWidth="1"/>
    <col min="287" max="287" width="38.36328125" bestFit="1" customWidth="1"/>
    <col min="288" max="288" width="40.36328125" bestFit="1" customWidth="1"/>
    <col min="289" max="289" width="26.36328125" bestFit="1" customWidth="1"/>
    <col min="290" max="290" width="40" bestFit="1" customWidth="1"/>
    <col min="291" max="291" width="58.7265625" bestFit="1" customWidth="1"/>
    <col min="292" max="292" width="38.90625" bestFit="1" customWidth="1"/>
    <col min="293" max="293" width="13" bestFit="1" customWidth="1"/>
    <col min="294" max="294" width="47.54296875" bestFit="1" customWidth="1"/>
    <col min="295" max="295" width="47.36328125" bestFit="1" customWidth="1"/>
    <col min="296" max="296" width="20.26953125" bestFit="1" customWidth="1"/>
    <col min="297" max="297" width="45.36328125" bestFit="1" customWidth="1"/>
    <col min="298" max="298" width="50.7265625" bestFit="1" customWidth="1"/>
    <col min="299" max="299" width="40.26953125" bestFit="1" customWidth="1"/>
    <col min="300" max="301" width="30.36328125" bestFit="1" customWidth="1"/>
    <col min="302" max="302" width="37" bestFit="1" customWidth="1"/>
    <col min="303" max="303" width="12.7265625" bestFit="1" customWidth="1"/>
    <col min="304" max="304" width="12.26953125" bestFit="1" customWidth="1"/>
    <col min="305" max="305" width="46.26953125" bestFit="1" customWidth="1"/>
    <col min="306" max="306" width="32.7265625" bestFit="1" customWidth="1"/>
    <col min="307" max="307" width="44.26953125" bestFit="1" customWidth="1"/>
    <col min="308" max="308" width="29.6328125" bestFit="1" customWidth="1"/>
    <col min="309" max="309" width="35.7265625" bestFit="1" customWidth="1"/>
    <col min="310" max="310" width="46.7265625" bestFit="1" customWidth="1"/>
    <col min="311" max="311" width="35.08984375" bestFit="1" customWidth="1"/>
    <col min="312" max="312" width="54.26953125" bestFit="1" customWidth="1"/>
    <col min="313" max="313" width="14.81640625" bestFit="1" customWidth="1"/>
    <col min="314" max="314" width="33.7265625" bestFit="1" customWidth="1"/>
    <col min="315" max="315" width="53.26953125" bestFit="1" customWidth="1"/>
    <col min="316" max="316" width="17.08984375" bestFit="1" customWidth="1"/>
    <col min="317" max="317" width="28.90625" bestFit="1" customWidth="1"/>
    <col min="318" max="318" width="8" bestFit="1" customWidth="1"/>
    <col min="319" max="319" width="48.6328125" bestFit="1" customWidth="1"/>
    <col min="320" max="320" width="39.6328125" bestFit="1" customWidth="1"/>
    <col min="321" max="321" width="7.26953125" bestFit="1" customWidth="1"/>
    <col min="322" max="322" width="22.90625" bestFit="1" customWidth="1"/>
    <col min="323" max="323" width="13.08984375" bestFit="1" customWidth="1"/>
    <col min="324" max="324" width="43.36328125" bestFit="1" customWidth="1"/>
    <col min="325" max="325" width="52.1796875" bestFit="1" customWidth="1"/>
    <col min="326" max="326" width="38.1796875" bestFit="1" customWidth="1"/>
    <col min="327" max="327" width="18.6328125" bestFit="1" customWidth="1"/>
    <col min="328" max="328" width="49.36328125" bestFit="1" customWidth="1"/>
    <col min="329" max="329" width="40.453125" bestFit="1" customWidth="1"/>
    <col min="330" max="330" width="51.81640625" bestFit="1" customWidth="1"/>
    <col min="331" max="331" width="52.81640625" bestFit="1" customWidth="1"/>
    <col min="332" max="332" width="18.7265625" bestFit="1" customWidth="1"/>
    <col min="333" max="333" width="23.90625" bestFit="1" customWidth="1"/>
    <col min="334" max="334" width="45.1796875" bestFit="1" customWidth="1"/>
    <col min="335" max="335" width="48" bestFit="1" customWidth="1"/>
    <col min="336" max="336" width="28" bestFit="1" customWidth="1"/>
    <col min="337" max="337" width="14.81640625" bestFit="1" customWidth="1"/>
    <col min="338" max="338" width="12.7265625" bestFit="1" customWidth="1"/>
    <col min="339" max="339" width="31.7265625" bestFit="1" customWidth="1"/>
    <col min="340" max="340" width="49.90625" bestFit="1" customWidth="1"/>
    <col min="341" max="341" width="43.26953125" bestFit="1" customWidth="1"/>
    <col min="342" max="342" width="5.1796875" bestFit="1" customWidth="1"/>
    <col min="343" max="343" width="19.54296875" bestFit="1" customWidth="1"/>
    <col min="344" max="344" width="10.7265625" bestFit="1" customWidth="1"/>
    <col min="345" max="345" width="52.453125" bestFit="1" customWidth="1"/>
    <col min="346" max="346" width="29.81640625" bestFit="1" customWidth="1"/>
    <col min="347" max="347" width="54.1796875" bestFit="1" customWidth="1"/>
    <col min="348" max="348" width="47.26953125" bestFit="1" customWidth="1"/>
    <col min="349" max="349" width="46" bestFit="1" customWidth="1"/>
    <col min="350" max="350" width="48.81640625" bestFit="1" customWidth="1"/>
    <col min="351" max="351" width="36.81640625" bestFit="1" customWidth="1"/>
    <col min="352" max="352" width="47.6328125" bestFit="1" customWidth="1"/>
    <col min="353" max="353" width="36.90625" bestFit="1" customWidth="1"/>
    <col min="354" max="354" width="52.26953125" bestFit="1" customWidth="1"/>
    <col min="355" max="355" width="24.08984375" bestFit="1" customWidth="1"/>
    <col min="356" max="356" width="13.6328125" bestFit="1" customWidth="1"/>
    <col min="357" max="357" width="45.1796875" bestFit="1" customWidth="1"/>
    <col min="358" max="358" width="35.54296875" bestFit="1" customWidth="1"/>
    <col min="359" max="359" width="49.54296875" bestFit="1" customWidth="1"/>
    <col min="360" max="360" width="45.7265625" bestFit="1" customWidth="1"/>
    <col min="361" max="361" width="41.81640625" bestFit="1" customWidth="1"/>
    <col min="362" max="362" width="49.08984375" bestFit="1" customWidth="1"/>
    <col min="363" max="363" width="51.453125" bestFit="1" customWidth="1"/>
    <col min="364" max="364" width="27.36328125" bestFit="1" customWidth="1"/>
    <col min="365" max="365" width="17.54296875" bestFit="1" customWidth="1"/>
    <col min="366" max="366" width="21.36328125" bestFit="1" customWidth="1"/>
    <col min="367" max="367" width="27" bestFit="1" customWidth="1"/>
    <col min="368" max="368" width="19.1796875" bestFit="1" customWidth="1"/>
    <col min="369" max="369" width="37.08984375" bestFit="1" customWidth="1"/>
    <col min="370" max="370" width="16.54296875" bestFit="1" customWidth="1"/>
    <col min="371" max="371" width="18.26953125" bestFit="1" customWidth="1"/>
    <col min="372" max="372" width="36.08984375" bestFit="1" customWidth="1"/>
    <col min="373" max="373" width="34.81640625" bestFit="1" customWidth="1"/>
    <col min="374" max="374" width="43.54296875" bestFit="1" customWidth="1"/>
    <col min="375" max="375" width="49.54296875" bestFit="1" customWidth="1"/>
    <col min="376" max="376" width="20.7265625" bestFit="1" customWidth="1"/>
    <col min="377" max="377" width="33.1796875" bestFit="1" customWidth="1"/>
    <col min="378" max="378" width="36" bestFit="1" customWidth="1"/>
    <col min="379" max="379" width="19" bestFit="1" customWidth="1"/>
    <col min="380" max="380" width="27.36328125" bestFit="1" customWidth="1"/>
    <col min="381" max="381" width="41.08984375" bestFit="1" customWidth="1"/>
    <col min="382" max="382" width="31" bestFit="1" customWidth="1"/>
    <col min="383" max="383" width="51.6328125" bestFit="1" customWidth="1"/>
    <col min="384" max="384" width="24.7265625" bestFit="1" customWidth="1"/>
    <col min="385" max="385" width="34.90625" bestFit="1" customWidth="1"/>
    <col min="386" max="386" width="17.08984375" bestFit="1" customWidth="1"/>
    <col min="387" max="387" width="37.90625" bestFit="1" customWidth="1"/>
    <col min="388" max="388" width="7" bestFit="1" customWidth="1"/>
    <col min="389" max="389" width="16" bestFit="1" customWidth="1"/>
    <col min="390" max="390" width="52.453125" bestFit="1" customWidth="1"/>
    <col min="391" max="391" width="22.26953125" bestFit="1" customWidth="1"/>
    <col min="392" max="392" width="42.6328125" bestFit="1" customWidth="1"/>
    <col min="393" max="393" width="36.36328125" bestFit="1" customWidth="1"/>
    <col min="394" max="394" width="43.26953125" bestFit="1" customWidth="1"/>
    <col min="395" max="395" width="11.6328125" bestFit="1" customWidth="1"/>
    <col min="396" max="396" width="34.54296875" bestFit="1" customWidth="1"/>
    <col min="397" max="397" width="33.1796875" bestFit="1" customWidth="1"/>
    <col min="398" max="398" width="31.7265625" bestFit="1" customWidth="1"/>
    <col min="399" max="399" width="32.6328125" bestFit="1" customWidth="1"/>
    <col min="400" max="400" width="18.26953125" bestFit="1" customWidth="1"/>
    <col min="401" max="401" width="31.26953125" bestFit="1" customWidth="1"/>
    <col min="402" max="402" width="24" bestFit="1" customWidth="1"/>
    <col min="403" max="403" width="29.08984375" bestFit="1" customWidth="1"/>
    <col min="404" max="404" width="17.26953125" bestFit="1" customWidth="1"/>
    <col min="405" max="405" width="26.90625" bestFit="1" customWidth="1"/>
    <col min="406" max="406" width="48.1796875" bestFit="1" customWidth="1"/>
    <col min="407" max="407" width="22.7265625" bestFit="1" customWidth="1"/>
    <col min="408" max="408" width="17.1796875" bestFit="1" customWidth="1"/>
    <col min="409" max="409" width="26.453125" bestFit="1" customWidth="1"/>
    <col min="410" max="410" width="10.1796875" bestFit="1" customWidth="1"/>
    <col min="411" max="411" width="42.6328125" bestFit="1" customWidth="1"/>
    <col min="412" max="412" width="38.1796875" bestFit="1" customWidth="1"/>
    <col min="413" max="413" width="14.81640625" bestFit="1" customWidth="1"/>
    <col min="414" max="414" width="22.26953125" bestFit="1" customWidth="1"/>
    <col min="415" max="415" width="31.54296875" bestFit="1" customWidth="1"/>
    <col min="416" max="416" width="30.453125" bestFit="1" customWidth="1"/>
    <col min="417" max="417" width="26.26953125" bestFit="1" customWidth="1"/>
    <col min="418" max="418" width="30" bestFit="1" customWidth="1"/>
    <col min="419" max="419" width="28.08984375" bestFit="1" customWidth="1"/>
    <col min="420" max="420" width="18.81640625" bestFit="1" customWidth="1"/>
    <col min="421" max="421" width="5" bestFit="1" customWidth="1"/>
    <col min="422" max="422" width="34.54296875" bestFit="1" customWidth="1"/>
    <col min="423" max="423" width="36" bestFit="1" customWidth="1"/>
    <col min="424" max="424" width="17.36328125" bestFit="1" customWidth="1"/>
    <col min="425" max="425" width="11.6328125" bestFit="1" customWidth="1"/>
    <col min="426" max="426" width="13.1796875" bestFit="1" customWidth="1"/>
    <col min="427" max="427" width="47" bestFit="1" customWidth="1"/>
    <col min="428" max="428" width="29.81640625" bestFit="1" customWidth="1"/>
    <col min="429" max="429" width="48.90625" bestFit="1" customWidth="1"/>
    <col min="430" max="430" width="38.81640625" bestFit="1" customWidth="1"/>
    <col min="431" max="431" width="34.7265625" bestFit="1" customWidth="1"/>
    <col min="432" max="432" width="26.36328125" bestFit="1" customWidth="1"/>
    <col min="433" max="433" width="44" bestFit="1" customWidth="1"/>
    <col min="434" max="434" width="37.453125" bestFit="1" customWidth="1"/>
    <col min="435" max="435" width="46.81640625" bestFit="1" customWidth="1"/>
    <col min="436" max="436" width="47.36328125" bestFit="1" customWidth="1"/>
    <col min="437" max="437" width="16.6328125" bestFit="1" customWidth="1"/>
    <col min="438" max="438" width="11.26953125" bestFit="1" customWidth="1"/>
    <col min="439" max="439" width="48.36328125" bestFit="1" customWidth="1"/>
    <col min="440" max="440" width="41.7265625" bestFit="1" customWidth="1"/>
    <col min="441" max="441" width="30.08984375" bestFit="1" customWidth="1"/>
    <col min="442" max="442" width="47" bestFit="1" customWidth="1"/>
    <col min="443" max="443" width="49.453125" bestFit="1" customWidth="1"/>
    <col min="444" max="444" width="9.36328125" bestFit="1" customWidth="1"/>
    <col min="445" max="445" width="46.6328125" bestFit="1" customWidth="1"/>
    <col min="446" max="446" width="49" bestFit="1" customWidth="1"/>
    <col min="447" max="447" width="28.1796875" bestFit="1" customWidth="1"/>
    <col min="448" max="448" width="11.36328125" bestFit="1" customWidth="1"/>
    <col min="449" max="449" width="29.90625" bestFit="1" customWidth="1"/>
    <col min="450" max="450" width="20.81640625" bestFit="1" customWidth="1"/>
    <col min="451" max="451" width="20.54296875" bestFit="1" customWidth="1"/>
    <col min="452" max="452" width="23.36328125" bestFit="1" customWidth="1"/>
    <col min="453" max="453" width="44.1796875" bestFit="1" customWidth="1"/>
    <col min="454" max="454" width="25.6328125" bestFit="1" customWidth="1"/>
    <col min="455" max="455" width="50.08984375" bestFit="1" customWidth="1"/>
    <col min="456" max="456" width="15" bestFit="1" customWidth="1"/>
    <col min="457" max="457" width="18.36328125" bestFit="1" customWidth="1"/>
    <col min="458" max="458" width="51.54296875" bestFit="1" customWidth="1"/>
    <col min="459" max="459" width="19.453125" bestFit="1" customWidth="1"/>
    <col min="460" max="460" width="32.36328125" bestFit="1" customWidth="1"/>
    <col min="461" max="461" width="8.1796875" bestFit="1" customWidth="1"/>
    <col min="462" max="462" width="35.08984375" bestFit="1" customWidth="1"/>
    <col min="463" max="463" width="41.36328125" bestFit="1" customWidth="1"/>
    <col min="464" max="464" width="41.6328125" bestFit="1" customWidth="1"/>
    <col min="465" max="465" width="46.453125" bestFit="1" customWidth="1"/>
    <col min="466" max="466" width="39.7265625" bestFit="1" customWidth="1"/>
    <col min="467" max="467" width="56.90625" bestFit="1" customWidth="1"/>
    <col min="468" max="468" width="15.36328125" bestFit="1" customWidth="1"/>
    <col min="469" max="469" width="14.26953125" bestFit="1" customWidth="1"/>
    <col min="470" max="470" width="16.08984375" bestFit="1" customWidth="1"/>
    <col min="471" max="471" width="33.36328125" bestFit="1" customWidth="1"/>
    <col min="472" max="472" width="16.26953125" bestFit="1" customWidth="1"/>
    <col min="473" max="473" width="29.90625" bestFit="1" customWidth="1"/>
    <col min="474" max="474" width="48.1796875" bestFit="1" customWidth="1"/>
    <col min="475" max="475" width="13.1796875" bestFit="1" customWidth="1"/>
    <col min="476" max="476" width="17.36328125" bestFit="1" customWidth="1"/>
    <col min="477" max="477" width="23.54296875" bestFit="1" customWidth="1"/>
    <col min="478" max="478" width="39" bestFit="1" customWidth="1"/>
    <col min="479" max="479" width="24.36328125" bestFit="1" customWidth="1"/>
    <col min="480" max="480" width="21.54296875" bestFit="1" customWidth="1"/>
    <col min="481" max="481" width="35.26953125" bestFit="1" customWidth="1"/>
    <col min="482" max="482" width="39.36328125" bestFit="1" customWidth="1"/>
    <col min="483" max="483" width="48.1796875" bestFit="1" customWidth="1"/>
    <col min="484" max="484" width="13.81640625" bestFit="1" customWidth="1"/>
    <col min="485" max="485" width="16.54296875" bestFit="1" customWidth="1"/>
    <col min="486" max="486" width="38" bestFit="1" customWidth="1"/>
    <col min="487" max="487" width="37.08984375" bestFit="1" customWidth="1"/>
    <col min="488" max="488" width="16" bestFit="1" customWidth="1"/>
    <col min="489" max="489" width="17.81640625" bestFit="1" customWidth="1"/>
    <col min="490" max="490" width="47.08984375" bestFit="1" customWidth="1"/>
    <col min="491" max="491" width="20.54296875" bestFit="1" customWidth="1"/>
    <col min="492" max="492" width="52.26953125" bestFit="1" customWidth="1"/>
    <col min="493" max="493" width="21.36328125" bestFit="1" customWidth="1"/>
    <col min="494" max="494" width="27" bestFit="1" customWidth="1"/>
    <col min="495" max="495" width="11.08984375" bestFit="1" customWidth="1"/>
    <col min="496" max="496" width="36.08984375" bestFit="1" customWidth="1"/>
    <col min="497" max="497" width="36.7265625" bestFit="1" customWidth="1"/>
    <col min="498" max="498" width="27.08984375" bestFit="1" customWidth="1"/>
    <col min="499" max="499" width="47.1796875" bestFit="1" customWidth="1"/>
    <col min="500" max="500" width="24.08984375" bestFit="1" customWidth="1"/>
    <col min="501" max="501" width="24.453125" bestFit="1" customWidth="1"/>
    <col min="502" max="502" width="50.1796875" bestFit="1" customWidth="1"/>
    <col min="503" max="503" width="18.81640625" bestFit="1" customWidth="1"/>
    <col min="504" max="504" width="13.90625" bestFit="1" customWidth="1"/>
    <col min="505" max="505" width="38.7265625" bestFit="1" customWidth="1"/>
    <col min="506" max="506" width="47.08984375" bestFit="1" customWidth="1"/>
    <col min="507" max="507" width="13.81640625" bestFit="1" customWidth="1"/>
    <col min="508" max="508" width="52.36328125" bestFit="1" customWidth="1"/>
    <col min="509" max="509" width="18.08984375" bestFit="1" customWidth="1"/>
    <col min="510" max="510" width="25.81640625" bestFit="1" customWidth="1"/>
    <col min="511" max="511" width="62.36328125" bestFit="1" customWidth="1"/>
    <col min="512" max="512" width="22.90625" bestFit="1" customWidth="1"/>
    <col min="513" max="513" width="33.7265625" bestFit="1" customWidth="1"/>
    <col min="514" max="514" width="36.36328125" bestFit="1" customWidth="1"/>
    <col min="515" max="515" width="14.81640625" bestFit="1" customWidth="1"/>
    <col min="516" max="516" width="21.08984375" bestFit="1" customWidth="1"/>
    <col min="517" max="517" width="50.90625" bestFit="1" customWidth="1"/>
    <col min="518" max="518" width="41" bestFit="1" customWidth="1"/>
    <col min="519" max="519" width="50.1796875" bestFit="1" customWidth="1"/>
    <col min="520" max="520" width="11.26953125" bestFit="1" customWidth="1"/>
    <col min="521" max="521" width="11.90625" bestFit="1" customWidth="1"/>
    <col min="522" max="522" width="23.54296875" bestFit="1" customWidth="1"/>
    <col min="523" max="523" width="15.81640625" bestFit="1" customWidth="1"/>
    <col min="524" max="524" width="22.08984375" bestFit="1" customWidth="1"/>
    <col min="525" max="525" width="30.453125" bestFit="1" customWidth="1"/>
    <col min="526" max="526" width="43.26953125" bestFit="1" customWidth="1"/>
    <col min="527" max="527" width="20.81640625" bestFit="1" customWidth="1"/>
    <col min="528" max="528" width="39" bestFit="1" customWidth="1"/>
    <col min="529" max="529" width="27.08984375" bestFit="1" customWidth="1"/>
    <col min="530" max="530" width="38.08984375" bestFit="1" customWidth="1"/>
    <col min="531" max="531" width="45.453125" bestFit="1" customWidth="1"/>
    <col min="532" max="532" width="7.81640625" bestFit="1" customWidth="1"/>
    <col min="533" max="533" width="12.1796875" bestFit="1" customWidth="1"/>
    <col min="534" max="534" width="45.453125" bestFit="1" customWidth="1"/>
    <col min="535" max="535" width="55.08984375" bestFit="1" customWidth="1"/>
    <col min="536" max="536" width="21.1796875" bestFit="1" customWidth="1"/>
    <col min="537" max="537" width="50" bestFit="1" customWidth="1"/>
    <col min="538" max="538" width="17.36328125" bestFit="1" customWidth="1"/>
    <col min="539" max="539" width="44.453125" bestFit="1" customWidth="1"/>
    <col min="540" max="540" width="13.6328125" bestFit="1" customWidth="1"/>
    <col min="541" max="541" width="14.453125" bestFit="1" customWidth="1"/>
    <col min="542" max="542" width="38.1796875" bestFit="1" customWidth="1"/>
    <col min="543" max="543" width="44.36328125" bestFit="1" customWidth="1"/>
    <col min="544" max="544" width="51.36328125" bestFit="1" customWidth="1"/>
    <col min="545" max="545" width="17.1796875" bestFit="1" customWidth="1"/>
    <col min="546" max="546" width="46.90625" bestFit="1" customWidth="1"/>
    <col min="547" max="547" width="25" bestFit="1" customWidth="1"/>
    <col min="548" max="548" width="19.6328125" bestFit="1" customWidth="1"/>
    <col min="549" max="549" width="52.7265625" bestFit="1" customWidth="1"/>
    <col min="550" max="550" width="44.08984375" bestFit="1" customWidth="1"/>
    <col min="551" max="551" width="31.54296875" bestFit="1" customWidth="1"/>
    <col min="552" max="552" width="34.90625" bestFit="1" customWidth="1"/>
    <col min="553" max="553" width="34.36328125" bestFit="1" customWidth="1"/>
    <col min="554" max="554" width="45.36328125" bestFit="1" customWidth="1"/>
    <col min="555" max="555" width="48.36328125" bestFit="1" customWidth="1"/>
    <col min="556" max="556" width="33" bestFit="1" customWidth="1"/>
    <col min="557" max="557" width="5" bestFit="1" customWidth="1"/>
    <col min="558" max="558" width="13" bestFit="1" customWidth="1"/>
    <col min="559" max="559" width="33.453125" bestFit="1" customWidth="1"/>
    <col min="560" max="560" width="43.54296875" bestFit="1" customWidth="1"/>
    <col min="561" max="561" width="26.54296875" bestFit="1" customWidth="1"/>
    <col min="562" max="562" width="40.453125" bestFit="1" customWidth="1"/>
    <col min="563" max="563" width="36.26953125" bestFit="1" customWidth="1"/>
    <col min="564" max="564" width="17.08984375" bestFit="1" customWidth="1"/>
    <col min="565" max="565" width="17.26953125" bestFit="1" customWidth="1"/>
    <col min="566" max="566" width="30.54296875" bestFit="1" customWidth="1"/>
    <col min="567" max="567" width="17.453125" bestFit="1" customWidth="1"/>
    <col min="568" max="568" width="55.1796875" bestFit="1" customWidth="1"/>
    <col min="569" max="569" width="49.90625" bestFit="1" customWidth="1"/>
    <col min="570" max="570" width="22.453125" bestFit="1" customWidth="1"/>
    <col min="571" max="571" width="5.81640625" bestFit="1" customWidth="1"/>
    <col min="572" max="572" width="50.26953125" bestFit="1" customWidth="1"/>
    <col min="573" max="573" width="53.36328125" bestFit="1" customWidth="1"/>
    <col min="574" max="574" width="28.1796875" bestFit="1" customWidth="1"/>
    <col min="575" max="575" width="30" bestFit="1" customWidth="1"/>
    <col min="576" max="576" width="38.7265625" bestFit="1" customWidth="1"/>
    <col min="577" max="577" width="11" bestFit="1" customWidth="1"/>
    <col min="578" max="578" width="24.81640625" bestFit="1" customWidth="1"/>
    <col min="579" max="579" width="41.26953125" bestFit="1" customWidth="1"/>
    <col min="580" max="580" width="32.7265625" bestFit="1" customWidth="1"/>
    <col min="581" max="581" width="16.36328125" bestFit="1" customWidth="1"/>
    <col min="582" max="582" width="21.1796875" bestFit="1" customWidth="1"/>
    <col min="583" max="583" width="55.6328125" bestFit="1" customWidth="1"/>
    <col min="584" max="584" width="52.26953125" bestFit="1" customWidth="1"/>
    <col min="585" max="585" width="26.7265625" bestFit="1" customWidth="1"/>
    <col min="586" max="586" width="31.1796875" bestFit="1" customWidth="1"/>
    <col min="587" max="587" width="19.1796875" bestFit="1" customWidth="1"/>
    <col min="588" max="588" width="18.90625" bestFit="1" customWidth="1"/>
    <col min="589" max="589" width="56.08984375" bestFit="1" customWidth="1"/>
    <col min="590" max="590" width="9.36328125" bestFit="1" customWidth="1"/>
    <col min="591" max="591" width="32.26953125" bestFit="1" customWidth="1"/>
    <col min="592" max="592" width="25.36328125" bestFit="1" customWidth="1"/>
    <col min="593" max="593" width="43" bestFit="1" customWidth="1"/>
    <col min="594" max="594" width="18.36328125" bestFit="1" customWidth="1"/>
    <col min="595" max="595" width="38" bestFit="1" customWidth="1"/>
    <col min="596" max="596" width="54.08984375" bestFit="1" customWidth="1"/>
    <col min="597" max="597" width="20" bestFit="1" customWidth="1"/>
    <col min="598" max="598" width="40.6328125" bestFit="1" customWidth="1"/>
    <col min="599" max="599" width="14.26953125" bestFit="1" customWidth="1"/>
    <col min="600" max="600" width="41.90625" bestFit="1" customWidth="1"/>
    <col min="601" max="601" width="22.453125" bestFit="1" customWidth="1"/>
    <col min="602" max="602" width="47.81640625" bestFit="1" customWidth="1"/>
    <col min="603" max="603" width="14.1796875" bestFit="1" customWidth="1"/>
    <col min="604" max="604" width="47.54296875" bestFit="1" customWidth="1"/>
    <col min="605" max="605" width="25.453125" bestFit="1" customWidth="1"/>
    <col min="606" max="606" width="47.08984375" bestFit="1" customWidth="1"/>
    <col min="607" max="607" width="35.6328125" bestFit="1" customWidth="1"/>
    <col min="608" max="608" width="55.81640625" bestFit="1" customWidth="1"/>
    <col min="609" max="609" width="27.54296875" bestFit="1" customWidth="1"/>
    <col min="610" max="610" width="56.6328125" bestFit="1" customWidth="1"/>
    <col min="611" max="611" width="47.7265625" bestFit="1" customWidth="1"/>
    <col min="612" max="612" width="40.36328125" bestFit="1" customWidth="1"/>
    <col min="613" max="613" width="50.54296875" bestFit="1" customWidth="1"/>
    <col min="614" max="614" width="28.36328125" bestFit="1" customWidth="1"/>
    <col min="615" max="615" width="47.26953125" bestFit="1" customWidth="1"/>
    <col min="616" max="616" width="16.36328125" bestFit="1" customWidth="1"/>
    <col min="617" max="617" width="22.81640625" bestFit="1" customWidth="1"/>
    <col min="618" max="618" width="26.90625" bestFit="1" customWidth="1"/>
    <col min="619" max="619" width="46.54296875" bestFit="1" customWidth="1"/>
    <col min="620" max="620" width="30.36328125" bestFit="1" customWidth="1"/>
    <col min="621" max="621" width="48.81640625" bestFit="1" customWidth="1"/>
    <col min="622" max="622" width="44.81640625" bestFit="1" customWidth="1"/>
    <col min="623" max="623" width="35.453125" bestFit="1" customWidth="1"/>
    <col min="624" max="624" width="30" bestFit="1" customWidth="1"/>
    <col min="625" max="625" width="47.26953125" bestFit="1" customWidth="1"/>
    <col min="626" max="626" width="44.453125" bestFit="1" customWidth="1"/>
    <col min="627" max="627" width="25.6328125" bestFit="1" customWidth="1"/>
    <col min="628" max="628" width="34.36328125" bestFit="1" customWidth="1"/>
    <col min="629" max="629" width="40.08984375" bestFit="1" customWidth="1"/>
    <col min="630" max="630" width="27.453125" bestFit="1" customWidth="1"/>
    <col min="631" max="631" width="20.1796875" bestFit="1" customWidth="1"/>
    <col min="632" max="632" width="44.90625" bestFit="1" customWidth="1"/>
    <col min="633" max="633" width="33.36328125" bestFit="1" customWidth="1"/>
    <col min="634" max="634" width="32.54296875" bestFit="1" customWidth="1"/>
    <col min="635" max="635" width="31.7265625" bestFit="1" customWidth="1"/>
    <col min="636" max="636" width="35.453125" bestFit="1" customWidth="1"/>
    <col min="637" max="637" width="48.90625" bestFit="1" customWidth="1"/>
    <col min="638" max="638" width="65.1796875" bestFit="1" customWidth="1"/>
    <col min="639" max="639" width="30.81640625" bestFit="1" customWidth="1"/>
    <col min="640" max="640" width="21.7265625" bestFit="1" customWidth="1"/>
    <col min="641" max="641" width="26.453125" bestFit="1" customWidth="1"/>
    <col min="642" max="642" width="31.453125" bestFit="1" customWidth="1"/>
    <col min="643" max="643" width="42" bestFit="1" customWidth="1"/>
    <col min="644" max="644" width="32.7265625" bestFit="1" customWidth="1"/>
    <col min="645" max="645" width="49.7265625" bestFit="1" customWidth="1"/>
    <col min="646" max="646" width="17.453125" bestFit="1" customWidth="1"/>
    <col min="647" max="647" width="42.08984375" bestFit="1" customWidth="1"/>
    <col min="648" max="648" width="49.7265625" bestFit="1" customWidth="1"/>
    <col min="649" max="649" width="44.90625" bestFit="1" customWidth="1"/>
    <col min="650" max="650" width="26.1796875" bestFit="1" customWidth="1"/>
    <col min="651" max="651" width="6.26953125" bestFit="1" customWidth="1"/>
    <col min="652" max="652" width="42.453125" bestFit="1" customWidth="1"/>
    <col min="653" max="653" width="25.90625" bestFit="1" customWidth="1"/>
    <col min="654" max="654" width="25" bestFit="1" customWidth="1"/>
    <col min="655" max="655" width="54.6328125" bestFit="1" customWidth="1"/>
    <col min="656" max="656" width="53.26953125" bestFit="1" customWidth="1"/>
    <col min="657" max="657" width="54.90625" bestFit="1" customWidth="1"/>
    <col min="658" max="658" width="44.6328125" bestFit="1" customWidth="1"/>
    <col min="659" max="659" width="49.81640625" bestFit="1" customWidth="1"/>
    <col min="660" max="660" width="45.26953125" bestFit="1" customWidth="1"/>
    <col min="661" max="661" width="44.54296875" bestFit="1" customWidth="1"/>
    <col min="662" max="662" width="32.7265625" bestFit="1" customWidth="1"/>
    <col min="663" max="663" width="22.1796875" bestFit="1" customWidth="1"/>
    <col min="664" max="664" width="46.08984375" bestFit="1" customWidth="1"/>
    <col min="665" max="665" width="42.90625" bestFit="1" customWidth="1"/>
    <col min="666" max="666" width="47.26953125" bestFit="1" customWidth="1"/>
    <col min="667" max="667" width="42" bestFit="1" customWidth="1"/>
    <col min="668" max="668" width="45.7265625" bestFit="1" customWidth="1"/>
    <col min="669" max="669" width="50.6328125" bestFit="1" customWidth="1"/>
    <col min="670" max="670" width="40.7265625" bestFit="1" customWidth="1"/>
    <col min="671" max="671" width="40.6328125" bestFit="1" customWidth="1"/>
    <col min="672" max="672" width="21.81640625" bestFit="1" customWidth="1"/>
    <col min="673" max="673" width="51.54296875" bestFit="1" customWidth="1"/>
    <col min="674" max="674" width="35.81640625" bestFit="1" customWidth="1"/>
    <col min="675" max="675" width="7.36328125" bestFit="1" customWidth="1"/>
    <col min="676" max="676" width="55.453125" bestFit="1" customWidth="1"/>
    <col min="677" max="677" width="43.7265625" bestFit="1" customWidth="1"/>
    <col min="678" max="678" width="41.08984375" bestFit="1" customWidth="1"/>
    <col min="679" max="679" width="15.6328125" bestFit="1" customWidth="1"/>
    <col min="680" max="680" width="34.36328125" bestFit="1" customWidth="1"/>
    <col min="681" max="681" width="50" bestFit="1" customWidth="1"/>
    <col min="682" max="682" width="10.36328125" bestFit="1" customWidth="1"/>
    <col min="683" max="683" width="14.1796875" bestFit="1" customWidth="1"/>
    <col min="684" max="684" width="34.453125" bestFit="1" customWidth="1"/>
    <col min="685" max="685" width="46.81640625" bestFit="1" customWidth="1"/>
    <col min="686" max="686" width="35.7265625" bestFit="1" customWidth="1"/>
    <col min="687" max="687" width="43.6328125" bestFit="1" customWidth="1"/>
    <col min="688" max="688" width="30.81640625" bestFit="1" customWidth="1"/>
    <col min="689" max="689" width="44.08984375" bestFit="1" customWidth="1"/>
    <col min="690" max="690" width="30.08984375" bestFit="1" customWidth="1"/>
    <col min="691" max="691" width="19.1796875" bestFit="1" customWidth="1"/>
    <col min="692" max="692" width="26.08984375" bestFit="1" customWidth="1"/>
    <col min="693" max="693" width="30.36328125" bestFit="1" customWidth="1"/>
    <col min="694" max="694" width="39.1796875" bestFit="1" customWidth="1"/>
    <col min="695" max="695" width="33.1796875" bestFit="1" customWidth="1"/>
    <col min="696" max="696" width="40.26953125" bestFit="1" customWidth="1"/>
    <col min="697" max="697" width="34.7265625" bestFit="1" customWidth="1"/>
    <col min="698" max="698" width="53.36328125" bestFit="1" customWidth="1"/>
    <col min="699" max="699" width="13.81640625" bestFit="1" customWidth="1"/>
    <col min="700" max="700" width="18" bestFit="1" customWidth="1"/>
    <col min="701" max="701" width="42.26953125" bestFit="1" customWidth="1"/>
    <col min="702" max="702" width="27.26953125" bestFit="1" customWidth="1"/>
    <col min="703" max="703" width="36.54296875" bestFit="1" customWidth="1"/>
    <col min="704" max="704" width="28.08984375" bestFit="1" customWidth="1"/>
    <col min="705" max="705" width="17.1796875" bestFit="1" customWidth="1"/>
    <col min="706" max="706" width="13.54296875" bestFit="1" customWidth="1"/>
    <col min="707" max="707" width="33.7265625" bestFit="1" customWidth="1"/>
    <col min="708" max="708" width="51.7265625" bestFit="1" customWidth="1"/>
    <col min="709" max="709" width="21.90625" bestFit="1" customWidth="1"/>
    <col min="710" max="710" width="53.36328125" bestFit="1" customWidth="1"/>
    <col min="711" max="711" width="15.54296875" bestFit="1" customWidth="1"/>
    <col min="712" max="712" width="44.08984375" bestFit="1" customWidth="1"/>
    <col min="713" max="713" width="25.81640625" bestFit="1" customWidth="1"/>
    <col min="714" max="714" width="49" bestFit="1" customWidth="1"/>
    <col min="715" max="715" width="57.453125" bestFit="1" customWidth="1"/>
    <col min="716" max="716" width="24.26953125" bestFit="1" customWidth="1"/>
    <col min="717" max="717" width="35.54296875" bestFit="1" customWidth="1"/>
    <col min="718" max="718" width="36.6328125" bestFit="1" customWidth="1"/>
    <col min="719" max="719" width="48.6328125" bestFit="1" customWidth="1"/>
    <col min="720" max="720" width="35.1796875" bestFit="1" customWidth="1"/>
    <col min="721" max="721" width="42" bestFit="1" customWidth="1"/>
    <col min="722" max="722" width="9.6328125" bestFit="1" customWidth="1"/>
    <col min="723" max="723" width="36.81640625" bestFit="1" customWidth="1"/>
    <col min="724" max="724" width="16.81640625" bestFit="1" customWidth="1"/>
    <col min="725" max="725" width="33.6328125" bestFit="1" customWidth="1"/>
    <col min="726" max="726" width="40.36328125" bestFit="1" customWidth="1"/>
    <col min="727" max="727" width="50.6328125" bestFit="1" customWidth="1"/>
    <col min="728" max="728" width="45.7265625" bestFit="1" customWidth="1"/>
    <col min="729" max="729" width="41.54296875" bestFit="1" customWidth="1"/>
    <col min="730" max="730" width="41.26953125" bestFit="1" customWidth="1"/>
    <col min="731" max="731" width="20.1796875" bestFit="1" customWidth="1"/>
    <col min="732" max="732" width="15.26953125" bestFit="1" customWidth="1"/>
    <col min="733" max="733" width="16.08984375" bestFit="1" customWidth="1"/>
    <col min="734" max="734" width="6.1796875" bestFit="1" customWidth="1"/>
    <col min="735" max="735" width="51.90625" bestFit="1" customWidth="1"/>
    <col min="736" max="736" width="34.26953125" bestFit="1" customWidth="1"/>
    <col min="737" max="737" width="54.81640625" bestFit="1" customWidth="1"/>
    <col min="738" max="738" width="39.6328125" bestFit="1" customWidth="1"/>
    <col min="739" max="739" width="50.453125" bestFit="1" customWidth="1"/>
    <col min="740" max="740" width="35.7265625" bestFit="1" customWidth="1"/>
    <col min="741" max="741" width="53.81640625" bestFit="1" customWidth="1"/>
    <col min="742" max="742" width="45.453125" bestFit="1" customWidth="1"/>
    <col min="743" max="743" width="15.36328125" bestFit="1" customWidth="1"/>
    <col min="744" max="744" width="27.36328125" bestFit="1" customWidth="1"/>
    <col min="745" max="745" width="38.36328125" bestFit="1" customWidth="1"/>
    <col min="746" max="746" width="28.36328125" bestFit="1" customWidth="1"/>
    <col min="747" max="747" width="18.81640625" bestFit="1" customWidth="1"/>
    <col min="748" max="748" width="47.81640625" bestFit="1" customWidth="1"/>
    <col min="749" max="749" width="54.81640625" bestFit="1" customWidth="1"/>
    <col min="750" max="750" width="13.90625" bestFit="1" customWidth="1"/>
    <col min="751" max="751" width="15" bestFit="1" customWidth="1"/>
    <col min="752" max="753" width="22.54296875" bestFit="1" customWidth="1"/>
    <col min="754" max="754" width="30.453125" bestFit="1" customWidth="1"/>
    <col min="755" max="755" width="16.7265625" bestFit="1" customWidth="1"/>
    <col min="756" max="756" width="20.1796875" bestFit="1" customWidth="1"/>
    <col min="757" max="757" width="17.26953125" bestFit="1" customWidth="1"/>
    <col min="758" max="758" width="12.7265625" bestFit="1" customWidth="1"/>
    <col min="759" max="759" width="18.453125" bestFit="1" customWidth="1"/>
    <col min="760" max="760" width="46.36328125" bestFit="1" customWidth="1"/>
    <col min="761" max="761" width="36.90625" bestFit="1" customWidth="1"/>
    <col min="762" max="762" width="15.36328125" bestFit="1" customWidth="1"/>
    <col min="763" max="763" width="7.26953125" bestFit="1" customWidth="1"/>
    <col min="764" max="764" width="33.90625" bestFit="1" customWidth="1"/>
    <col min="765" max="765" width="51.6328125" bestFit="1" customWidth="1"/>
    <col min="766" max="766" width="37.81640625" bestFit="1" customWidth="1"/>
    <col min="767" max="767" width="7.90625" bestFit="1" customWidth="1"/>
    <col min="768" max="768" width="32" bestFit="1" customWidth="1"/>
    <col min="769" max="769" width="47" bestFit="1" customWidth="1"/>
    <col min="770" max="770" width="27.6328125" bestFit="1" customWidth="1"/>
    <col min="771" max="771" width="21.54296875" bestFit="1" customWidth="1"/>
    <col min="772" max="772" width="9.81640625" bestFit="1" customWidth="1"/>
    <col min="773" max="773" width="26.54296875" bestFit="1" customWidth="1"/>
    <col min="774" max="774" width="20.453125" bestFit="1" customWidth="1"/>
    <col min="775" max="775" width="23.08984375" bestFit="1" customWidth="1"/>
    <col min="776" max="776" width="31.81640625" bestFit="1" customWidth="1"/>
    <col min="777" max="777" width="50.36328125" bestFit="1" customWidth="1"/>
    <col min="778" max="778" width="29.54296875" bestFit="1" customWidth="1"/>
    <col min="779" max="779" width="23.453125" bestFit="1" customWidth="1"/>
    <col min="780" max="780" width="45.453125" bestFit="1" customWidth="1"/>
    <col min="781" max="781" width="54.453125" bestFit="1" customWidth="1"/>
    <col min="782" max="782" width="32.90625" bestFit="1" customWidth="1"/>
    <col min="783" max="783" width="32.36328125" bestFit="1" customWidth="1"/>
    <col min="784" max="784" width="26.90625" bestFit="1" customWidth="1"/>
    <col min="785" max="785" width="8.453125" bestFit="1" customWidth="1"/>
    <col min="786" max="786" width="9.1796875" bestFit="1" customWidth="1"/>
    <col min="787" max="787" width="38.453125" bestFit="1" customWidth="1"/>
    <col min="788" max="788" width="45.08984375" bestFit="1" customWidth="1"/>
    <col min="789" max="789" width="42.90625" bestFit="1" customWidth="1"/>
    <col min="790" max="790" width="32.26953125" bestFit="1" customWidth="1"/>
    <col min="791" max="791" width="35.08984375" bestFit="1" customWidth="1"/>
    <col min="792" max="792" width="9.26953125" bestFit="1" customWidth="1"/>
    <col min="793" max="793" width="35.90625" bestFit="1" customWidth="1"/>
    <col min="794" max="794" width="22.6328125" bestFit="1" customWidth="1"/>
    <col min="795" max="795" width="10.6328125" bestFit="1" customWidth="1"/>
    <col min="796" max="796" width="26.1796875" bestFit="1" customWidth="1"/>
    <col min="797" max="797" width="43.36328125" bestFit="1" customWidth="1"/>
    <col min="798" max="798" width="38.7265625" bestFit="1" customWidth="1"/>
    <col min="799" max="799" width="51.7265625" bestFit="1" customWidth="1"/>
    <col min="800" max="800" width="27.453125" bestFit="1" customWidth="1"/>
    <col min="801" max="801" width="24.08984375" bestFit="1" customWidth="1"/>
    <col min="802" max="802" width="31.08984375" bestFit="1" customWidth="1"/>
    <col min="803" max="803" width="11.26953125" bestFit="1" customWidth="1"/>
    <col min="804" max="804" width="46.90625" bestFit="1" customWidth="1"/>
    <col min="805" max="805" width="10" bestFit="1" customWidth="1"/>
    <col min="806" max="806" width="31.453125" bestFit="1" customWidth="1"/>
    <col min="807" max="807" width="49.54296875" bestFit="1" customWidth="1"/>
    <col min="808" max="808" width="50.26953125" bestFit="1" customWidth="1"/>
    <col min="809" max="809" width="19.7265625" bestFit="1" customWidth="1"/>
    <col min="810" max="810" width="13.26953125" bestFit="1" customWidth="1"/>
    <col min="811" max="811" width="24.1796875" bestFit="1" customWidth="1"/>
    <col min="812" max="812" width="43.1796875" bestFit="1" customWidth="1"/>
    <col min="813" max="813" width="16.7265625" bestFit="1" customWidth="1"/>
    <col min="814" max="814" width="35" bestFit="1" customWidth="1"/>
    <col min="815" max="815" width="14.1796875" bestFit="1" customWidth="1"/>
    <col min="816" max="816" width="9.7265625" bestFit="1" customWidth="1"/>
    <col min="817" max="817" width="29.08984375" bestFit="1" customWidth="1"/>
    <col min="818" max="818" width="20.7265625" bestFit="1" customWidth="1"/>
    <col min="819" max="819" width="19.453125" bestFit="1" customWidth="1"/>
    <col min="820" max="820" width="17.7265625" bestFit="1" customWidth="1"/>
    <col min="821" max="821" width="44.08984375" bestFit="1" customWidth="1"/>
    <col min="822" max="822" width="35.6328125" bestFit="1" customWidth="1"/>
    <col min="823" max="823" width="12.54296875" bestFit="1" customWidth="1"/>
    <col min="824" max="824" width="46" bestFit="1" customWidth="1"/>
    <col min="825" max="825" width="26.1796875" bestFit="1" customWidth="1"/>
    <col min="826" max="826" width="16.7265625" bestFit="1" customWidth="1"/>
    <col min="827" max="827" width="44.453125" bestFit="1" customWidth="1"/>
    <col min="828" max="828" width="23.6328125" bestFit="1" customWidth="1"/>
    <col min="829" max="829" width="52.1796875" bestFit="1" customWidth="1"/>
    <col min="830" max="830" width="37.7265625" bestFit="1" customWidth="1"/>
    <col min="831" max="831" width="55.26953125" bestFit="1" customWidth="1"/>
    <col min="832" max="832" width="42.54296875" bestFit="1" customWidth="1"/>
    <col min="833" max="833" width="31.6328125" bestFit="1" customWidth="1"/>
    <col min="834" max="834" width="34.54296875" bestFit="1" customWidth="1"/>
    <col min="835" max="835" width="52.7265625" bestFit="1" customWidth="1"/>
    <col min="836" max="836" width="9.7265625" bestFit="1" customWidth="1"/>
    <col min="837" max="837" width="28.54296875" bestFit="1" customWidth="1"/>
    <col min="838" max="838" width="20.54296875" bestFit="1" customWidth="1"/>
    <col min="839" max="839" width="20.453125" bestFit="1" customWidth="1"/>
    <col min="840" max="840" width="35.36328125" bestFit="1" customWidth="1"/>
    <col min="841" max="841" width="5.08984375" bestFit="1" customWidth="1"/>
    <col min="842" max="842" width="28.1796875" bestFit="1" customWidth="1"/>
    <col min="843" max="843" width="10.6328125" bestFit="1" customWidth="1"/>
    <col min="844" max="844" width="36.81640625" bestFit="1" customWidth="1"/>
    <col min="845" max="845" width="46.81640625" bestFit="1" customWidth="1"/>
    <col min="846" max="846" width="21.1796875" bestFit="1" customWidth="1"/>
    <col min="847" max="847" width="14.6328125" bestFit="1" customWidth="1"/>
    <col min="848" max="848" width="47.7265625" bestFit="1" customWidth="1"/>
    <col min="849" max="849" width="6.90625" bestFit="1" customWidth="1"/>
    <col min="850" max="850" width="52.26953125" bestFit="1" customWidth="1"/>
    <col min="851" max="851" width="12.90625" bestFit="1" customWidth="1"/>
    <col min="852" max="852" width="6.26953125" bestFit="1" customWidth="1"/>
    <col min="853" max="853" width="30.7265625" bestFit="1" customWidth="1"/>
    <col min="854" max="854" width="52.08984375" bestFit="1" customWidth="1"/>
    <col min="855" max="855" width="13.54296875" bestFit="1" customWidth="1"/>
    <col min="856" max="856" width="11.54296875" bestFit="1" customWidth="1"/>
    <col min="857" max="857" width="72.36328125" bestFit="1" customWidth="1"/>
    <col min="858" max="858" width="41.08984375" bestFit="1" customWidth="1"/>
    <col min="859" max="859" width="13.08984375" bestFit="1" customWidth="1"/>
    <col min="860" max="860" width="54.26953125" bestFit="1" customWidth="1"/>
    <col min="861" max="861" width="24.36328125" bestFit="1" customWidth="1"/>
    <col min="862" max="862" width="32.54296875" bestFit="1" customWidth="1"/>
    <col min="863" max="863" width="29.26953125" bestFit="1" customWidth="1"/>
    <col min="864" max="864" width="32.453125" bestFit="1" customWidth="1"/>
    <col min="865" max="865" width="17" bestFit="1" customWidth="1"/>
    <col min="866" max="866" width="30.36328125" bestFit="1" customWidth="1"/>
    <col min="867" max="867" width="20.1796875" bestFit="1" customWidth="1"/>
    <col min="868" max="868" width="38.90625" bestFit="1" customWidth="1"/>
    <col min="869" max="869" width="28.453125" bestFit="1" customWidth="1"/>
    <col min="870" max="870" width="50.453125" bestFit="1" customWidth="1"/>
    <col min="871" max="871" width="15" bestFit="1" customWidth="1"/>
    <col min="872" max="872" width="31.36328125" bestFit="1" customWidth="1"/>
    <col min="873" max="873" width="19.54296875" bestFit="1" customWidth="1"/>
    <col min="874" max="874" width="49.453125" bestFit="1" customWidth="1"/>
    <col min="875" max="875" width="33.453125" bestFit="1" customWidth="1"/>
    <col min="876" max="876" width="38.36328125" bestFit="1" customWidth="1"/>
    <col min="877" max="877" width="31.08984375" bestFit="1" customWidth="1"/>
    <col min="878" max="878" width="45.08984375" bestFit="1" customWidth="1"/>
    <col min="879" max="879" width="51.1796875" bestFit="1" customWidth="1"/>
    <col min="880" max="880" width="16.26953125" bestFit="1" customWidth="1"/>
    <col min="881" max="881" width="29.26953125" bestFit="1" customWidth="1"/>
    <col min="882" max="882" width="31" bestFit="1" customWidth="1"/>
    <col min="883" max="883" width="8.1796875" bestFit="1" customWidth="1"/>
    <col min="884" max="884" width="54.453125" bestFit="1" customWidth="1"/>
    <col min="885" max="885" width="41.54296875" bestFit="1" customWidth="1"/>
    <col min="886" max="886" width="20.1796875" bestFit="1" customWidth="1"/>
    <col min="887" max="887" width="50.36328125" bestFit="1" customWidth="1"/>
    <col min="888" max="888" width="49.453125" bestFit="1" customWidth="1"/>
    <col min="889" max="889" width="26.08984375" bestFit="1" customWidth="1"/>
    <col min="890" max="890" width="17.6328125" bestFit="1" customWidth="1"/>
    <col min="891" max="891" width="13.54296875" bestFit="1" customWidth="1"/>
    <col min="892" max="892" width="18.1796875" bestFit="1" customWidth="1"/>
    <col min="893" max="893" width="49.7265625" bestFit="1" customWidth="1"/>
    <col min="894" max="894" width="13.7265625" bestFit="1" customWidth="1"/>
    <col min="895" max="895" width="51.7265625" bestFit="1" customWidth="1"/>
    <col min="896" max="896" width="33" bestFit="1" customWidth="1"/>
    <col min="897" max="897" width="30.81640625" bestFit="1" customWidth="1"/>
    <col min="898" max="898" width="53.26953125" bestFit="1" customWidth="1"/>
    <col min="899" max="899" width="8.26953125" bestFit="1" customWidth="1"/>
    <col min="900" max="900" width="34.81640625" bestFit="1" customWidth="1"/>
    <col min="901" max="901" width="19" bestFit="1" customWidth="1"/>
    <col min="902" max="902" width="55" bestFit="1" customWidth="1"/>
    <col min="903" max="903" width="19.453125" bestFit="1" customWidth="1"/>
    <col min="904" max="904" width="10.6328125" bestFit="1" customWidth="1"/>
    <col min="905" max="905" width="51.26953125" bestFit="1" customWidth="1"/>
    <col min="906" max="906" width="25.453125" bestFit="1" customWidth="1"/>
    <col min="907" max="907" width="45.90625" bestFit="1" customWidth="1"/>
    <col min="908" max="908" width="34.7265625" bestFit="1" customWidth="1"/>
    <col min="909" max="909" width="36" bestFit="1" customWidth="1"/>
    <col min="910" max="910" width="47.26953125" bestFit="1" customWidth="1"/>
    <col min="911" max="911" width="6.1796875" bestFit="1" customWidth="1"/>
    <col min="912" max="912" width="37.7265625" bestFit="1" customWidth="1"/>
    <col min="913" max="913" width="33.08984375" bestFit="1" customWidth="1"/>
    <col min="914" max="914" width="52.7265625" bestFit="1" customWidth="1"/>
    <col min="915" max="915" width="26.36328125" bestFit="1" customWidth="1"/>
    <col min="916" max="916" width="45.81640625" bestFit="1" customWidth="1"/>
    <col min="917" max="917" width="32.453125" bestFit="1" customWidth="1"/>
    <col min="918" max="918" width="37.6328125" bestFit="1" customWidth="1"/>
    <col min="919" max="919" width="25.26953125" bestFit="1" customWidth="1"/>
    <col min="920" max="920" width="12.453125" bestFit="1" customWidth="1"/>
    <col min="921" max="921" width="16.36328125" bestFit="1" customWidth="1"/>
    <col min="922" max="922" width="26.453125" bestFit="1" customWidth="1"/>
    <col min="923" max="923" width="50.90625" bestFit="1" customWidth="1"/>
    <col min="924" max="924" width="11.7265625" bestFit="1" customWidth="1"/>
    <col min="925" max="925" width="30.36328125" bestFit="1" customWidth="1"/>
    <col min="926" max="926" width="31.54296875" bestFit="1" customWidth="1"/>
    <col min="927" max="927" width="32.08984375" bestFit="1" customWidth="1"/>
    <col min="928" max="928" width="51.81640625" bestFit="1" customWidth="1"/>
    <col min="929" max="929" width="24" bestFit="1" customWidth="1"/>
    <col min="930" max="930" width="18.1796875" bestFit="1" customWidth="1"/>
    <col min="931" max="931" width="45.1796875" bestFit="1" customWidth="1"/>
    <col min="932" max="932" width="40.6328125" bestFit="1" customWidth="1"/>
    <col min="933" max="933" width="39.54296875" bestFit="1" customWidth="1"/>
    <col min="934" max="934" width="23" bestFit="1" customWidth="1"/>
    <col min="935" max="935" width="52.54296875" bestFit="1" customWidth="1"/>
    <col min="936" max="936" width="36.453125" bestFit="1" customWidth="1"/>
    <col min="937" max="937" width="46" bestFit="1" customWidth="1"/>
    <col min="938" max="938" width="37.08984375" bestFit="1" customWidth="1"/>
    <col min="939" max="939" width="12.1796875" bestFit="1" customWidth="1"/>
    <col min="940" max="940" width="22.1796875" bestFit="1" customWidth="1"/>
    <col min="941" max="941" width="11.36328125" bestFit="1" customWidth="1"/>
    <col min="942" max="942" width="31.6328125" bestFit="1" customWidth="1"/>
    <col min="943" max="943" width="11.90625" bestFit="1" customWidth="1"/>
    <col min="944" max="944" width="28" bestFit="1" customWidth="1"/>
    <col min="945" max="945" width="14.90625" bestFit="1" customWidth="1"/>
    <col min="946" max="946" width="24.1796875" bestFit="1" customWidth="1"/>
    <col min="947" max="947" width="13.1796875" bestFit="1" customWidth="1"/>
    <col min="948" max="948" width="17.26953125" bestFit="1" customWidth="1"/>
    <col min="949" max="949" width="15.90625" bestFit="1" customWidth="1"/>
    <col min="950" max="950" width="25.54296875" bestFit="1" customWidth="1"/>
    <col min="951" max="951" width="42.08984375" bestFit="1" customWidth="1"/>
    <col min="952" max="952" width="36.6328125" bestFit="1" customWidth="1"/>
    <col min="953" max="953" width="34.54296875" bestFit="1" customWidth="1"/>
    <col min="954" max="954" width="41.36328125" bestFit="1" customWidth="1"/>
    <col min="955" max="955" width="38.7265625" bestFit="1" customWidth="1"/>
    <col min="956" max="956" width="24.81640625" bestFit="1" customWidth="1"/>
    <col min="957" max="957" width="23.54296875" bestFit="1" customWidth="1"/>
    <col min="958" max="958" width="29" bestFit="1" customWidth="1"/>
    <col min="959" max="959" width="20.1796875" bestFit="1" customWidth="1"/>
    <col min="960" max="960" width="49" bestFit="1" customWidth="1"/>
    <col min="961" max="961" width="53" bestFit="1" customWidth="1"/>
    <col min="962" max="962" width="41" bestFit="1" customWidth="1"/>
    <col min="963" max="963" width="19.1796875" bestFit="1" customWidth="1"/>
    <col min="964" max="964" width="24.90625" bestFit="1" customWidth="1"/>
    <col min="965" max="965" width="9.6328125" bestFit="1" customWidth="1"/>
    <col min="966" max="966" width="14.90625" bestFit="1" customWidth="1"/>
    <col min="967" max="967" width="39.7265625" bestFit="1" customWidth="1"/>
    <col min="968" max="968" width="24" bestFit="1" customWidth="1"/>
    <col min="969" max="969" width="9.1796875" bestFit="1" customWidth="1"/>
    <col min="970" max="970" width="39.6328125" bestFit="1" customWidth="1"/>
    <col min="971" max="971" width="35.36328125" bestFit="1" customWidth="1"/>
    <col min="972" max="972" width="42.36328125" bestFit="1" customWidth="1"/>
    <col min="973" max="973" width="19.36328125" bestFit="1" customWidth="1"/>
    <col min="974" max="974" width="45.36328125" bestFit="1" customWidth="1"/>
    <col min="975" max="975" width="8.54296875" bestFit="1" customWidth="1"/>
    <col min="976" max="976" width="34.54296875" bestFit="1" customWidth="1"/>
    <col min="977" max="977" width="43.90625" bestFit="1" customWidth="1"/>
    <col min="978" max="978" width="19.7265625" bestFit="1" customWidth="1"/>
    <col min="979" max="979" width="36.54296875" bestFit="1" customWidth="1"/>
    <col min="980" max="980" width="35.54296875" bestFit="1" customWidth="1"/>
    <col min="981" max="981" width="48.6328125" bestFit="1" customWidth="1"/>
    <col min="982" max="982" width="20.6328125" bestFit="1" customWidth="1"/>
    <col min="983" max="983" width="30.6328125" bestFit="1" customWidth="1"/>
    <col min="984" max="984" width="15.36328125" bestFit="1" customWidth="1"/>
    <col min="985" max="985" width="32.90625" bestFit="1" customWidth="1"/>
    <col min="986" max="986" width="44.26953125" bestFit="1" customWidth="1"/>
    <col min="987" max="987" width="19.54296875" bestFit="1" customWidth="1"/>
    <col min="988" max="988" width="16.36328125" bestFit="1" customWidth="1"/>
    <col min="989" max="989" width="52.26953125" bestFit="1" customWidth="1"/>
    <col min="990" max="990" width="8.453125" bestFit="1" customWidth="1"/>
    <col min="991" max="991" width="14.453125" bestFit="1" customWidth="1"/>
    <col min="992" max="992" width="26.453125" bestFit="1" customWidth="1"/>
    <col min="993" max="993" width="36.1796875" bestFit="1" customWidth="1"/>
    <col min="994" max="994" width="20.453125" bestFit="1" customWidth="1"/>
    <col min="995" max="995" width="47.7265625" bestFit="1" customWidth="1"/>
    <col min="996" max="996" width="10" bestFit="1" customWidth="1"/>
    <col min="997" max="997" width="8.6328125" bestFit="1" customWidth="1"/>
    <col min="998" max="998" width="69.1796875" bestFit="1" customWidth="1"/>
    <col min="999" max="999" width="43.54296875" bestFit="1" customWidth="1"/>
    <col min="1000" max="1000" width="54.54296875" bestFit="1" customWidth="1"/>
    <col min="1001" max="1001" width="13.26953125" bestFit="1" customWidth="1"/>
    <col min="1002" max="1002" width="37.1796875" bestFit="1" customWidth="1"/>
    <col min="1003" max="1003" width="30" bestFit="1" customWidth="1"/>
    <col min="1004" max="1004" width="32" bestFit="1" customWidth="1"/>
    <col min="1005" max="1005" width="45.26953125" bestFit="1" customWidth="1"/>
    <col min="1006" max="1006" width="9.08984375" bestFit="1" customWidth="1"/>
    <col min="1007" max="1007" width="32.453125" bestFit="1" customWidth="1"/>
    <col min="1008" max="1008" width="33.90625" bestFit="1" customWidth="1"/>
    <col min="1009" max="1009" width="17.1796875" bestFit="1" customWidth="1"/>
    <col min="1010" max="1010" width="33.81640625" bestFit="1" customWidth="1"/>
    <col min="1011" max="1011" width="38.453125" bestFit="1" customWidth="1"/>
    <col min="1012" max="1012" width="53" bestFit="1" customWidth="1"/>
    <col min="1013" max="1013" width="40.26953125" bestFit="1" customWidth="1"/>
    <col min="1014" max="1014" width="18.6328125" bestFit="1" customWidth="1"/>
    <col min="1015" max="1015" width="19.36328125" bestFit="1" customWidth="1"/>
    <col min="1016" max="1016" width="26.6328125" bestFit="1" customWidth="1"/>
    <col min="1017" max="1017" width="48.54296875" bestFit="1" customWidth="1"/>
    <col min="1018" max="1018" width="37.6328125" bestFit="1" customWidth="1"/>
    <col min="1019" max="1019" width="36.7265625" bestFit="1" customWidth="1"/>
    <col min="1020" max="1020" width="35.08984375" bestFit="1" customWidth="1"/>
    <col min="1021" max="1021" width="50.1796875" bestFit="1" customWidth="1"/>
    <col min="1022" max="1022" width="28.7265625" bestFit="1" customWidth="1"/>
    <col min="1023" max="1023" width="25.26953125" bestFit="1" customWidth="1"/>
    <col min="1024" max="1024" width="11.26953125" bestFit="1" customWidth="1"/>
    <col min="1025" max="1025" width="36.54296875" bestFit="1" customWidth="1"/>
    <col min="1026" max="1026" width="42.08984375" bestFit="1" customWidth="1"/>
    <col min="1027" max="1027" width="53.81640625" bestFit="1" customWidth="1"/>
    <col min="1028" max="1028" width="17.08984375" bestFit="1" customWidth="1"/>
    <col min="1029" max="1029" width="23.6328125" bestFit="1" customWidth="1"/>
    <col min="1030" max="1030" width="8" bestFit="1" customWidth="1"/>
    <col min="1031" max="1031" width="27.26953125" bestFit="1" customWidth="1"/>
    <col min="1032" max="1032" width="13.7265625" bestFit="1" customWidth="1"/>
    <col min="1033" max="1033" width="41.26953125" bestFit="1" customWidth="1"/>
    <col min="1034" max="1034" width="39.7265625" bestFit="1" customWidth="1"/>
    <col min="1035" max="1035" width="12.7265625" bestFit="1" customWidth="1"/>
    <col min="1036" max="1036" width="46.453125" bestFit="1" customWidth="1"/>
    <col min="1037" max="1037" width="19.81640625" bestFit="1" customWidth="1"/>
    <col min="1038" max="1038" width="8.1796875" bestFit="1" customWidth="1"/>
    <col min="1039" max="1039" width="48.81640625" bestFit="1" customWidth="1"/>
    <col min="1040" max="1040" width="40.54296875" bestFit="1" customWidth="1"/>
    <col min="1041" max="1041" width="53" bestFit="1" customWidth="1"/>
    <col min="1042" max="1042" width="56.1796875" bestFit="1" customWidth="1"/>
    <col min="1043" max="1043" width="53.36328125" bestFit="1" customWidth="1"/>
    <col min="1044" max="1044" width="25.90625" bestFit="1" customWidth="1"/>
    <col min="1045" max="1045" width="39.08984375" bestFit="1" customWidth="1"/>
    <col min="1046" max="1046" width="6.36328125" bestFit="1" customWidth="1"/>
    <col min="1047" max="1047" width="8.81640625" bestFit="1" customWidth="1"/>
    <col min="1048" max="1048" width="56.81640625" bestFit="1" customWidth="1"/>
    <col min="1049" max="1049" width="12.453125" bestFit="1" customWidth="1"/>
    <col min="1050" max="1050" width="29" bestFit="1" customWidth="1"/>
    <col min="1051" max="1051" width="19.54296875" bestFit="1" customWidth="1"/>
    <col min="1052" max="1052" width="30.453125" bestFit="1" customWidth="1"/>
    <col min="1053" max="1053" width="25" bestFit="1" customWidth="1"/>
    <col min="1054" max="1054" width="38.08984375" bestFit="1" customWidth="1"/>
    <col min="1055" max="1055" width="31" bestFit="1" customWidth="1"/>
    <col min="1056" max="1056" width="37.26953125" bestFit="1" customWidth="1"/>
    <col min="1057" max="1057" width="46.08984375" bestFit="1" customWidth="1"/>
    <col min="1058" max="1058" width="37.26953125" bestFit="1" customWidth="1"/>
    <col min="1059" max="1059" width="43.08984375" bestFit="1" customWidth="1"/>
    <col min="1060" max="1060" width="51" bestFit="1" customWidth="1"/>
    <col min="1061" max="1061" width="14.453125" bestFit="1" customWidth="1"/>
    <col min="1062" max="1062" width="13.36328125" bestFit="1" customWidth="1"/>
    <col min="1063" max="1063" width="43" bestFit="1" customWidth="1"/>
    <col min="1064" max="1064" width="10.7265625" bestFit="1" customWidth="1"/>
    <col min="1065" max="1065" width="22" bestFit="1" customWidth="1"/>
    <col min="1066" max="1066" width="54" bestFit="1" customWidth="1"/>
    <col min="1067" max="1067" width="15.26953125" bestFit="1" customWidth="1"/>
    <col min="1068" max="1068" width="47.453125" bestFit="1" customWidth="1"/>
    <col min="1069" max="1069" width="53.54296875" bestFit="1" customWidth="1"/>
    <col min="1070" max="1070" width="33.08984375" bestFit="1" customWidth="1"/>
    <col min="1071" max="1071" width="20.453125" bestFit="1" customWidth="1"/>
    <col min="1072" max="1072" width="45.90625" bestFit="1" customWidth="1"/>
    <col min="1073" max="1073" width="13.453125" bestFit="1" customWidth="1"/>
    <col min="1074" max="1074" width="51.90625" bestFit="1" customWidth="1"/>
    <col min="1075" max="1075" width="56.453125" bestFit="1" customWidth="1"/>
    <col min="1076" max="1076" width="13.54296875" bestFit="1" customWidth="1"/>
    <col min="1077" max="1077" width="33.36328125" bestFit="1" customWidth="1"/>
    <col min="1078" max="1078" width="37.54296875" bestFit="1" customWidth="1"/>
    <col min="1079" max="1079" width="26.6328125" bestFit="1" customWidth="1"/>
    <col min="1080" max="1080" width="37.7265625" bestFit="1" customWidth="1"/>
    <col min="1081" max="1081" width="26.36328125" bestFit="1" customWidth="1"/>
    <col min="1082" max="1082" width="15.6328125" bestFit="1" customWidth="1"/>
    <col min="1083" max="1083" width="16.08984375" bestFit="1" customWidth="1"/>
    <col min="1084" max="1084" width="28.26953125" bestFit="1" customWidth="1"/>
    <col min="1085" max="1085" width="20.26953125" bestFit="1" customWidth="1"/>
    <col min="1086" max="1086" width="16.08984375" bestFit="1" customWidth="1"/>
    <col min="1087" max="1087" width="15.1796875" bestFit="1" customWidth="1"/>
    <col min="1088" max="1088" width="41.54296875" bestFit="1" customWidth="1"/>
    <col min="1089" max="1089" width="39.08984375" bestFit="1" customWidth="1"/>
    <col min="1090" max="1090" width="14.7265625" bestFit="1" customWidth="1"/>
    <col min="1091" max="1091" width="14.6328125" bestFit="1" customWidth="1"/>
    <col min="1092" max="1092" width="44" bestFit="1" customWidth="1"/>
    <col min="1093" max="1093" width="22.54296875" bestFit="1" customWidth="1"/>
    <col min="1094" max="1094" width="4.08984375" bestFit="1" customWidth="1"/>
    <col min="1095" max="1095" width="33.6328125" bestFit="1" customWidth="1"/>
    <col min="1096" max="1096" width="43.54296875" bestFit="1" customWidth="1"/>
    <col min="1097" max="1097" width="39.81640625" bestFit="1" customWidth="1"/>
    <col min="1098" max="1098" width="51.7265625" bestFit="1" customWidth="1"/>
    <col min="1099" max="1099" width="25.90625" bestFit="1" customWidth="1"/>
    <col min="1100" max="1100" width="38.26953125" bestFit="1" customWidth="1"/>
    <col min="1101" max="1101" width="39.453125" bestFit="1" customWidth="1"/>
    <col min="1102" max="1102" width="14.54296875" bestFit="1" customWidth="1"/>
    <col min="1103" max="1103" width="8.36328125" bestFit="1" customWidth="1"/>
    <col min="1104" max="1104" width="36.1796875" bestFit="1" customWidth="1"/>
    <col min="1105" max="1105" width="27.453125" bestFit="1" customWidth="1"/>
    <col min="1106" max="1106" width="13.36328125" bestFit="1" customWidth="1"/>
    <col min="1107" max="1107" width="43.7265625" bestFit="1" customWidth="1"/>
    <col min="1108" max="1108" width="19.36328125" bestFit="1" customWidth="1"/>
    <col min="1109" max="1109" width="9.26953125" bestFit="1" customWidth="1"/>
    <col min="1110" max="1110" width="12.453125" bestFit="1" customWidth="1"/>
    <col min="1111" max="1111" width="35.81640625" bestFit="1" customWidth="1"/>
    <col min="1112" max="1112" width="24.36328125" bestFit="1" customWidth="1"/>
    <col min="1113" max="1113" width="40.7265625" bestFit="1" customWidth="1"/>
    <col min="1114" max="1114" width="41.26953125" bestFit="1" customWidth="1"/>
    <col min="1115" max="1115" width="30.6328125" bestFit="1" customWidth="1"/>
    <col min="1116" max="1116" width="17.26953125" bestFit="1" customWidth="1"/>
    <col min="1117" max="1117" width="49.1796875" bestFit="1" customWidth="1"/>
    <col min="1118" max="1118" width="35.7265625" bestFit="1" customWidth="1"/>
    <col min="1119" max="1119" width="28" bestFit="1" customWidth="1"/>
    <col min="1120" max="1120" width="17.7265625" bestFit="1" customWidth="1"/>
    <col min="1121" max="1121" width="44.90625" bestFit="1" customWidth="1"/>
    <col min="1122" max="1122" width="47.453125" bestFit="1" customWidth="1"/>
    <col min="1123" max="1123" width="24.26953125" bestFit="1" customWidth="1"/>
    <col min="1124" max="1124" width="13.08984375" bestFit="1" customWidth="1"/>
    <col min="1125" max="1125" width="45.90625" bestFit="1" customWidth="1"/>
    <col min="1126" max="1126" width="28.7265625" bestFit="1" customWidth="1"/>
    <col min="1127" max="1127" width="52.90625" bestFit="1" customWidth="1"/>
    <col min="1128" max="1128" width="47.6328125" bestFit="1" customWidth="1"/>
    <col min="1129" max="1129" width="46.1796875" bestFit="1" customWidth="1"/>
    <col min="1130" max="1130" width="38.36328125" bestFit="1" customWidth="1"/>
    <col min="1131" max="1131" width="35.90625" bestFit="1" customWidth="1"/>
    <col min="1132" max="1132" width="17.6328125" bestFit="1" customWidth="1"/>
    <col min="1133" max="1133" width="46.54296875" bestFit="1" customWidth="1"/>
    <col min="1134" max="1134" width="7.81640625" bestFit="1" customWidth="1"/>
    <col min="1135" max="1135" width="37.90625" bestFit="1" customWidth="1"/>
    <col min="1136" max="1136" width="19.1796875" bestFit="1" customWidth="1"/>
    <col min="1137" max="1137" width="42.54296875" bestFit="1" customWidth="1"/>
    <col min="1138" max="1138" width="34.54296875" bestFit="1" customWidth="1"/>
    <col min="1139" max="1139" width="6.1796875" bestFit="1" customWidth="1"/>
    <col min="1140" max="1140" width="27.26953125" bestFit="1" customWidth="1"/>
    <col min="1141" max="1141" width="25.26953125" bestFit="1" customWidth="1"/>
    <col min="1142" max="1142" width="28.7265625" bestFit="1" customWidth="1"/>
    <col min="1143" max="1143" width="14.36328125" bestFit="1" customWidth="1"/>
    <col min="1144" max="1144" width="42.453125" bestFit="1" customWidth="1"/>
    <col min="1145" max="1145" width="7" bestFit="1" customWidth="1"/>
    <col min="1146" max="1146" width="35.81640625" bestFit="1" customWidth="1"/>
    <col min="1147" max="1147" width="57.7265625" bestFit="1" customWidth="1"/>
    <col min="1148" max="1148" width="56.81640625" bestFit="1" customWidth="1"/>
    <col min="1149" max="1149" width="63.90625" bestFit="1" customWidth="1"/>
    <col min="1150" max="1150" width="42" bestFit="1" customWidth="1"/>
    <col min="1151" max="1151" width="22.453125" bestFit="1" customWidth="1"/>
    <col min="1152" max="1152" width="15.08984375" bestFit="1" customWidth="1"/>
    <col min="1153" max="1153" width="30" bestFit="1" customWidth="1"/>
    <col min="1154" max="1154" width="37.90625" bestFit="1" customWidth="1"/>
    <col min="1155" max="1155" width="36.1796875" bestFit="1" customWidth="1"/>
    <col min="1156" max="1156" width="18.08984375" bestFit="1" customWidth="1"/>
    <col min="1157" max="1157" width="7.26953125" bestFit="1" customWidth="1"/>
    <col min="1158" max="1158" width="50.81640625" bestFit="1" customWidth="1"/>
    <col min="1159" max="1159" width="8.90625" bestFit="1" customWidth="1"/>
    <col min="1160" max="1160" width="52.08984375" bestFit="1" customWidth="1"/>
    <col min="1161" max="1161" width="21.81640625" bestFit="1" customWidth="1"/>
    <col min="1162" max="1162" width="5" bestFit="1" customWidth="1"/>
    <col min="1163" max="1163" width="45.1796875" bestFit="1" customWidth="1"/>
    <col min="1164" max="1164" width="25.6328125" bestFit="1" customWidth="1"/>
    <col min="1165" max="1165" width="18.26953125" bestFit="1" customWidth="1"/>
    <col min="1166" max="1166" width="30.36328125" bestFit="1" customWidth="1"/>
    <col min="1167" max="1167" width="44.6328125" bestFit="1" customWidth="1"/>
    <col min="1168" max="1168" width="42.7265625" bestFit="1" customWidth="1"/>
    <col min="1169" max="1169" width="26.81640625" bestFit="1" customWidth="1"/>
    <col min="1170" max="1170" width="54.90625" bestFit="1" customWidth="1"/>
    <col min="1171" max="1171" width="5.81640625" bestFit="1" customWidth="1"/>
    <col min="1172" max="1172" width="30.81640625" bestFit="1" customWidth="1"/>
    <col min="1173" max="1173" width="43.54296875" bestFit="1" customWidth="1"/>
    <col min="1174" max="1174" width="9.81640625" bestFit="1" customWidth="1"/>
    <col min="1175" max="1175" width="51.54296875" bestFit="1" customWidth="1"/>
    <col min="1176" max="1176" width="15.453125" bestFit="1" customWidth="1"/>
    <col min="1177" max="1177" width="54.7265625" bestFit="1" customWidth="1"/>
    <col min="1178" max="1178" width="9.7265625" bestFit="1" customWidth="1"/>
    <col min="1179" max="1179" width="31.453125" bestFit="1" customWidth="1"/>
    <col min="1180" max="1180" width="50.54296875" bestFit="1" customWidth="1"/>
    <col min="1181" max="1181" width="25" bestFit="1" customWidth="1"/>
    <col min="1182" max="1182" width="25.36328125" bestFit="1" customWidth="1"/>
    <col min="1183" max="1183" width="42.6328125" bestFit="1" customWidth="1"/>
    <col min="1184" max="1184" width="14.7265625" bestFit="1" customWidth="1"/>
    <col min="1185" max="1185" width="29.36328125" bestFit="1" customWidth="1"/>
    <col min="1186" max="1186" width="49.453125" bestFit="1" customWidth="1"/>
    <col min="1187" max="1187" width="30.08984375" bestFit="1" customWidth="1"/>
    <col min="1188" max="1188" width="51.1796875" bestFit="1" customWidth="1"/>
    <col min="1189" max="1189" width="23.7265625" bestFit="1" customWidth="1"/>
    <col min="1190" max="1190" width="39.7265625" bestFit="1" customWidth="1"/>
    <col min="1191" max="1191" width="49.54296875" bestFit="1" customWidth="1"/>
    <col min="1192" max="1192" width="40.90625" bestFit="1" customWidth="1"/>
    <col min="1193" max="1193" width="16.36328125" bestFit="1" customWidth="1"/>
    <col min="1194" max="1194" width="48.08984375" bestFit="1" customWidth="1"/>
    <col min="1195" max="1195" width="30.54296875" bestFit="1" customWidth="1"/>
    <col min="1196" max="1196" width="22" bestFit="1" customWidth="1"/>
    <col min="1197" max="1197" width="44.36328125" bestFit="1" customWidth="1"/>
    <col min="1199" max="1199" width="48" bestFit="1" customWidth="1"/>
    <col min="1200" max="1200" width="11" bestFit="1" customWidth="1"/>
    <col min="1201" max="1201" width="40.90625" bestFit="1" customWidth="1"/>
    <col min="1202" max="1202" width="36.36328125" bestFit="1" customWidth="1"/>
    <col min="1203" max="1203" width="42" bestFit="1" customWidth="1"/>
    <col min="1204" max="1204" width="43" bestFit="1" customWidth="1"/>
    <col min="1205" max="1205" width="8.08984375" bestFit="1" customWidth="1"/>
    <col min="1206" max="1206" width="10.7265625" bestFit="1" customWidth="1"/>
    <col min="1207" max="1207" width="53.36328125" bestFit="1" customWidth="1"/>
    <col min="1208" max="1208" width="28.54296875" bestFit="1" customWidth="1"/>
    <col min="1209" max="1209" width="37.81640625" bestFit="1" customWidth="1"/>
    <col min="1210" max="1210" width="42.26953125" bestFit="1" customWidth="1"/>
    <col min="1211" max="1211" width="15.1796875" bestFit="1" customWidth="1"/>
    <col min="1212" max="1212" width="43.1796875" bestFit="1" customWidth="1"/>
    <col min="1213" max="1213" width="45.08984375" bestFit="1" customWidth="1"/>
    <col min="1214" max="1214" width="27.54296875" bestFit="1" customWidth="1"/>
    <col min="1215" max="1215" width="17.36328125" bestFit="1" customWidth="1"/>
    <col min="1216" max="1216" width="9.26953125" bestFit="1" customWidth="1"/>
    <col min="1217" max="1217" width="43.54296875" bestFit="1" customWidth="1"/>
    <col min="1218" max="1218" width="45.453125" bestFit="1" customWidth="1"/>
    <col min="1219" max="1219" width="46.90625" bestFit="1" customWidth="1"/>
    <col min="1220" max="1220" width="27.90625" bestFit="1" customWidth="1"/>
    <col min="1221" max="1221" width="47.6328125" bestFit="1" customWidth="1"/>
    <col min="1222" max="1222" width="8" bestFit="1" customWidth="1"/>
    <col min="1223" max="1223" width="15.08984375" bestFit="1" customWidth="1"/>
    <col min="1224" max="1224" width="50.54296875" bestFit="1" customWidth="1"/>
    <col min="1225" max="1225" width="8.54296875" bestFit="1" customWidth="1"/>
    <col min="1226" max="1226" width="31" bestFit="1" customWidth="1"/>
    <col min="1227" max="1227" width="55.54296875" bestFit="1" customWidth="1"/>
    <col min="1228" max="1228" width="14.6328125" bestFit="1" customWidth="1"/>
    <col min="1229" max="1229" width="24.54296875" bestFit="1" customWidth="1"/>
    <col min="1230" max="1230" width="43.7265625" bestFit="1" customWidth="1"/>
    <col min="1231" max="1231" width="26.36328125" bestFit="1" customWidth="1"/>
    <col min="1232" max="1232" width="22.7265625" bestFit="1" customWidth="1"/>
    <col min="1233" max="1233" width="47.26953125" bestFit="1" customWidth="1"/>
    <col min="1234" max="1234" width="23.7265625" bestFit="1" customWidth="1"/>
    <col min="1235" max="1235" width="44.90625" bestFit="1" customWidth="1"/>
    <col min="1236" max="1236" width="31.81640625" bestFit="1" customWidth="1"/>
    <col min="1237" max="1237" width="40" bestFit="1" customWidth="1"/>
    <col min="1238" max="1238" width="34.36328125" bestFit="1" customWidth="1"/>
    <col min="1239" max="1239" width="13.08984375" bestFit="1" customWidth="1"/>
    <col min="1240" max="1240" width="22.26953125" bestFit="1" customWidth="1"/>
    <col min="1241" max="1241" width="41.90625" bestFit="1" customWidth="1"/>
    <col min="1242" max="1242" width="31.6328125" bestFit="1" customWidth="1"/>
    <col min="1243" max="1243" width="50.36328125" bestFit="1" customWidth="1"/>
    <col min="1244" max="1244" width="25.453125" bestFit="1" customWidth="1"/>
    <col min="1245" max="1245" width="22.36328125" bestFit="1" customWidth="1"/>
    <col min="1246" max="1246" width="28.26953125" bestFit="1" customWidth="1"/>
    <col min="1247" max="1247" width="37.453125" bestFit="1" customWidth="1"/>
    <col min="1248" max="1248" width="44.36328125" bestFit="1" customWidth="1"/>
    <col min="1249" max="1249" width="45.90625" bestFit="1" customWidth="1"/>
    <col min="1250" max="1250" width="18.7265625" bestFit="1" customWidth="1"/>
    <col min="1251" max="1251" width="48" bestFit="1" customWidth="1"/>
    <col min="1252" max="1252" width="24.08984375" bestFit="1" customWidth="1"/>
    <col min="1253" max="1253" width="26.81640625" bestFit="1" customWidth="1"/>
    <col min="1254" max="1254" width="51.36328125" bestFit="1" customWidth="1"/>
    <col min="1255" max="1255" width="41.1796875" bestFit="1" customWidth="1"/>
    <col min="1256" max="1256" width="20.453125" bestFit="1" customWidth="1"/>
    <col min="1257" max="1257" width="17.1796875" bestFit="1" customWidth="1"/>
    <col min="1258" max="1258" width="30.7265625" bestFit="1" customWidth="1"/>
    <col min="1259" max="1259" width="44.26953125" bestFit="1" customWidth="1"/>
    <col min="1260" max="1260" width="36.7265625" bestFit="1" customWidth="1"/>
    <col min="1261" max="1261" width="50.36328125" bestFit="1" customWidth="1"/>
    <col min="1262" max="1262" width="47.1796875" bestFit="1" customWidth="1"/>
    <col min="1263" max="1263" width="19.54296875" bestFit="1" customWidth="1"/>
    <col min="1264" max="1264" width="50.7265625" bestFit="1" customWidth="1"/>
    <col min="1265" max="1265" width="46.90625" bestFit="1" customWidth="1"/>
    <col min="1266" max="1266" width="23.81640625" bestFit="1" customWidth="1"/>
    <col min="1267" max="1267" width="52.453125" bestFit="1" customWidth="1"/>
    <col min="1268" max="1268" width="26.1796875" bestFit="1" customWidth="1"/>
    <col min="1269" max="1269" width="27.6328125" bestFit="1" customWidth="1"/>
    <col min="1270" max="1270" width="29.90625" bestFit="1" customWidth="1"/>
    <col min="1271" max="1271" width="27.6328125" bestFit="1" customWidth="1"/>
    <col min="1272" max="1272" width="19.54296875" bestFit="1" customWidth="1"/>
    <col min="1273" max="1273" width="27" bestFit="1" customWidth="1"/>
    <col min="1274" max="1274" width="22" bestFit="1" customWidth="1"/>
    <col min="1275" max="1275" width="15.81640625" bestFit="1" customWidth="1"/>
    <col min="1276" max="1276" width="30.81640625" bestFit="1" customWidth="1"/>
    <col min="1277" max="1277" width="42.90625" bestFit="1" customWidth="1"/>
    <col min="1278" max="1278" width="23" bestFit="1" customWidth="1"/>
    <col min="1279" max="1279" width="16.81640625" bestFit="1" customWidth="1"/>
    <col min="1280" max="1280" width="52.08984375" bestFit="1" customWidth="1"/>
    <col min="1281" max="1281" width="43.6328125" bestFit="1" customWidth="1"/>
    <col min="1282" max="1282" width="47.7265625" bestFit="1" customWidth="1"/>
    <col min="1283" max="1283" width="45" bestFit="1" customWidth="1"/>
    <col min="1284" max="1284" width="36.90625" bestFit="1" customWidth="1"/>
    <col min="1285" max="1285" width="28.1796875" bestFit="1" customWidth="1"/>
    <col min="1286" max="1286" width="27.81640625" bestFit="1" customWidth="1"/>
    <col min="1287" max="1287" width="32.36328125" bestFit="1" customWidth="1"/>
    <col min="1288" max="1288" width="32.6328125" bestFit="1" customWidth="1"/>
    <col min="1289" max="1289" width="31.81640625" bestFit="1" customWidth="1"/>
    <col min="1290" max="1290" width="40.1796875" bestFit="1" customWidth="1"/>
    <col min="1291" max="1291" width="22.81640625" bestFit="1" customWidth="1"/>
    <col min="1292" max="1292" width="18.54296875" bestFit="1" customWidth="1"/>
    <col min="1293" max="1293" width="49.81640625" bestFit="1" customWidth="1"/>
    <col min="1294" max="1294" width="24.81640625" bestFit="1" customWidth="1"/>
    <col min="1295" max="1295" width="43.81640625" bestFit="1" customWidth="1"/>
    <col min="1296" max="1296" width="35.1796875" bestFit="1" customWidth="1"/>
    <col min="1297" max="1297" width="28.6328125" bestFit="1" customWidth="1"/>
    <col min="1298" max="1298" width="21.7265625" bestFit="1" customWidth="1"/>
    <col min="1299" max="1299" width="50" bestFit="1" customWidth="1"/>
    <col min="1300" max="1300" width="24.08984375" bestFit="1" customWidth="1"/>
    <col min="1301" max="1301" width="51.1796875" bestFit="1" customWidth="1"/>
    <col min="1302" max="1302" width="30.08984375" bestFit="1" customWidth="1"/>
    <col min="1303" max="1303" width="56" bestFit="1" customWidth="1"/>
    <col min="1304" max="1304" width="36.453125" bestFit="1" customWidth="1"/>
    <col min="1305" max="1305" width="13.36328125" bestFit="1" customWidth="1"/>
    <col min="1306" max="1306" width="51" bestFit="1" customWidth="1"/>
    <col min="1307" max="1307" width="49.54296875" bestFit="1" customWidth="1"/>
    <col min="1308" max="1308" width="50.36328125" bestFit="1" customWidth="1"/>
    <col min="1309" max="1309" width="16.81640625" bestFit="1" customWidth="1"/>
    <col min="1310" max="1310" width="16" bestFit="1" customWidth="1"/>
    <col min="1311" max="1311" width="45.81640625" bestFit="1" customWidth="1"/>
    <col min="1312" max="1312" width="49.08984375" bestFit="1" customWidth="1"/>
    <col min="1313" max="1313" width="19.6328125" bestFit="1" customWidth="1"/>
    <col min="1314" max="1314" width="19.08984375" bestFit="1" customWidth="1"/>
    <col min="1315" max="1315" width="38.36328125" bestFit="1" customWidth="1"/>
    <col min="1316" max="1316" width="36.453125" bestFit="1" customWidth="1"/>
    <col min="1317" max="1317" width="29.54296875" bestFit="1" customWidth="1"/>
    <col min="1318" max="1318" width="10.90625" bestFit="1" customWidth="1"/>
    <col min="1319" max="1319" width="42.36328125" bestFit="1" customWidth="1"/>
    <col min="1320" max="1320" width="28.6328125" bestFit="1" customWidth="1"/>
    <col min="1321" max="1321" width="34.54296875" bestFit="1" customWidth="1"/>
    <col min="1322" max="1322" width="19.36328125" bestFit="1" customWidth="1"/>
    <col min="1323" max="1323" width="22.36328125" bestFit="1" customWidth="1"/>
    <col min="1324" max="1324" width="39.90625" bestFit="1" customWidth="1"/>
    <col min="1325" max="1325" width="37" bestFit="1" customWidth="1"/>
    <col min="1326" max="1326" width="19" bestFit="1" customWidth="1"/>
    <col min="1327" max="1327" width="35.54296875" bestFit="1" customWidth="1"/>
    <col min="1328" max="1328" width="20.26953125" bestFit="1" customWidth="1"/>
    <col min="1329" max="1329" width="31.1796875" bestFit="1" customWidth="1"/>
    <col min="1330" max="1330" width="41.81640625" bestFit="1" customWidth="1"/>
    <col min="1331" max="1331" width="21.6328125" bestFit="1" customWidth="1"/>
    <col min="1332" max="1332" width="21.54296875" bestFit="1" customWidth="1"/>
    <col min="1333" max="1333" width="32.1796875" bestFit="1" customWidth="1"/>
    <col min="1334" max="1334" width="17.36328125" bestFit="1" customWidth="1"/>
    <col min="1335" max="1335" width="39.1796875" bestFit="1" customWidth="1"/>
    <col min="1336" max="1336" width="25.7265625" bestFit="1" customWidth="1"/>
    <col min="1337" max="1337" width="52" bestFit="1" customWidth="1"/>
    <col min="1339" max="1339" width="28.1796875" bestFit="1" customWidth="1"/>
    <col min="1340" max="1340" width="52.1796875" bestFit="1" customWidth="1"/>
    <col min="1341" max="1341" width="47.26953125" bestFit="1" customWidth="1"/>
    <col min="1342" max="1342" width="34.1796875" bestFit="1" customWidth="1"/>
    <col min="1343" max="1343" width="27.7265625" bestFit="1" customWidth="1"/>
    <col min="1344" max="1344" width="12.1796875" bestFit="1" customWidth="1"/>
    <col min="1345" max="1345" width="14.81640625" bestFit="1" customWidth="1"/>
    <col min="1346" max="1346" width="12.08984375" bestFit="1" customWidth="1"/>
    <col min="1347" max="1347" width="7.54296875" bestFit="1" customWidth="1"/>
    <col min="1348" max="1348" width="47.90625" bestFit="1" customWidth="1"/>
    <col min="1349" max="1349" width="14.90625" bestFit="1" customWidth="1"/>
    <col min="1350" max="1350" width="19.6328125" bestFit="1" customWidth="1"/>
    <col min="1351" max="1351" width="25.36328125" bestFit="1" customWidth="1"/>
    <col min="1352" max="1352" width="35" bestFit="1" customWidth="1"/>
    <col min="1353" max="1353" width="26.1796875" bestFit="1" customWidth="1"/>
    <col min="1354" max="1354" width="41.36328125" bestFit="1" customWidth="1"/>
    <col min="1355" max="1355" width="15.26953125" bestFit="1" customWidth="1"/>
    <col min="1356" max="1356" width="28.7265625" bestFit="1" customWidth="1"/>
    <col min="1357" max="1357" width="40.54296875" bestFit="1" customWidth="1"/>
    <col min="1358" max="1358" width="60.54296875" bestFit="1" customWidth="1"/>
    <col min="1359" max="1359" width="27.1796875" bestFit="1" customWidth="1"/>
    <col min="1360" max="1360" width="39.90625" bestFit="1" customWidth="1"/>
    <col min="1361" max="1361" width="18.36328125" bestFit="1" customWidth="1"/>
    <col min="1362" max="1362" width="15.90625" bestFit="1" customWidth="1"/>
    <col min="1363" max="1363" width="36.54296875" bestFit="1" customWidth="1"/>
    <col min="1364" max="1364" width="54.08984375" bestFit="1" customWidth="1"/>
    <col min="1365" max="1365" width="32.1796875" bestFit="1" customWidth="1"/>
    <col min="1366" max="1366" width="26.81640625" bestFit="1" customWidth="1"/>
    <col min="1367" max="1367" width="52.81640625" bestFit="1" customWidth="1"/>
    <col min="1368" max="1368" width="39.6328125" bestFit="1" customWidth="1"/>
    <col min="1369" max="1369" width="28.453125" bestFit="1" customWidth="1"/>
    <col min="1370" max="1370" width="40.81640625" bestFit="1" customWidth="1"/>
    <col min="1371" max="1371" width="43.90625" bestFit="1" customWidth="1"/>
    <col min="1372" max="1372" width="36.81640625" bestFit="1" customWidth="1"/>
    <col min="1373" max="1373" width="15.6328125" bestFit="1" customWidth="1"/>
    <col min="1374" max="1374" width="25.7265625" bestFit="1" customWidth="1"/>
    <col min="1375" max="1375" width="18.453125" bestFit="1" customWidth="1"/>
    <col min="1376" max="1376" width="30.08984375" bestFit="1" customWidth="1"/>
    <col min="1377" max="1377" width="33.453125" bestFit="1" customWidth="1"/>
    <col min="1378" max="1378" width="36.7265625" bestFit="1" customWidth="1"/>
    <col min="1379" max="1379" width="40.26953125" bestFit="1" customWidth="1"/>
    <col min="1380" max="1380" width="53" bestFit="1" customWidth="1"/>
    <col min="1381" max="1381" width="33" bestFit="1" customWidth="1"/>
    <col min="1382" max="1382" width="52.7265625" bestFit="1" customWidth="1"/>
    <col min="1383" max="1383" width="50.08984375" bestFit="1" customWidth="1"/>
    <col min="1384" max="1384" width="36.08984375" bestFit="1" customWidth="1"/>
    <col min="1385" max="1385" width="52.08984375" bestFit="1" customWidth="1"/>
    <col min="1386" max="1386" width="26.54296875" bestFit="1" customWidth="1"/>
    <col min="1387" max="1387" width="13.6328125" bestFit="1" customWidth="1"/>
    <col min="1388" max="1388" width="45.6328125" bestFit="1" customWidth="1"/>
    <col min="1389" max="1389" width="50.54296875" bestFit="1" customWidth="1"/>
    <col min="1390" max="1390" width="25.90625" bestFit="1" customWidth="1"/>
    <col min="1391" max="1391" width="19.08984375" bestFit="1" customWidth="1"/>
    <col min="1392" max="1392" width="27.36328125" bestFit="1" customWidth="1"/>
    <col min="1393" max="1393" width="50.26953125" bestFit="1" customWidth="1"/>
    <col min="1394" max="1394" width="26.453125" bestFit="1" customWidth="1"/>
    <col min="1395" max="1395" width="22.1796875" bestFit="1" customWidth="1"/>
    <col min="1396" max="1396" width="38.453125" bestFit="1" customWidth="1"/>
    <col min="1397" max="1397" width="15.54296875" bestFit="1" customWidth="1"/>
    <col min="1398" max="1398" width="27.1796875" bestFit="1" customWidth="1"/>
    <col min="1399" max="1399" width="33" bestFit="1" customWidth="1"/>
    <col min="1400" max="1400" width="18.08984375" bestFit="1" customWidth="1"/>
    <col min="1401" max="1401" width="48.90625" bestFit="1" customWidth="1"/>
    <col min="1402" max="1402" width="56.6328125" bestFit="1" customWidth="1"/>
    <col min="1403" max="1403" width="30.7265625" bestFit="1" customWidth="1"/>
    <col min="1404" max="1404" width="17.90625" bestFit="1" customWidth="1"/>
    <col min="1405" max="1405" width="47.1796875" bestFit="1" customWidth="1"/>
    <col min="1406" max="1406" width="28.7265625" bestFit="1" customWidth="1"/>
    <col min="1407" max="1407" width="30.36328125" bestFit="1" customWidth="1"/>
    <col min="1408" max="1408" width="21.08984375" bestFit="1" customWidth="1"/>
    <col min="1409" max="1409" width="16.54296875" bestFit="1" customWidth="1"/>
    <col min="1410" max="1410" width="67.81640625" bestFit="1" customWidth="1"/>
    <col min="1411" max="1411" width="36.6328125" bestFit="1" customWidth="1"/>
    <col min="1412" max="1412" width="38.26953125" bestFit="1" customWidth="1"/>
    <col min="1413" max="1413" width="29.26953125" bestFit="1" customWidth="1"/>
    <col min="1414" max="1414" width="49.36328125" bestFit="1" customWidth="1"/>
    <col min="1415" max="1415" width="33" bestFit="1" customWidth="1"/>
    <col min="1416" max="1416" width="51.7265625" bestFit="1" customWidth="1"/>
    <col min="1417" max="1417" width="34.08984375" bestFit="1" customWidth="1"/>
    <col min="1418" max="1418" width="41.36328125" bestFit="1" customWidth="1"/>
    <col min="1419" max="1419" width="52.453125" bestFit="1" customWidth="1"/>
    <col min="1420" max="1420" width="38.81640625" bestFit="1" customWidth="1"/>
    <col min="1421" max="1421" width="51.6328125" bestFit="1" customWidth="1"/>
    <col min="1422" max="1422" width="23.90625" bestFit="1" customWidth="1"/>
    <col min="1423" max="1423" width="27.26953125" bestFit="1" customWidth="1"/>
    <col min="1424" max="1424" width="9.1796875" bestFit="1" customWidth="1"/>
    <col min="1425" max="1425" width="24.54296875" bestFit="1" customWidth="1"/>
    <col min="1426" max="1426" width="28.1796875" bestFit="1" customWidth="1"/>
    <col min="1427" max="1427" width="9.81640625" bestFit="1" customWidth="1"/>
    <col min="1428" max="1428" width="19.453125" bestFit="1" customWidth="1"/>
    <col min="1429" max="1429" width="28.6328125" bestFit="1" customWidth="1"/>
    <col min="1430" max="1430" width="36.36328125" bestFit="1" customWidth="1"/>
    <col min="1431" max="1431" width="46.36328125" bestFit="1" customWidth="1"/>
    <col min="1432" max="1432" width="51.1796875" bestFit="1" customWidth="1"/>
    <col min="1433" max="1433" width="16.54296875" bestFit="1" customWidth="1"/>
    <col min="1434" max="1434" width="23.453125" bestFit="1" customWidth="1"/>
    <col min="1435" max="1435" width="30" bestFit="1" customWidth="1"/>
    <col min="1436" max="1436" width="22.1796875" bestFit="1" customWidth="1"/>
    <col min="1437" max="1437" width="70.81640625" bestFit="1" customWidth="1"/>
    <col min="1438" max="1438" width="48" bestFit="1" customWidth="1"/>
    <col min="1439" max="1439" width="47.6328125" bestFit="1" customWidth="1"/>
    <col min="1440" max="1440" width="52.54296875" bestFit="1" customWidth="1"/>
    <col min="1441" max="1441" width="48.6328125" bestFit="1" customWidth="1"/>
    <col min="1442" max="1442" width="7" bestFit="1" customWidth="1"/>
    <col min="1443" max="1443" width="38.81640625" bestFit="1" customWidth="1"/>
    <col min="1444" max="1444" width="53.6328125" bestFit="1" customWidth="1"/>
    <col min="1445" max="1445" width="25.6328125" bestFit="1" customWidth="1"/>
    <col min="1446" max="1446" width="13.08984375" bestFit="1" customWidth="1"/>
    <col min="1447" max="1447" width="38.453125" bestFit="1" customWidth="1"/>
    <col min="1448" max="1448" width="50.36328125" bestFit="1" customWidth="1"/>
    <col min="1449" max="1449" width="6.81640625" bestFit="1" customWidth="1"/>
    <col min="1450" max="1450" width="27.1796875" bestFit="1" customWidth="1"/>
    <col min="1451" max="1451" width="41.08984375" bestFit="1" customWidth="1"/>
    <col min="1452" max="1452" width="62" bestFit="1" customWidth="1"/>
    <col min="1453" max="1453" width="50.1796875" bestFit="1" customWidth="1"/>
    <col min="1454" max="1454" width="41.90625" bestFit="1" customWidth="1"/>
    <col min="1455" max="1455" width="37.81640625" bestFit="1" customWidth="1"/>
    <col min="1456" max="1456" width="31.6328125" bestFit="1" customWidth="1"/>
    <col min="1457" max="1457" width="30.90625" bestFit="1" customWidth="1"/>
    <col min="1458" max="1458" width="13.1796875" bestFit="1" customWidth="1"/>
    <col min="1459" max="1459" width="32.26953125" bestFit="1" customWidth="1"/>
    <col min="1460" max="1460" width="39.26953125" bestFit="1" customWidth="1"/>
    <col min="1461" max="1461" width="47.36328125" bestFit="1" customWidth="1"/>
    <col min="1462" max="1462" width="40.36328125" bestFit="1" customWidth="1"/>
    <col min="1463" max="1463" width="39.1796875" bestFit="1" customWidth="1"/>
    <col min="1464" max="1464" width="22.7265625" bestFit="1" customWidth="1"/>
    <col min="1465" max="1465" width="29.453125" bestFit="1" customWidth="1"/>
    <col min="1466" max="1466" width="29.6328125" bestFit="1" customWidth="1"/>
    <col min="1467" max="1467" width="32.90625" bestFit="1" customWidth="1"/>
    <col min="1468" max="1468" width="45.26953125" bestFit="1" customWidth="1"/>
    <col min="1469" max="1469" width="45.453125" bestFit="1" customWidth="1"/>
    <col min="1470" max="1470" width="38.26953125" bestFit="1" customWidth="1"/>
    <col min="1471" max="1471" width="54.6328125" bestFit="1" customWidth="1"/>
    <col min="1472" max="1472" width="37.08984375" bestFit="1" customWidth="1"/>
    <col min="1473" max="1473" width="44.6328125" bestFit="1" customWidth="1"/>
    <col min="1474" max="1474" width="44.453125" bestFit="1" customWidth="1"/>
    <col min="1475" max="1475" width="52.1796875" bestFit="1" customWidth="1"/>
    <col min="1476" max="1476" width="21.453125" bestFit="1" customWidth="1"/>
    <col min="1477" max="1477" width="36.6328125" bestFit="1" customWidth="1"/>
    <col min="1478" max="1478" width="51.7265625" bestFit="1" customWidth="1"/>
    <col min="1479" max="1479" width="41.81640625" bestFit="1" customWidth="1"/>
    <col min="1480" max="1480" width="48.36328125" bestFit="1" customWidth="1"/>
    <col min="1481" max="1481" width="53" bestFit="1" customWidth="1"/>
    <col min="1482" max="1482" width="49.1796875" bestFit="1" customWidth="1"/>
    <col min="1483" max="1483" width="37.90625" bestFit="1" customWidth="1"/>
    <col min="1484" max="1484" width="49.90625" bestFit="1" customWidth="1"/>
    <col min="1485" max="1485" width="39.54296875" bestFit="1" customWidth="1"/>
    <col min="1486" max="1486" width="38.90625" bestFit="1" customWidth="1"/>
    <col min="1487" max="1487" width="24.6328125" bestFit="1" customWidth="1"/>
    <col min="1488" max="1488" width="34.54296875" bestFit="1" customWidth="1"/>
    <col min="1489" max="1489" width="37.90625" bestFit="1" customWidth="1"/>
    <col min="1490" max="1490" width="51.453125" bestFit="1" customWidth="1"/>
    <col min="1491" max="1491" width="55.1796875" bestFit="1" customWidth="1"/>
    <col min="1492" max="1492" width="52.7265625" bestFit="1" customWidth="1"/>
    <col min="1493" max="1493" width="33.90625" bestFit="1" customWidth="1"/>
    <col min="1494" max="1494" width="47.54296875" bestFit="1" customWidth="1"/>
    <col min="1495" max="1495" width="31.08984375" bestFit="1" customWidth="1"/>
    <col min="1496" max="1496" width="39.08984375" bestFit="1" customWidth="1"/>
    <col min="1497" max="1497" width="46.81640625" bestFit="1" customWidth="1"/>
    <col min="1498" max="1498" width="30.81640625" bestFit="1" customWidth="1"/>
    <col min="1499" max="1499" width="56.08984375" bestFit="1" customWidth="1"/>
    <col min="1500" max="1500" width="31.36328125" bestFit="1" customWidth="1"/>
    <col min="1501" max="1501" width="32.26953125" bestFit="1" customWidth="1"/>
    <col min="1502" max="1502" width="49.54296875" bestFit="1" customWidth="1"/>
    <col min="1503" max="1503" width="26.36328125" bestFit="1" customWidth="1"/>
    <col min="1504" max="1504" width="25" bestFit="1" customWidth="1"/>
    <col min="1505" max="1505" width="49.08984375" bestFit="1" customWidth="1"/>
    <col min="1506" max="1506" width="72.26953125" bestFit="1" customWidth="1"/>
    <col min="1507" max="1507" width="48.54296875" bestFit="1" customWidth="1"/>
    <col min="1508" max="1508" width="34.453125" bestFit="1" customWidth="1"/>
    <col min="1509" max="1509" width="29.54296875" bestFit="1" customWidth="1"/>
    <col min="1510" max="1510" width="52.90625" bestFit="1" customWidth="1"/>
    <col min="1511" max="1511" width="38" bestFit="1" customWidth="1"/>
    <col min="1512" max="1512" width="49.7265625" bestFit="1" customWidth="1"/>
    <col min="1513" max="1513" width="41.54296875" bestFit="1" customWidth="1"/>
    <col min="1514" max="1514" width="54" bestFit="1" customWidth="1"/>
    <col min="1515" max="1515" width="22.453125" bestFit="1" customWidth="1"/>
    <col min="1516" max="1516" width="37.26953125" bestFit="1" customWidth="1"/>
    <col min="1517" max="1517" width="42.26953125" bestFit="1" customWidth="1"/>
    <col min="1518" max="1518" width="17.54296875" bestFit="1" customWidth="1"/>
    <col min="1519" max="1519" width="27" bestFit="1" customWidth="1"/>
    <col min="1520" max="1520" width="47" bestFit="1" customWidth="1"/>
    <col min="1521" max="1521" width="54.26953125" bestFit="1" customWidth="1"/>
    <col min="1522" max="1522" width="31.08984375" bestFit="1" customWidth="1"/>
    <col min="1523" max="1523" width="49.1796875" bestFit="1" customWidth="1"/>
    <col min="1524" max="1524" width="46.90625" bestFit="1" customWidth="1"/>
    <col min="1525" max="1525" width="41.08984375" bestFit="1" customWidth="1"/>
    <col min="1526" max="1526" width="26.453125" bestFit="1" customWidth="1"/>
    <col min="1527" max="1527" width="7.453125" bestFit="1" customWidth="1"/>
    <col min="1528" max="1528" width="27.1796875" bestFit="1" customWidth="1"/>
    <col min="1529" max="1529" width="53.54296875" bestFit="1" customWidth="1"/>
    <col min="1530" max="1530" width="16.81640625" bestFit="1" customWidth="1"/>
    <col min="1531" max="1531" width="52.54296875" bestFit="1" customWidth="1"/>
    <col min="1532" max="1532" width="16.54296875" bestFit="1" customWidth="1"/>
    <col min="1533" max="1533" width="41.7265625" bestFit="1" customWidth="1"/>
    <col min="1534" max="1534" width="28.26953125" bestFit="1" customWidth="1"/>
    <col min="1535" max="1535" width="8.26953125" bestFit="1" customWidth="1"/>
    <col min="1536" max="1536" width="56.453125" bestFit="1" customWidth="1"/>
    <col min="1537" max="1537" width="40.90625" bestFit="1" customWidth="1"/>
    <col min="1538" max="1538" width="32.6328125" bestFit="1" customWidth="1"/>
    <col min="1539" max="1539" width="32.36328125" bestFit="1" customWidth="1"/>
    <col min="1540" max="1540" width="13.7265625" bestFit="1" customWidth="1"/>
    <col min="1541" max="1541" width="20.26953125" bestFit="1" customWidth="1"/>
    <col min="1542" max="1542" width="32.36328125" bestFit="1" customWidth="1"/>
    <col min="1543" max="1543" width="24.1796875" bestFit="1" customWidth="1"/>
    <col min="1544" max="1544" width="15.1796875" bestFit="1" customWidth="1"/>
    <col min="1545" max="1545" width="38.6328125" bestFit="1" customWidth="1"/>
    <col min="1546" max="1546" width="25.26953125" bestFit="1" customWidth="1"/>
    <col min="1547" max="1547" width="20.90625" bestFit="1" customWidth="1"/>
    <col min="1548" max="1548" width="28.90625" bestFit="1" customWidth="1"/>
    <col min="1549" max="1549" width="35" bestFit="1" customWidth="1"/>
    <col min="1550" max="1550" width="39.08984375" bestFit="1" customWidth="1"/>
    <col min="1551" max="1551" width="26.08984375" bestFit="1" customWidth="1"/>
    <col min="1552" max="1552" width="55.7265625" bestFit="1" customWidth="1"/>
    <col min="1553" max="1553" width="33.54296875" bestFit="1" customWidth="1"/>
    <col min="1554" max="1554" width="31.54296875" bestFit="1" customWidth="1"/>
    <col min="1555" max="1555" width="31.7265625" bestFit="1" customWidth="1"/>
    <col min="1556" max="1556" width="14.36328125" bestFit="1" customWidth="1"/>
    <col min="1557" max="1557" width="8.6328125" bestFit="1" customWidth="1"/>
    <col min="1558" max="1558" width="49.54296875" bestFit="1" customWidth="1"/>
    <col min="1559" max="1559" width="33.7265625" bestFit="1" customWidth="1"/>
    <col min="1560" max="1560" width="5.81640625" bestFit="1" customWidth="1"/>
    <col min="1561" max="1561" width="36.36328125" bestFit="1" customWidth="1"/>
    <col min="1562" max="1562" width="6.81640625" bestFit="1" customWidth="1"/>
    <col min="1563" max="1563" width="37.7265625" bestFit="1" customWidth="1"/>
    <col min="1564" max="1564" width="43.08984375" bestFit="1" customWidth="1"/>
    <col min="1565" max="1565" width="44.36328125" bestFit="1" customWidth="1"/>
    <col min="1566" max="1566" width="33.7265625" bestFit="1" customWidth="1"/>
    <col min="1567" max="1567" width="44.26953125" bestFit="1" customWidth="1"/>
    <col min="1568" max="1568" width="30.26953125" bestFit="1" customWidth="1"/>
    <col min="1569" max="1569" width="28.6328125" bestFit="1" customWidth="1"/>
    <col min="1570" max="1570" width="26" bestFit="1" customWidth="1"/>
    <col min="1571" max="1571" width="34" bestFit="1" customWidth="1"/>
    <col min="1572" max="1572" width="11" bestFit="1" customWidth="1"/>
    <col min="1573" max="1573" width="36.08984375" bestFit="1" customWidth="1"/>
    <col min="1574" max="1574" width="28.54296875" bestFit="1" customWidth="1"/>
    <col min="1575" max="1575" width="18.7265625" bestFit="1" customWidth="1"/>
    <col min="1576" max="1576" width="56.81640625" bestFit="1" customWidth="1"/>
    <col min="1577" max="1577" width="38.90625" bestFit="1" customWidth="1"/>
    <col min="1578" max="1578" width="52.26953125" bestFit="1" customWidth="1"/>
    <col min="1579" max="1579" width="34.26953125" bestFit="1" customWidth="1"/>
    <col min="1580" max="1580" width="11.54296875" bestFit="1" customWidth="1"/>
    <col min="1581" max="1581" width="40.26953125" bestFit="1" customWidth="1"/>
    <col min="1582" max="1582" width="29.453125" bestFit="1" customWidth="1"/>
    <col min="1583" max="1583" width="49.81640625" bestFit="1" customWidth="1"/>
    <col min="1584" max="1584" width="50.453125" bestFit="1" customWidth="1"/>
    <col min="1585" max="1585" width="48.26953125" bestFit="1" customWidth="1"/>
    <col min="1586" max="1586" width="32.7265625" bestFit="1" customWidth="1"/>
    <col min="1587" max="1587" width="45.90625" bestFit="1" customWidth="1"/>
    <col min="1588" max="1588" width="15.453125" bestFit="1" customWidth="1"/>
    <col min="1589" max="1589" width="55" bestFit="1" customWidth="1"/>
    <col min="1590" max="1590" width="40.36328125" bestFit="1" customWidth="1"/>
    <col min="1591" max="1591" width="49.54296875" bestFit="1" customWidth="1"/>
    <col min="1592" max="1592" width="15.81640625" bestFit="1" customWidth="1"/>
    <col min="1593" max="1593" width="50.453125" bestFit="1" customWidth="1"/>
    <col min="1594" max="1594" width="24.81640625" bestFit="1" customWidth="1"/>
    <col min="1595" max="1595" width="25.453125" bestFit="1" customWidth="1"/>
    <col min="1596" max="1596" width="10.36328125" bestFit="1" customWidth="1"/>
    <col min="1597" max="1597" width="53.54296875" bestFit="1" customWidth="1"/>
    <col min="1598" max="1598" width="54.08984375" bestFit="1" customWidth="1"/>
    <col min="1599" max="1599" width="46.36328125" bestFit="1" customWidth="1"/>
    <col min="1600" max="1600" width="48.08984375" bestFit="1" customWidth="1"/>
    <col min="1601" max="1601" width="19.453125" bestFit="1" customWidth="1"/>
    <col min="1602" max="1602" width="51.453125" bestFit="1" customWidth="1"/>
    <col min="1603" max="1603" width="50.7265625" bestFit="1" customWidth="1"/>
    <col min="1604" max="1604" width="52.26953125" bestFit="1" customWidth="1"/>
    <col min="1605" max="1605" width="12.90625" bestFit="1" customWidth="1"/>
    <col min="1606" max="1606" width="10.6328125" bestFit="1" customWidth="1"/>
    <col min="1607" max="1607" width="13.453125" bestFit="1" customWidth="1"/>
    <col min="1608" max="1608" width="47.6328125" bestFit="1" customWidth="1"/>
    <col min="1609" max="1609" width="16.1796875" bestFit="1" customWidth="1"/>
    <col min="1610" max="1610" width="37.81640625" bestFit="1" customWidth="1"/>
    <col min="1611" max="1611" width="29.6328125" bestFit="1" customWidth="1"/>
    <col min="1612" max="1612" width="11.453125" bestFit="1" customWidth="1"/>
    <col min="1613" max="1613" width="34.1796875" bestFit="1" customWidth="1"/>
    <col min="1614" max="1614" width="22" bestFit="1" customWidth="1"/>
    <col min="1615" max="1615" width="33.7265625" bestFit="1" customWidth="1"/>
    <col min="1616" max="1616" width="20.26953125" bestFit="1" customWidth="1"/>
    <col min="1617" max="1617" width="34.08984375" bestFit="1" customWidth="1"/>
    <col min="1618" max="1618" width="9.7265625" bestFit="1" customWidth="1"/>
    <col min="1619" max="1619" width="47.1796875" bestFit="1" customWidth="1"/>
    <col min="1620" max="1620" width="51.81640625" bestFit="1" customWidth="1"/>
    <col min="1621" max="1621" width="6" bestFit="1" customWidth="1"/>
    <col min="1622" max="1622" width="44.81640625" bestFit="1" customWidth="1"/>
    <col min="1623" max="1623" width="49.54296875" bestFit="1" customWidth="1"/>
    <col min="1624" max="1624" width="32.453125" bestFit="1" customWidth="1"/>
    <col min="1625" max="1625" width="10.81640625" bestFit="1" customWidth="1"/>
    <col min="1626" max="1626" width="29.26953125" bestFit="1" customWidth="1"/>
    <col min="1627" max="1627" width="13.26953125" bestFit="1" customWidth="1"/>
    <col min="1628" max="1628" width="42.1796875" bestFit="1" customWidth="1"/>
    <col min="1629" max="1629" width="11.453125" bestFit="1" customWidth="1"/>
    <col min="1630" max="1630" width="44.7265625" bestFit="1" customWidth="1"/>
    <col min="1631" max="1631" width="43.453125" bestFit="1" customWidth="1"/>
    <col min="1632" max="1632" width="49.08984375" bestFit="1" customWidth="1"/>
    <col min="1633" max="1633" width="19.1796875" bestFit="1" customWidth="1"/>
    <col min="1634" max="1634" width="22.1796875" bestFit="1" customWidth="1"/>
    <col min="1635" max="1635" width="54.26953125" bestFit="1" customWidth="1"/>
    <col min="1636" max="1636" width="17.6328125" bestFit="1" customWidth="1"/>
    <col min="1637" max="1637" width="54.6328125" bestFit="1" customWidth="1"/>
    <col min="1638" max="1638" width="27.453125" bestFit="1" customWidth="1"/>
    <col min="1639" max="1639" width="11" bestFit="1" customWidth="1"/>
    <col min="1640" max="1640" width="8.6328125" bestFit="1" customWidth="1"/>
    <col min="1641" max="1641" width="53.6328125" bestFit="1" customWidth="1"/>
    <col min="1642" max="1642" width="43.90625" bestFit="1" customWidth="1"/>
    <col min="1643" max="1643" width="50.7265625" bestFit="1" customWidth="1"/>
    <col min="1644" max="1644" width="16.26953125" bestFit="1" customWidth="1"/>
    <col min="1645" max="1645" width="28.453125" bestFit="1" customWidth="1"/>
    <col min="1646" max="1646" width="45.81640625" bestFit="1" customWidth="1"/>
    <col min="1647" max="1647" width="26.26953125" bestFit="1" customWidth="1"/>
    <col min="1648" max="1648" width="20.1796875" bestFit="1" customWidth="1"/>
    <col min="1649" max="1649" width="13.54296875" bestFit="1" customWidth="1"/>
    <col min="1650" max="1650" width="17.453125" bestFit="1" customWidth="1"/>
    <col min="1651" max="1651" width="43.1796875" bestFit="1" customWidth="1"/>
    <col min="1652" max="1652" width="34.08984375" bestFit="1" customWidth="1"/>
    <col min="1653" max="1653" width="51.26953125" bestFit="1" customWidth="1"/>
    <col min="1654" max="1654" width="47" bestFit="1" customWidth="1"/>
    <col min="1655" max="1655" width="51.08984375" bestFit="1" customWidth="1"/>
    <col min="1656" max="1656" width="16.81640625" bestFit="1" customWidth="1"/>
    <col min="1657" max="1657" width="39.26953125" bestFit="1" customWidth="1"/>
    <col min="1658" max="1658" width="21.453125" bestFit="1" customWidth="1"/>
    <col min="1659" max="1659" width="28.36328125" bestFit="1" customWidth="1"/>
    <col min="1660" max="1660" width="36.26953125" bestFit="1" customWidth="1"/>
    <col min="1661" max="1661" width="6" bestFit="1" customWidth="1"/>
    <col min="1662" max="1662" width="17.90625" bestFit="1" customWidth="1"/>
    <col min="1663" max="1663" width="44" bestFit="1" customWidth="1"/>
    <col min="1664" max="1664" width="23.36328125" bestFit="1" customWidth="1"/>
    <col min="1665" max="1665" width="19.6328125" bestFit="1" customWidth="1"/>
    <col min="1666" max="1666" width="34.90625" bestFit="1" customWidth="1"/>
    <col min="1667" max="1667" width="23.6328125" bestFit="1" customWidth="1"/>
    <col min="1668" max="1668" width="30.7265625" bestFit="1" customWidth="1"/>
    <col min="1669" max="1669" width="40.1796875" bestFit="1" customWidth="1"/>
    <col min="1670" max="1671" width="38.81640625" bestFit="1" customWidth="1"/>
    <col min="1672" max="1672" width="42.81640625" bestFit="1" customWidth="1"/>
    <col min="1673" max="1673" width="24.81640625" bestFit="1" customWidth="1"/>
    <col min="1674" max="1674" width="36.26953125" bestFit="1" customWidth="1"/>
    <col min="1675" max="1675" width="39.453125" bestFit="1" customWidth="1"/>
    <col min="1676" max="1676" width="19.26953125" bestFit="1" customWidth="1"/>
    <col min="1677" max="1677" width="52.26953125" bestFit="1" customWidth="1"/>
    <col min="1678" max="1678" width="20.08984375" bestFit="1" customWidth="1"/>
    <col min="1679" max="1679" width="38.6328125" bestFit="1" customWidth="1"/>
    <col min="1680" max="1680" width="49.36328125" bestFit="1" customWidth="1"/>
    <col min="1681" max="1681" width="39.90625" bestFit="1" customWidth="1"/>
    <col min="1682" max="1682" width="41" bestFit="1" customWidth="1"/>
    <col min="1683" max="1683" width="50.453125" bestFit="1" customWidth="1"/>
    <col min="1684" max="1684" width="24.1796875" bestFit="1" customWidth="1"/>
    <col min="1685" max="1685" width="56.08984375" bestFit="1" customWidth="1"/>
    <col min="1686" max="1686" width="19.08984375" bestFit="1" customWidth="1"/>
    <col min="1687" max="1687" width="34.26953125" bestFit="1" customWidth="1"/>
    <col min="1688" max="1688" width="36.81640625" bestFit="1" customWidth="1"/>
    <col min="1689" max="1689" width="49" bestFit="1" customWidth="1"/>
    <col min="1690" max="1690" width="22.90625" bestFit="1" customWidth="1"/>
    <col min="1691" max="1691" width="46.90625" bestFit="1" customWidth="1"/>
    <col min="1692" max="1692" width="12.36328125" bestFit="1" customWidth="1"/>
    <col min="1693" max="1693" width="15.08984375" bestFit="1" customWidth="1"/>
    <col min="1694" max="1694" width="53.26953125" bestFit="1" customWidth="1"/>
    <col min="1695" max="1695" width="7.54296875" bestFit="1" customWidth="1"/>
    <col min="1696" max="1696" width="53.1796875" bestFit="1" customWidth="1"/>
    <col min="1697" max="1697" width="50.453125" bestFit="1" customWidth="1"/>
    <col min="1698" max="1698" width="41.81640625" bestFit="1" customWidth="1"/>
    <col min="1699" max="1699" width="15.81640625" bestFit="1" customWidth="1"/>
    <col min="1700" max="1700" width="44.6328125" bestFit="1" customWidth="1"/>
    <col min="1701" max="1701" width="50.6328125" bestFit="1" customWidth="1"/>
    <col min="1702" max="1702" width="39.36328125" bestFit="1" customWidth="1"/>
    <col min="1703" max="1703" width="37.6328125" bestFit="1" customWidth="1"/>
    <col min="1704" max="1704" width="47.7265625" bestFit="1" customWidth="1"/>
    <col min="1705" max="1705" width="38.1796875" bestFit="1" customWidth="1"/>
    <col min="1706" max="1706" width="46.81640625" bestFit="1" customWidth="1"/>
    <col min="1707" max="1707" width="9.08984375" bestFit="1" customWidth="1"/>
    <col min="1708" max="1708" width="50.6328125" bestFit="1" customWidth="1"/>
    <col min="1709" max="1709" width="49.81640625" bestFit="1" customWidth="1"/>
    <col min="1710" max="1710" width="8.54296875" bestFit="1" customWidth="1"/>
    <col min="1711" max="1711" width="33" bestFit="1" customWidth="1"/>
    <col min="1712" max="1712" width="31.7265625" bestFit="1" customWidth="1"/>
    <col min="1713" max="1713" width="12.6328125" bestFit="1" customWidth="1"/>
    <col min="1714" max="1714" width="45.36328125" bestFit="1" customWidth="1"/>
    <col min="1715" max="1715" width="15" bestFit="1" customWidth="1"/>
    <col min="1716" max="1716" width="38.7265625" bestFit="1" customWidth="1"/>
    <col min="1717" max="1717" width="40" bestFit="1" customWidth="1"/>
    <col min="1718" max="1718" width="15.1796875" bestFit="1" customWidth="1"/>
    <col min="1719" max="1719" width="22" bestFit="1" customWidth="1"/>
    <col min="1720" max="1720" width="19.1796875" bestFit="1" customWidth="1"/>
    <col min="1721" max="1721" width="45.08984375" bestFit="1" customWidth="1"/>
    <col min="1722" max="1722" width="30.6328125" bestFit="1" customWidth="1"/>
    <col min="1723" max="1723" width="36.6328125" bestFit="1" customWidth="1"/>
    <col min="1724" max="1724" width="22.1796875" bestFit="1" customWidth="1"/>
    <col min="1725" max="1725" width="11.7265625" bestFit="1" customWidth="1"/>
    <col min="1726" max="1726" width="54.36328125" bestFit="1" customWidth="1"/>
    <col min="1727" max="1727" width="42.08984375" bestFit="1" customWidth="1"/>
    <col min="1728" max="1728" width="10.90625" bestFit="1" customWidth="1"/>
    <col min="1729" max="1729" width="21.1796875" bestFit="1" customWidth="1"/>
    <col min="1730" max="1730" width="24.6328125" bestFit="1" customWidth="1"/>
    <col min="1731" max="1731" width="48.90625" bestFit="1" customWidth="1"/>
    <col min="1732" max="1732" width="6.6328125" bestFit="1" customWidth="1"/>
    <col min="1733" max="1733" width="24.7265625" bestFit="1" customWidth="1"/>
    <col min="1734" max="1734" width="27.36328125" bestFit="1" customWidth="1"/>
    <col min="1735" max="1735" width="29.81640625" bestFit="1" customWidth="1"/>
    <col min="1736" max="1736" width="47.08984375" bestFit="1" customWidth="1"/>
    <col min="1737" max="1737" width="16.6328125" bestFit="1" customWidth="1"/>
    <col min="1738" max="1738" width="36.08984375" bestFit="1" customWidth="1"/>
    <col min="1739" max="1739" width="30.36328125" bestFit="1" customWidth="1"/>
    <col min="1740" max="1740" width="24.453125" bestFit="1" customWidth="1"/>
    <col min="1741" max="1741" width="34.81640625" bestFit="1" customWidth="1"/>
    <col min="1742" max="1742" width="17" bestFit="1" customWidth="1"/>
    <col min="1743" max="1743" width="52.90625" bestFit="1" customWidth="1"/>
    <col min="1744" max="1744" width="51.26953125" bestFit="1" customWidth="1"/>
    <col min="1745" max="1745" width="46.1796875" bestFit="1" customWidth="1"/>
    <col min="1746" max="1746" width="21.6328125" bestFit="1" customWidth="1"/>
    <col min="1747" max="1747" width="16.1796875" bestFit="1" customWidth="1"/>
    <col min="1748" max="1748" width="45.90625" bestFit="1" customWidth="1"/>
    <col min="1749" max="1749" width="22.1796875" bestFit="1" customWidth="1"/>
    <col min="1750" max="1750" width="43.7265625" bestFit="1" customWidth="1"/>
    <col min="1751" max="1751" width="30.6328125" bestFit="1" customWidth="1"/>
    <col min="1752" max="1752" width="57.6328125" bestFit="1" customWidth="1"/>
    <col min="1753" max="1753" width="20.6328125" bestFit="1" customWidth="1"/>
    <col min="1754" max="1754" width="11.90625" bestFit="1" customWidth="1"/>
    <col min="1755" max="1755" width="25.81640625" bestFit="1" customWidth="1"/>
    <col min="1756" max="1756" width="38.7265625" bestFit="1" customWidth="1"/>
    <col min="1757" max="1757" width="16" bestFit="1" customWidth="1"/>
    <col min="1758" max="1758" width="19.453125" bestFit="1" customWidth="1"/>
    <col min="1759" max="1759" width="27" bestFit="1" customWidth="1"/>
    <col min="1760" max="1760" width="53.90625" bestFit="1" customWidth="1"/>
    <col min="1761" max="1761" width="50" bestFit="1" customWidth="1"/>
    <col min="1762" max="1762" width="42.1796875" bestFit="1" customWidth="1"/>
    <col min="1763" max="1763" width="64.08984375" bestFit="1" customWidth="1"/>
    <col min="1764" max="1764" width="30.90625" bestFit="1" customWidth="1"/>
    <col min="1765" max="1765" width="22.81640625" bestFit="1" customWidth="1"/>
    <col min="1766" max="1766" width="26.90625" bestFit="1" customWidth="1"/>
    <col min="1767" max="1767" width="39.90625" bestFit="1" customWidth="1"/>
    <col min="1768" max="1768" width="28.26953125" bestFit="1" customWidth="1"/>
    <col min="1769" max="1769" width="52.453125" bestFit="1" customWidth="1"/>
    <col min="1770" max="1770" width="45.81640625" bestFit="1" customWidth="1"/>
    <col min="1771" max="1771" width="44.08984375" bestFit="1" customWidth="1"/>
    <col min="1772" max="1772" width="36.36328125" bestFit="1" customWidth="1"/>
    <col min="1773" max="1773" width="44.6328125" bestFit="1" customWidth="1"/>
    <col min="1774" max="1774" width="33.7265625" bestFit="1" customWidth="1"/>
    <col min="1775" max="1775" width="20.1796875" bestFit="1" customWidth="1"/>
    <col min="1776" max="1776" width="47.36328125" bestFit="1" customWidth="1"/>
    <col min="1777" max="1777" width="45.90625" bestFit="1" customWidth="1"/>
    <col min="1778" max="1778" width="49" bestFit="1" customWidth="1"/>
    <col min="1779" max="1779" width="33.54296875" bestFit="1" customWidth="1"/>
    <col min="1780" max="1780" width="41.81640625" bestFit="1" customWidth="1"/>
    <col min="1781" max="1781" width="16" bestFit="1" customWidth="1"/>
    <col min="1782" max="1782" width="49.26953125" bestFit="1" customWidth="1"/>
    <col min="1783" max="1783" width="33.1796875" bestFit="1" customWidth="1"/>
    <col min="1784" max="1784" width="38.26953125" bestFit="1" customWidth="1"/>
    <col min="1785" max="1785" width="17.7265625" bestFit="1" customWidth="1"/>
    <col min="1786" max="1786" width="17.1796875" bestFit="1" customWidth="1"/>
    <col min="1787" max="1787" width="38.453125" bestFit="1" customWidth="1"/>
    <col min="1788" max="1788" width="30.453125" bestFit="1" customWidth="1"/>
    <col min="1789" max="1789" width="55.6328125" bestFit="1" customWidth="1"/>
    <col min="1790" max="1790" width="15" bestFit="1" customWidth="1"/>
    <col min="1791" max="1791" width="46" bestFit="1" customWidth="1"/>
    <col min="1792" max="1792" width="12.7265625" bestFit="1" customWidth="1"/>
    <col min="1793" max="1793" width="18.36328125" bestFit="1" customWidth="1"/>
    <col min="1794" max="1794" width="24.26953125" bestFit="1" customWidth="1"/>
    <col min="1795" max="1795" width="11.453125" bestFit="1" customWidth="1"/>
    <col min="1796" max="1796" width="36.7265625" bestFit="1" customWidth="1"/>
    <col min="1797" max="1797" width="32" bestFit="1" customWidth="1"/>
    <col min="1798" max="1798" width="49.90625" bestFit="1" customWidth="1"/>
    <col min="1799" max="1799" width="33.453125" bestFit="1" customWidth="1"/>
    <col min="1800" max="1800" width="22.36328125" bestFit="1" customWidth="1"/>
    <col min="1801" max="1801" width="26.54296875" bestFit="1" customWidth="1"/>
    <col min="1802" max="1802" width="52" bestFit="1" customWidth="1"/>
    <col min="1803" max="1803" width="31.453125" bestFit="1" customWidth="1"/>
    <col min="1804" max="1804" width="30.54296875" bestFit="1" customWidth="1"/>
    <col min="1805" max="1805" width="26.54296875" bestFit="1" customWidth="1"/>
    <col min="1806" max="1806" width="22.36328125" bestFit="1" customWidth="1"/>
    <col min="1807" max="1807" width="37" bestFit="1" customWidth="1"/>
    <col min="1808" max="1808" width="16.81640625" bestFit="1" customWidth="1"/>
    <col min="1809" max="1809" width="42.08984375" bestFit="1" customWidth="1"/>
    <col min="1810" max="1810" width="47.36328125" bestFit="1" customWidth="1"/>
    <col min="1811" max="1811" width="21.90625" bestFit="1" customWidth="1"/>
    <col min="1812" max="1812" width="29.90625" bestFit="1" customWidth="1"/>
    <col min="1813" max="1813" width="56.36328125" bestFit="1" customWidth="1"/>
    <col min="1814" max="1814" width="38.1796875" bestFit="1" customWidth="1"/>
    <col min="1815" max="1815" width="24.6328125" bestFit="1" customWidth="1"/>
    <col min="1816" max="1816" width="17.1796875" bestFit="1" customWidth="1"/>
    <col min="1817" max="1817" width="19.90625" bestFit="1" customWidth="1"/>
    <col min="1818" max="1818" width="14.90625" bestFit="1" customWidth="1"/>
    <col min="1819" max="1819" width="22.81640625" bestFit="1" customWidth="1"/>
    <col min="1820" max="1820" width="39.453125" bestFit="1" customWidth="1"/>
    <col min="1821" max="1821" width="48.08984375" bestFit="1" customWidth="1"/>
    <col min="1822" max="1822" width="60.26953125" bestFit="1" customWidth="1"/>
    <col min="1823" max="1823" width="24.26953125" bestFit="1" customWidth="1"/>
    <col min="1824" max="1824" width="52.7265625" bestFit="1" customWidth="1"/>
    <col min="1825" max="1825" width="20.1796875" bestFit="1" customWidth="1"/>
    <col min="1826" max="1826" width="12.453125" bestFit="1" customWidth="1"/>
    <col min="1827" max="1827" width="7.6328125" bestFit="1" customWidth="1"/>
    <col min="1828" max="1828" width="20.08984375" bestFit="1" customWidth="1"/>
    <col min="1829" max="1829" width="32.54296875" bestFit="1" customWidth="1"/>
    <col min="1830" max="1830" width="43.26953125" bestFit="1" customWidth="1"/>
    <col min="1831" max="1831" width="46" bestFit="1" customWidth="1"/>
    <col min="1832" max="1832" width="42.26953125" bestFit="1" customWidth="1"/>
    <col min="1833" max="1833" width="25.26953125" bestFit="1" customWidth="1"/>
    <col min="1834" max="1834" width="53.26953125" bestFit="1" customWidth="1"/>
    <col min="1835" max="1835" width="15.6328125" bestFit="1" customWidth="1"/>
    <col min="1836" max="1836" width="18.7265625" bestFit="1" customWidth="1"/>
    <col min="1837" max="1837" width="45.453125" bestFit="1" customWidth="1"/>
    <col min="1838" max="1838" width="32.54296875" bestFit="1" customWidth="1"/>
    <col min="1839" max="1839" width="40.54296875" bestFit="1" customWidth="1"/>
    <col min="1840" max="1840" width="45.6328125" bestFit="1" customWidth="1"/>
    <col min="1841" max="1841" width="34" bestFit="1" customWidth="1"/>
    <col min="1842" max="1842" width="17.6328125" bestFit="1" customWidth="1"/>
    <col min="1843" max="1843" width="31.81640625" bestFit="1" customWidth="1"/>
    <col min="1844" max="1844" width="30.54296875" bestFit="1" customWidth="1"/>
    <col min="1845" max="1845" width="46.1796875" bestFit="1" customWidth="1"/>
    <col min="1846" max="1846" width="47.453125" bestFit="1" customWidth="1"/>
    <col min="1847" max="1847" width="38.90625" bestFit="1" customWidth="1"/>
    <col min="1848" max="1848" width="36.453125" bestFit="1" customWidth="1"/>
    <col min="1849" max="1849" width="16.08984375" bestFit="1" customWidth="1"/>
    <col min="1850" max="1850" width="11.08984375" bestFit="1" customWidth="1"/>
    <col min="1851" max="1851" width="12.7265625" bestFit="1" customWidth="1"/>
    <col min="1852" max="1852" width="20.54296875" bestFit="1" customWidth="1"/>
    <col min="1853" max="1853" width="18.7265625" bestFit="1" customWidth="1"/>
    <col min="1854" max="1854" width="48.54296875" bestFit="1" customWidth="1"/>
    <col min="1855" max="1855" width="8.36328125" bestFit="1" customWidth="1"/>
    <col min="1856" max="1856" width="14.54296875" bestFit="1" customWidth="1"/>
    <col min="1857" max="1857" width="12" bestFit="1" customWidth="1"/>
    <col min="1858" max="1858" width="8.1796875" bestFit="1" customWidth="1"/>
    <col min="1859" max="1859" width="17.26953125" bestFit="1" customWidth="1"/>
    <col min="1860" max="1860" width="55.36328125" bestFit="1" customWidth="1"/>
    <col min="1861" max="1861" width="17.1796875" bestFit="1" customWidth="1"/>
    <col min="1862" max="1862" width="7.90625" bestFit="1" customWidth="1"/>
    <col min="1863" max="1863" width="8.453125" bestFit="1" customWidth="1"/>
    <col min="1864" max="1864" width="12.7265625" bestFit="1" customWidth="1"/>
    <col min="1865" max="1865" width="42.1796875" bestFit="1" customWidth="1"/>
    <col min="1866" max="1866" width="25.26953125" bestFit="1" customWidth="1"/>
    <col min="1867" max="1867" width="24" bestFit="1" customWidth="1"/>
    <col min="1868" max="1868" width="36.36328125" bestFit="1" customWidth="1"/>
    <col min="1869" max="1869" width="35.90625" bestFit="1" customWidth="1"/>
    <col min="1870" max="1870" width="5.90625" bestFit="1" customWidth="1"/>
    <col min="1871" max="1871" width="29.81640625" bestFit="1" customWidth="1"/>
    <col min="1872" max="1872" width="16.1796875" bestFit="1" customWidth="1"/>
    <col min="1873" max="1873" width="19.81640625" bestFit="1" customWidth="1"/>
    <col min="1874" max="1874" width="30.453125" bestFit="1" customWidth="1"/>
    <col min="1875" max="1875" width="47.26953125" bestFit="1" customWidth="1"/>
    <col min="1876" max="1876" width="20.453125" bestFit="1" customWidth="1"/>
    <col min="1877" max="1877" width="6" bestFit="1" customWidth="1"/>
    <col min="1878" max="1878" width="32.54296875" bestFit="1" customWidth="1"/>
    <col min="1879" max="1879" width="17" bestFit="1" customWidth="1"/>
    <col min="1880" max="1880" width="30" bestFit="1" customWidth="1"/>
    <col min="1881" max="1881" width="14.54296875" bestFit="1" customWidth="1"/>
    <col min="1882" max="1882" width="22.36328125" bestFit="1" customWidth="1"/>
    <col min="1883" max="1883" width="47.81640625" bestFit="1" customWidth="1"/>
    <col min="1884" max="1884" width="41.54296875" bestFit="1" customWidth="1"/>
    <col min="1885" max="1885" width="55.08984375" bestFit="1" customWidth="1"/>
    <col min="1886" max="1886" width="19.6328125" bestFit="1" customWidth="1"/>
    <col min="1887" max="1887" width="46.54296875" bestFit="1" customWidth="1"/>
    <col min="1888" max="1888" width="51" bestFit="1" customWidth="1"/>
    <col min="1889" max="1889" width="49.08984375" bestFit="1" customWidth="1"/>
    <col min="1890" max="1890" width="22.36328125" bestFit="1" customWidth="1"/>
    <col min="1891" max="1891" width="18.08984375" bestFit="1" customWidth="1"/>
    <col min="1892" max="1892" width="24.453125" bestFit="1" customWidth="1"/>
    <col min="1893" max="1893" width="25.1796875" bestFit="1" customWidth="1"/>
    <col min="1894" max="1894" width="50.6328125" bestFit="1" customWidth="1"/>
    <col min="1895" max="1895" width="50.54296875" bestFit="1" customWidth="1"/>
    <col min="1896" max="1896" width="29.6328125" bestFit="1" customWidth="1"/>
    <col min="1897" max="1897" width="10.90625" bestFit="1" customWidth="1"/>
    <col min="1898" max="1898" width="26.26953125" bestFit="1" customWidth="1"/>
    <col min="1899" max="1899" width="36.6328125" bestFit="1" customWidth="1"/>
    <col min="1900" max="1900" width="24.453125" bestFit="1" customWidth="1"/>
    <col min="1901" max="1901" width="26.90625" bestFit="1" customWidth="1"/>
    <col min="1902" max="1902" width="50.90625" bestFit="1" customWidth="1"/>
    <col min="1903" max="1903" width="48.453125" bestFit="1" customWidth="1"/>
    <col min="1904" max="1904" width="24.6328125" bestFit="1" customWidth="1"/>
    <col min="1905" max="1905" width="49.81640625" bestFit="1" customWidth="1"/>
    <col min="1906" max="1906" width="22.81640625" bestFit="1" customWidth="1"/>
    <col min="1907" max="1907" width="61.81640625" bestFit="1" customWidth="1"/>
    <col min="1908" max="1908" width="52.36328125" bestFit="1" customWidth="1"/>
    <col min="1909" max="1909" width="14.453125" bestFit="1" customWidth="1"/>
    <col min="1910" max="1910" width="40.08984375" bestFit="1" customWidth="1"/>
    <col min="1911" max="1911" width="37.26953125" bestFit="1" customWidth="1"/>
    <col min="1912" max="1912" width="50.90625" bestFit="1" customWidth="1"/>
    <col min="1913" max="1913" width="22.6328125" bestFit="1" customWidth="1"/>
    <col min="1914" max="1914" width="32.08984375" bestFit="1" customWidth="1"/>
    <col min="1915" max="1915" width="42.81640625" bestFit="1" customWidth="1"/>
    <col min="1916" max="1916" width="22.54296875" bestFit="1" customWidth="1"/>
    <col min="1917" max="1917" width="30.90625" bestFit="1" customWidth="1"/>
    <col min="1918" max="1918" width="26.1796875" bestFit="1" customWidth="1"/>
    <col min="1919" max="1919" width="21.36328125" bestFit="1" customWidth="1"/>
    <col min="1920" max="1920" width="25.6328125" bestFit="1" customWidth="1"/>
    <col min="1921" max="1921" width="26.08984375" bestFit="1" customWidth="1"/>
    <col min="1922" max="1922" width="24" bestFit="1" customWidth="1"/>
    <col min="1923" max="1923" width="17.81640625" bestFit="1" customWidth="1"/>
    <col min="1924" max="1924" width="46.6328125" bestFit="1" customWidth="1"/>
    <col min="1925" max="1925" width="51.08984375" bestFit="1" customWidth="1"/>
    <col min="1926" max="1926" width="30.1796875" bestFit="1" customWidth="1"/>
    <col min="1927" max="1927" width="50.7265625" bestFit="1" customWidth="1"/>
    <col min="1928" max="1928" width="61.453125" bestFit="1" customWidth="1"/>
    <col min="1929" max="1929" width="21.7265625" bestFit="1" customWidth="1"/>
    <col min="1930" max="1930" width="32.36328125" bestFit="1" customWidth="1"/>
    <col min="1931" max="1931" width="47.36328125" bestFit="1" customWidth="1"/>
    <col min="1932" max="1932" width="20.6328125" bestFit="1" customWidth="1"/>
    <col min="1933" max="1933" width="26.26953125" bestFit="1" customWidth="1"/>
    <col min="1934" max="1934" width="39.453125" bestFit="1" customWidth="1"/>
    <col min="1935" max="1935" width="22.36328125" bestFit="1" customWidth="1"/>
    <col min="1936" max="1936" width="37.90625" bestFit="1" customWidth="1"/>
    <col min="1937" max="1937" width="53.90625" bestFit="1" customWidth="1"/>
    <col min="1938" max="1938" width="14.7265625" bestFit="1" customWidth="1"/>
    <col min="1939" max="1939" width="22.7265625" bestFit="1" customWidth="1"/>
    <col min="1940" max="1940" width="10.90625" bestFit="1" customWidth="1"/>
    <col min="1941" max="1941" width="16.7265625" bestFit="1" customWidth="1"/>
    <col min="1942" max="1942" width="49.81640625" bestFit="1" customWidth="1"/>
    <col min="1943" max="1943" width="18.1796875" bestFit="1" customWidth="1"/>
    <col min="1944" max="1944" width="12.36328125" bestFit="1" customWidth="1"/>
    <col min="1945" max="1945" width="11.36328125" bestFit="1" customWidth="1"/>
    <col min="1946" max="1946" width="37.453125" bestFit="1" customWidth="1"/>
    <col min="1947" max="1947" width="33.453125" bestFit="1" customWidth="1"/>
    <col min="1948" max="1948" width="12.54296875" bestFit="1" customWidth="1"/>
    <col min="1949" max="1949" width="33.08984375" bestFit="1" customWidth="1"/>
    <col min="1950" max="1950" width="53.90625" bestFit="1" customWidth="1"/>
    <col min="1951" max="1951" width="25.90625" bestFit="1" customWidth="1"/>
    <col min="1952" max="1952" width="35.7265625" bestFit="1" customWidth="1"/>
    <col min="1953" max="1953" width="43.6328125" bestFit="1" customWidth="1"/>
    <col min="1954" max="1954" width="45.36328125" bestFit="1" customWidth="1"/>
    <col min="1955" max="1955" width="51.08984375" bestFit="1" customWidth="1"/>
    <col min="1956" max="1956" width="42.54296875" bestFit="1" customWidth="1"/>
    <col min="1957" max="1957" width="6.26953125" bestFit="1" customWidth="1"/>
    <col min="1958" max="1958" width="25.26953125" bestFit="1" customWidth="1"/>
    <col min="1959" max="1959" width="18" bestFit="1" customWidth="1"/>
    <col min="1960" max="1960" width="27.08984375" bestFit="1" customWidth="1"/>
    <col min="1961" max="1961" width="15" bestFit="1" customWidth="1"/>
    <col min="1962" max="1962" width="44.08984375" bestFit="1" customWidth="1"/>
    <col min="1963" max="1963" width="79.26953125" bestFit="1" customWidth="1"/>
    <col min="1964" max="1964" width="8.54296875" bestFit="1" customWidth="1"/>
    <col min="1965" max="1965" width="39.6328125" bestFit="1" customWidth="1"/>
    <col min="1966" max="1966" width="15.7265625" bestFit="1" customWidth="1"/>
    <col min="1967" max="1967" width="37.7265625" bestFit="1" customWidth="1"/>
    <col min="1968" max="1968" width="21.08984375" bestFit="1" customWidth="1"/>
    <col min="1969" max="1969" width="22.26953125" bestFit="1" customWidth="1"/>
    <col min="1970" max="1970" width="11.1796875" bestFit="1" customWidth="1"/>
    <col min="1971" max="1971" width="23.90625" bestFit="1" customWidth="1"/>
    <col min="1972" max="1972" width="23.7265625" bestFit="1" customWidth="1"/>
    <col min="1973" max="1973" width="48" bestFit="1" customWidth="1"/>
    <col min="1974" max="1974" width="13.54296875" bestFit="1" customWidth="1"/>
    <col min="1975" max="1975" width="16.453125" bestFit="1" customWidth="1"/>
    <col min="1976" max="1976" width="46" bestFit="1" customWidth="1"/>
    <col min="1977" max="1977" width="19.08984375" bestFit="1" customWidth="1"/>
    <col min="1978" max="1978" width="18.90625" bestFit="1" customWidth="1"/>
    <col min="1979" max="1979" width="8.81640625" bestFit="1" customWidth="1"/>
    <col min="1980" max="1980" width="25" bestFit="1" customWidth="1"/>
    <col min="1981" max="1981" width="36.453125" bestFit="1" customWidth="1"/>
    <col min="1982" max="1982" width="30.7265625" bestFit="1" customWidth="1"/>
    <col min="1983" max="1983" width="45.6328125" bestFit="1" customWidth="1"/>
    <col min="1984" max="1984" width="30.453125" bestFit="1" customWidth="1"/>
    <col min="1985" max="1985" width="38.26953125" bestFit="1" customWidth="1"/>
    <col min="1986" max="1986" width="52.1796875" bestFit="1" customWidth="1"/>
    <col min="1987" max="1987" width="28.36328125" bestFit="1" customWidth="1"/>
    <col min="1988" max="1988" width="47.36328125" bestFit="1" customWidth="1"/>
    <col min="1989" max="1989" width="38.7265625" bestFit="1" customWidth="1"/>
    <col min="1990" max="1990" width="35.7265625" bestFit="1" customWidth="1"/>
    <col min="1991" max="1991" width="29.453125" bestFit="1" customWidth="1"/>
    <col min="1992" max="1992" width="54.90625" bestFit="1" customWidth="1"/>
    <col min="1993" max="1993" width="6.36328125" bestFit="1" customWidth="1"/>
    <col min="1994" max="1994" width="47.36328125" bestFit="1" customWidth="1"/>
    <col min="1995" max="1995" width="22.453125" bestFit="1" customWidth="1"/>
    <col min="1996" max="1996" width="45" bestFit="1" customWidth="1"/>
    <col min="1997" max="1997" width="45.26953125" bestFit="1" customWidth="1"/>
    <col min="1998" max="1998" width="50.36328125" bestFit="1" customWidth="1"/>
    <col min="1999" max="1999" width="17.1796875" bestFit="1" customWidth="1"/>
    <col min="2000" max="2000" width="32.1796875" bestFit="1" customWidth="1"/>
    <col min="2001" max="2001" width="51.54296875" bestFit="1" customWidth="1"/>
    <col min="2002" max="2002" width="15.08984375" bestFit="1" customWidth="1"/>
    <col min="2003" max="2003" width="35.453125" bestFit="1" customWidth="1"/>
    <col min="2004" max="2004" width="17.6328125" bestFit="1" customWidth="1"/>
    <col min="2005" max="2005" width="13.90625" bestFit="1" customWidth="1"/>
    <col min="2006" max="2006" width="8.81640625" bestFit="1" customWidth="1"/>
    <col min="2007" max="2007" width="10.90625" bestFit="1" customWidth="1"/>
    <col min="2008" max="2008" width="54.6328125" bestFit="1" customWidth="1"/>
    <col min="2009" max="2009" width="48.453125" bestFit="1" customWidth="1"/>
    <col min="2010" max="2010" width="31.1796875" bestFit="1" customWidth="1"/>
    <col min="2011" max="2011" width="14.81640625" bestFit="1" customWidth="1"/>
    <col min="2012" max="2012" width="43.6328125" bestFit="1" customWidth="1"/>
    <col min="2013" max="2013" width="32.6328125" bestFit="1" customWidth="1"/>
    <col min="2014" max="2014" width="36.54296875" bestFit="1" customWidth="1"/>
    <col min="2015" max="2015" width="26.26953125" bestFit="1" customWidth="1"/>
    <col min="2016" max="2016" width="51.453125" bestFit="1" customWidth="1"/>
    <col min="2017" max="2017" width="26" bestFit="1" customWidth="1"/>
    <col min="2018" max="2018" width="47.08984375" bestFit="1" customWidth="1"/>
    <col min="2019" max="2019" width="48.1796875" bestFit="1" customWidth="1"/>
    <col min="2020" max="2020" width="42.26953125" bestFit="1" customWidth="1"/>
    <col min="2021" max="2021" width="11.453125" bestFit="1" customWidth="1"/>
    <col min="2022" max="2022" width="12" bestFit="1" customWidth="1"/>
    <col min="2023" max="2023" width="22.453125" bestFit="1" customWidth="1"/>
    <col min="2024" max="2024" width="29.7265625" bestFit="1" customWidth="1"/>
    <col min="2025" max="2025" width="8.90625" bestFit="1" customWidth="1"/>
    <col min="2026" max="2026" width="10.26953125" bestFit="1" customWidth="1"/>
    <col min="2027" max="2027" width="19.6328125" bestFit="1" customWidth="1"/>
    <col min="2028" max="2028" width="13.08984375" bestFit="1" customWidth="1"/>
    <col min="2029" max="2029" width="20.453125" bestFit="1" customWidth="1"/>
    <col min="2030" max="2030" width="38.90625" bestFit="1" customWidth="1"/>
    <col min="2031" max="2031" width="40.81640625" bestFit="1" customWidth="1"/>
    <col min="2032" max="2032" width="46.1796875" bestFit="1" customWidth="1"/>
    <col min="2033" max="2033" width="34.1796875" bestFit="1" customWidth="1"/>
    <col min="2034" max="2034" width="29.6328125" bestFit="1" customWidth="1"/>
    <col min="2035" max="2035" width="39.7265625" bestFit="1" customWidth="1"/>
    <col min="2036" max="2036" width="28.81640625" bestFit="1" customWidth="1"/>
    <col min="2037" max="2037" width="22.7265625" bestFit="1" customWidth="1"/>
    <col min="2038" max="2038" width="29.7265625" bestFit="1" customWidth="1"/>
    <col min="2039" max="2039" width="24.36328125" bestFit="1" customWidth="1"/>
    <col min="2040" max="2040" width="21.54296875" bestFit="1" customWidth="1"/>
    <col min="2041" max="2041" width="8.26953125" bestFit="1" customWidth="1"/>
    <col min="2042" max="2042" width="24.6328125" bestFit="1" customWidth="1"/>
    <col min="2043" max="2043" width="22.6328125" bestFit="1" customWidth="1"/>
    <col min="2044" max="2044" width="55" bestFit="1" customWidth="1"/>
    <col min="2045" max="2045" width="30.90625" bestFit="1" customWidth="1"/>
    <col min="2046" max="2046" width="13.90625" bestFit="1" customWidth="1"/>
    <col min="2047" max="2047" width="9.81640625" bestFit="1" customWidth="1"/>
    <col min="2048" max="2048" width="46.08984375" bestFit="1" customWidth="1"/>
    <col min="2049" max="2049" width="30.90625" bestFit="1" customWidth="1"/>
    <col min="2050" max="2050" width="44.453125" bestFit="1" customWidth="1"/>
    <col min="2051" max="2051" width="26.90625" bestFit="1" customWidth="1"/>
    <col min="2052" max="2052" width="27.6328125" bestFit="1" customWidth="1"/>
    <col min="2053" max="2053" width="11.7265625" bestFit="1" customWidth="1"/>
    <col min="2054" max="2054" width="51.7265625" bestFit="1" customWidth="1"/>
    <col min="2055" max="2055" width="40.453125" bestFit="1" customWidth="1"/>
    <col min="2056" max="2056" width="54.26953125" bestFit="1" customWidth="1"/>
    <col min="2057" max="2057" width="48.453125" bestFit="1" customWidth="1"/>
    <col min="2058" max="2058" width="34" bestFit="1" customWidth="1"/>
    <col min="2059" max="2059" width="40.90625" bestFit="1" customWidth="1"/>
    <col min="2060" max="2060" width="11.90625" bestFit="1" customWidth="1"/>
    <col min="2061" max="2061" width="41.6328125" bestFit="1" customWidth="1"/>
    <col min="2062" max="2062" width="18.36328125" bestFit="1" customWidth="1"/>
    <col min="2063" max="2063" width="34.36328125" bestFit="1" customWidth="1"/>
    <col min="2064" max="2064" width="8.90625" bestFit="1" customWidth="1"/>
    <col min="2065" max="2065" width="14.7265625" bestFit="1" customWidth="1"/>
    <col min="2066" max="2066" width="34.81640625" bestFit="1" customWidth="1"/>
    <col min="2067" max="2067" width="40.36328125" bestFit="1" customWidth="1"/>
    <col min="2068" max="2068" width="45" bestFit="1" customWidth="1"/>
    <col min="2069" max="2069" width="41.90625" bestFit="1" customWidth="1"/>
    <col min="2070" max="2070" width="55.453125" bestFit="1" customWidth="1"/>
    <col min="2071" max="2071" width="25.453125" bestFit="1" customWidth="1"/>
    <col min="2072" max="2072" width="16.6328125" bestFit="1" customWidth="1"/>
    <col min="2073" max="2073" width="35.81640625" bestFit="1" customWidth="1"/>
    <col min="2074" max="2074" width="36.36328125" bestFit="1" customWidth="1"/>
    <col min="2075" max="2075" width="28.7265625" bestFit="1" customWidth="1"/>
    <col min="2076" max="2076" width="24.36328125" bestFit="1" customWidth="1"/>
    <col min="2077" max="2077" width="37.7265625" bestFit="1" customWidth="1"/>
    <col min="2078" max="2078" width="54.7265625" bestFit="1" customWidth="1"/>
    <col min="2079" max="2079" width="48.81640625" bestFit="1" customWidth="1"/>
    <col min="2080" max="2080" width="33.1796875" bestFit="1" customWidth="1"/>
    <col min="2081" max="2081" width="25.453125" bestFit="1" customWidth="1"/>
    <col min="2082" max="2082" width="35.81640625" bestFit="1" customWidth="1"/>
    <col min="2083" max="2083" width="27.36328125" bestFit="1" customWidth="1"/>
    <col min="2084" max="2084" width="33.90625" bestFit="1" customWidth="1"/>
    <col min="2085" max="2085" width="28" bestFit="1" customWidth="1"/>
    <col min="2086" max="2086" width="45.08984375" bestFit="1" customWidth="1"/>
    <col min="2087" max="2087" width="24.81640625" bestFit="1" customWidth="1"/>
    <col min="2088" max="2088" width="52.6328125" bestFit="1" customWidth="1"/>
    <col min="2089" max="2089" width="10.26953125" bestFit="1" customWidth="1"/>
    <col min="2090" max="2090" width="53.26953125" bestFit="1" customWidth="1"/>
    <col min="2091" max="2091" width="42.1796875" bestFit="1" customWidth="1"/>
    <col min="2092" max="2092" width="47" bestFit="1" customWidth="1"/>
    <col min="2093" max="2094" width="20.453125" bestFit="1" customWidth="1"/>
    <col min="2095" max="2095" width="27.6328125" bestFit="1" customWidth="1"/>
    <col min="2096" max="2096" width="43.26953125" bestFit="1" customWidth="1"/>
    <col min="2097" max="2097" width="40.7265625" bestFit="1" customWidth="1"/>
    <col min="2098" max="2098" width="48.90625" bestFit="1" customWidth="1"/>
    <col min="2099" max="2099" width="28.1796875" bestFit="1" customWidth="1"/>
    <col min="2100" max="2100" width="31.90625" bestFit="1" customWidth="1"/>
    <col min="2101" max="2101" width="49.1796875" bestFit="1" customWidth="1"/>
    <col min="2102" max="2102" width="22" bestFit="1" customWidth="1"/>
    <col min="2103" max="2103" width="10" bestFit="1" customWidth="1"/>
    <col min="2104" max="2104" width="31.54296875" bestFit="1" customWidth="1"/>
    <col min="2105" max="2105" width="25.26953125" bestFit="1" customWidth="1"/>
    <col min="2106" max="2106" width="47.1796875" bestFit="1" customWidth="1"/>
    <col min="2107" max="2107" width="47.36328125" bestFit="1" customWidth="1"/>
    <col min="2108" max="2108" width="53.26953125" bestFit="1" customWidth="1"/>
    <col min="2109" max="2109" width="31.81640625" bestFit="1" customWidth="1"/>
    <col min="2110" max="2110" width="38" bestFit="1" customWidth="1"/>
    <col min="2111" max="2111" width="25.7265625" bestFit="1" customWidth="1"/>
    <col min="2112" max="2112" width="45.81640625" bestFit="1" customWidth="1"/>
    <col min="2113" max="2113" width="34.26953125" bestFit="1" customWidth="1"/>
    <col min="2114" max="2114" width="20.54296875" bestFit="1" customWidth="1"/>
    <col min="2115" max="2115" width="51.08984375" bestFit="1" customWidth="1"/>
    <col min="2116" max="2116" width="31.90625" bestFit="1" customWidth="1"/>
    <col min="2117" max="2117" width="40.453125" bestFit="1" customWidth="1"/>
    <col min="2118" max="2118" width="21.36328125" bestFit="1" customWidth="1"/>
    <col min="2119" max="2119" width="15.36328125" bestFit="1" customWidth="1"/>
    <col min="2120" max="2120" width="21.7265625" bestFit="1" customWidth="1"/>
    <col min="2121" max="2121" width="19.08984375" bestFit="1" customWidth="1"/>
    <col min="2122" max="2122" width="43.7265625" bestFit="1" customWidth="1"/>
    <col min="2123" max="2123" width="54.7265625" bestFit="1" customWidth="1"/>
    <col min="2124" max="2124" width="47.36328125" bestFit="1" customWidth="1"/>
    <col min="2125" max="2125" width="19.90625" bestFit="1" customWidth="1"/>
    <col min="2126" max="2126" width="49.08984375" bestFit="1" customWidth="1"/>
    <col min="2127" max="2127" width="28.08984375" bestFit="1" customWidth="1"/>
    <col min="2128" max="2128" width="14.6328125" bestFit="1" customWidth="1"/>
    <col min="2129" max="2129" width="40.1796875" bestFit="1" customWidth="1"/>
    <col min="2130" max="2130" width="54.90625" bestFit="1" customWidth="1"/>
    <col min="2131" max="2131" width="19.26953125" bestFit="1" customWidth="1"/>
    <col min="2132" max="2132" width="54.1796875" bestFit="1" customWidth="1"/>
    <col min="2133" max="2133" width="19.1796875" bestFit="1" customWidth="1"/>
    <col min="2134" max="2134" width="30.08984375" bestFit="1" customWidth="1"/>
    <col min="2135" max="2135" width="48" bestFit="1" customWidth="1"/>
    <col min="2136" max="2136" width="20.6328125" bestFit="1" customWidth="1"/>
    <col min="2137" max="2137" width="24.1796875" bestFit="1" customWidth="1"/>
    <col min="2138" max="2138" width="25.1796875" bestFit="1" customWidth="1"/>
    <col min="2139" max="2139" width="11.7265625" bestFit="1" customWidth="1"/>
    <col min="2140" max="2140" width="26.36328125" bestFit="1" customWidth="1"/>
    <col min="2141" max="2141" width="44.7265625" bestFit="1" customWidth="1"/>
    <col min="2142" max="2142" width="40.7265625" bestFit="1" customWidth="1"/>
    <col min="2143" max="2143" width="37.08984375" bestFit="1" customWidth="1"/>
    <col min="2144" max="2144" width="8.90625" bestFit="1" customWidth="1"/>
    <col min="2145" max="2145" width="33.453125" bestFit="1" customWidth="1"/>
    <col min="2146" max="2146" width="32.1796875" bestFit="1" customWidth="1"/>
    <col min="2147" max="2147" width="17.1796875" bestFit="1" customWidth="1"/>
    <col min="2148" max="2148" width="42.08984375" bestFit="1" customWidth="1"/>
    <col min="2149" max="2149" width="44.7265625" bestFit="1" customWidth="1"/>
    <col min="2150" max="2150" width="43.1796875" bestFit="1" customWidth="1"/>
    <col min="2151" max="2151" width="52.26953125" bestFit="1" customWidth="1"/>
    <col min="2152" max="2152" width="58.54296875" bestFit="1" customWidth="1"/>
    <col min="2153" max="2153" width="35.1796875" bestFit="1" customWidth="1"/>
    <col min="2154" max="2154" width="23.08984375" bestFit="1" customWidth="1"/>
    <col min="2155" max="2155" width="43.453125" bestFit="1" customWidth="1"/>
    <col min="2156" max="2156" width="14.6328125" bestFit="1" customWidth="1"/>
    <col min="2157" max="2157" width="24.08984375" bestFit="1" customWidth="1"/>
    <col min="2158" max="2158" width="35.7265625" bestFit="1" customWidth="1"/>
    <col min="2159" max="2159" width="23.54296875" bestFit="1" customWidth="1"/>
    <col min="2160" max="2160" width="24.26953125" bestFit="1" customWidth="1"/>
    <col min="2161" max="2161" width="50.36328125" bestFit="1" customWidth="1"/>
    <col min="2162" max="2162" width="15.81640625" bestFit="1" customWidth="1"/>
    <col min="2163" max="2163" width="25.81640625" bestFit="1" customWidth="1"/>
    <col min="2164" max="2164" width="27.36328125" bestFit="1" customWidth="1"/>
    <col min="2165" max="2165" width="33.81640625" bestFit="1" customWidth="1"/>
    <col min="2166" max="2166" width="50.90625" bestFit="1" customWidth="1"/>
    <col min="2167" max="2167" width="18.90625" bestFit="1" customWidth="1"/>
    <col min="2168" max="2168" width="39.81640625" bestFit="1" customWidth="1"/>
    <col min="2169" max="2169" width="44.1796875" bestFit="1" customWidth="1"/>
    <col min="2170" max="2170" width="49.54296875" bestFit="1" customWidth="1"/>
    <col min="2171" max="2171" width="28.54296875" bestFit="1" customWidth="1"/>
    <col min="2172" max="2172" width="53.6328125" bestFit="1" customWidth="1"/>
    <col min="2173" max="2173" width="16.1796875" bestFit="1" customWidth="1"/>
    <col min="2174" max="2174" width="14.54296875" bestFit="1" customWidth="1"/>
    <col min="2175" max="2175" width="43.81640625" bestFit="1" customWidth="1"/>
    <col min="2176" max="2176" width="5.26953125" bestFit="1" customWidth="1"/>
    <col min="2177" max="2177" width="9.1796875" bestFit="1" customWidth="1"/>
    <col min="2178" max="2178" width="9.36328125" bestFit="1" customWidth="1"/>
    <col min="2179" max="2179" width="11.90625" bestFit="1" customWidth="1"/>
    <col min="2180" max="2180" width="29.81640625" bestFit="1" customWidth="1"/>
    <col min="2181" max="2181" width="22.6328125" bestFit="1" customWidth="1"/>
    <col min="2182" max="2182" width="47.36328125" bestFit="1" customWidth="1"/>
    <col min="2183" max="2183" width="32.26953125" bestFit="1" customWidth="1"/>
    <col min="2184" max="2184" width="31.36328125" bestFit="1" customWidth="1"/>
    <col min="2185" max="2185" width="12.54296875" bestFit="1" customWidth="1"/>
    <col min="2186" max="2186" width="17.453125" bestFit="1" customWidth="1"/>
    <col min="2187" max="2187" width="34.90625" bestFit="1" customWidth="1"/>
    <col min="2188" max="2188" width="14.26953125" bestFit="1" customWidth="1"/>
    <col min="2189" max="2189" width="19.36328125" bestFit="1" customWidth="1"/>
    <col min="2190" max="2190" width="30" bestFit="1" customWidth="1"/>
    <col min="2191" max="2191" width="32.08984375" bestFit="1" customWidth="1"/>
    <col min="2192" max="2192" width="21.26953125" bestFit="1" customWidth="1"/>
    <col min="2193" max="2193" width="16.453125" bestFit="1" customWidth="1"/>
    <col min="2194" max="2194" width="43.453125" bestFit="1" customWidth="1"/>
    <col min="2195" max="2195" width="38.36328125" bestFit="1" customWidth="1"/>
    <col min="2196" max="2196" width="36.453125" bestFit="1" customWidth="1"/>
    <col min="2197" max="2197" width="11.81640625" bestFit="1" customWidth="1"/>
    <col min="2198" max="2198" width="15" bestFit="1" customWidth="1"/>
    <col min="2199" max="2199" width="32.08984375" bestFit="1" customWidth="1"/>
    <col min="2200" max="2200" width="18.7265625" bestFit="1" customWidth="1"/>
    <col min="2201" max="2201" width="18.08984375" bestFit="1" customWidth="1"/>
    <col min="2202" max="2202" width="15.54296875" bestFit="1" customWidth="1"/>
    <col min="2203" max="2203" width="5.7265625" bestFit="1" customWidth="1"/>
    <col min="2204" max="2204" width="21.36328125" bestFit="1" customWidth="1"/>
    <col min="2205" max="2205" width="8" bestFit="1" customWidth="1"/>
    <col min="2206" max="2206" width="11.36328125" bestFit="1" customWidth="1"/>
    <col min="2207" max="2207" width="15.81640625" bestFit="1" customWidth="1"/>
    <col min="2208" max="2208" width="20.36328125" bestFit="1" customWidth="1"/>
    <col min="2209" max="2209" width="25.7265625" bestFit="1" customWidth="1"/>
    <col min="2210" max="2210" width="51.36328125" bestFit="1" customWidth="1"/>
    <col min="2211" max="2211" width="55.26953125" bestFit="1" customWidth="1"/>
    <col min="2212" max="2212" width="20.1796875" bestFit="1" customWidth="1"/>
    <col min="2213" max="2213" width="48.08984375" bestFit="1" customWidth="1"/>
    <col min="2214" max="2214" width="10.7265625" bestFit="1" customWidth="1"/>
    <col min="2215" max="2215" width="60.7265625" bestFit="1" customWidth="1"/>
    <col min="2216" max="2216" width="33.81640625" bestFit="1" customWidth="1"/>
    <col min="2217" max="2217" width="16.54296875" bestFit="1" customWidth="1"/>
    <col min="2218" max="2218" width="36.7265625" bestFit="1" customWidth="1"/>
    <col min="2219" max="2219" width="12.90625" bestFit="1" customWidth="1"/>
    <col min="2220" max="2220" width="28.7265625" bestFit="1" customWidth="1"/>
    <col min="2221" max="2221" width="54.7265625" bestFit="1" customWidth="1"/>
    <col min="2222" max="2222" width="17" bestFit="1" customWidth="1"/>
    <col min="2223" max="2223" width="55.1796875" bestFit="1" customWidth="1"/>
    <col min="2224" max="2224" width="17.08984375" bestFit="1" customWidth="1"/>
    <col min="2225" max="2225" width="55.26953125" bestFit="1" customWidth="1"/>
    <col min="2226" max="2226" width="55.1796875" bestFit="1" customWidth="1"/>
    <col min="2227" max="2227" width="21.36328125" bestFit="1" customWidth="1"/>
    <col min="2228" max="2228" width="46.81640625" bestFit="1" customWidth="1"/>
    <col min="2229" max="2229" width="53.08984375" bestFit="1" customWidth="1"/>
    <col min="2230" max="2230" width="12.453125" bestFit="1" customWidth="1"/>
    <col min="2231" max="2231" width="48.6328125" bestFit="1" customWidth="1"/>
    <col min="2232" max="2232" width="8.54296875" bestFit="1" customWidth="1"/>
    <col min="2233" max="2233" width="29.36328125" bestFit="1" customWidth="1"/>
    <col min="2234" max="2234" width="31.1796875" bestFit="1" customWidth="1"/>
    <col min="2235" max="2235" width="35" bestFit="1" customWidth="1"/>
    <col min="2236" max="2236" width="9.90625" bestFit="1" customWidth="1"/>
    <col min="2237" max="2237" width="50" bestFit="1" customWidth="1"/>
    <col min="2238" max="2238" width="37.7265625" bestFit="1" customWidth="1"/>
    <col min="2239" max="2239" width="52.36328125" bestFit="1" customWidth="1"/>
    <col min="2240" max="2240" width="22.6328125" bestFit="1" customWidth="1"/>
    <col min="2241" max="2241" width="14" bestFit="1" customWidth="1"/>
    <col min="2242" max="2242" width="33.1796875" bestFit="1" customWidth="1"/>
    <col min="2243" max="2243" width="28.1796875" bestFit="1" customWidth="1"/>
    <col min="2244" max="2244" width="37.6328125" bestFit="1" customWidth="1"/>
    <col min="2245" max="2245" width="22.36328125" bestFit="1" customWidth="1"/>
    <col min="2246" max="2246" width="53.90625" bestFit="1" customWidth="1"/>
    <col min="2247" max="2247" width="27.81640625" bestFit="1" customWidth="1"/>
    <col min="2248" max="2248" width="41.36328125" bestFit="1" customWidth="1"/>
    <col min="2249" max="2249" width="25.54296875" bestFit="1" customWidth="1"/>
    <col min="2250" max="2250" width="13.08984375" bestFit="1" customWidth="1"/>
    <col min="2251" max="2251" width="18.7265625" bestFit="1" customWidth="1"/>
    <col min="2252" max="2252" width="51.54296875" bestFit="1" customWidth="1"/>
    <col min="2253" max="2253" width="52.08984375" bestFit="1" customWidth="1"/>
    <col min="2254" max="2254" width="48.36328125" bestFit="1" customWidth="1"/>
    <col min="2255" max="2255" width="23.36328125" bestFit="1" customWidth="1"/>
    <col min="2256" max="2256" width="14.453125" bestFit="1" customWidth="1"/>
    <col min="2257" max="2257" width="19" bestFit="1" customWidth="1"/>
    <col min="2258" max="2258" width="16.1796875" bestFit="1" customWidth="1"/>
    <col min="2259" max="2259" width="18.7265625" bestFit="1" customWidth="1"/>
    <col min="2260" max="2260" width="28.1796875" bestFit="1" customWidth="1"/>
    <col min="2261" max="2261" width="16" bestFit="1" customWidth="1"/>
    <col min="2262" max="2262" width="20.7265625" bestFit="1" customWidth="1"/>
    <col min="2263" max="2263" width="36.36328125" bestFit="1" customWidth="1"/>
    <col min="2264" max="2264" width="14.6328125" bestFit="1" customWidth="1"/>
    <col min="2265" max="2265" width="14.36328125" bestFit="1" customWidth="1"/>
    <col min="2266" max="2266" width="22.7265625" bestFit="1" customWidth="1"/>
    <col min="2267" max="2267" width="34.08984375" bestFit="1" customWidth="1"/>
    <col min="2268" max="2268" width="48.1796875" bestFit="1" customWidth="1"/>
    <col min="2269" max="2269" width="29.7265625" bestFit="1" customWidth="1"/>
    <col min="2270" max="2270" width="17.1796875" bestFit="1" customWidth="1"/>
    <col min="2271" max="2271" width="36.1796875" bestFit="1" customWidth="1"/>
    <col min="2272" max="2272" width="49" bestFit="1" customWidth="1"/>
    <col min="2273" max="2273" width="19.81640625" bestFit="1" customWidth="1"/>
    <col min="2274" max="2274" width="13.453125" bestFit="1" customWidth="1"/>
    <col min="2275" max="2275" width="54.36328125" bestFit="1" customWidth="1"/>
    <col min="2276" max="2276" width="17.36328125" bestFit="1" customWidth="1"/>
    <col min="2277" max="2277" width="72.6328125" bestFit="1" customWidth="1"/>
    <col min="2278" max="2278" width="28.7265625" bestFit="1" customWidth="1"/>
    <col min="2279" max="2279" width="14.1796875" bestFit="1" customWidth="1"/>
    <col min="2280" max="2280" width="10.1796875" bestFit="1" customWidth="1"/>
    <col min="2281" max="2281" width="39.36328125" bestFit="1" customWidth="1"/>
    <col min="2282" max="2282" width="50.7265625" bestFit="1" customWidth="1"/>
    <col min="2283" max="2283" width="30.6328125" bestFit="1" customWidth="1"/>
    <col min="2284" max="2284" width="34.08984375" bestFit="1" customWidth="1"/>
    <col min="2285" max="2285" width="38.54296875" bestFit="1" customWidth="1"/>
    <col min="2286" max="2286" width="12.26953125" bestFit="1" customWidth="1"/>
    <col min="2287" max="2287" width="20.36328125" bestFit="1" customWidth="1"/>
    <col min="2288" max="2288" width="19.26953125" bestFit="1" customWidth="1"/>
    <col min="2289" max="2289" width="33.81640625" bestFit="1" customWidth="1"/>
    <col min="2290" max="2290" width="28.453125" bestFit="1" customWidth="1"/>
    <col min="2291" max="2291" width="42.453125" bestFit="1" customWidth="1"/>
    <col min="2292" max="2292" width="46.08984375" bestFit="1" customWidth="1"/>
    <col min="2293" max="2293" width="54.54296875" bestFit="1" customWidth="1"/>
    <col min="2294" max="2294" width="4.08984375" bestFit="1" customWidth="1"/>
    <col min="2295" max="2295" width="55.81640625" bestFit="1" customWidth="1"/>
    <col min="2296" max="2296" width="34.6328125" bestFit="1" customWidth="1"/>
    <col min="2297" max="2297" width="51.7265625" bestFit="1" customWidth="1"/>
    <col min="2298" max="2298" width="19.7265625" bestFit="1" customWidth="1"/>
    <col min="2299" max="2299" width="29.90625" bestFit="1" customWidth="1"/>
    <col min="2300" max="2300" width="24.54296875" bestFit="1" customWidth="1"/>
    <col min="2301" max="2301" width="38.7265625" bestFit="1" customWidth="1"/>
    <col min="2302" max="2302" width="46.1796875" bestFit="1" customWidth="1"/>
    <col min="2303" max="2303" width="55.1796875" bestFit="1" customWidth="1"/>
    <col min="2304" max="2304" width="22.36328125" bestFit="1" customWidth="1"/>
    <col min="2305" max="2305" width="35.1796875" bestFit="1" customWidth="1"/>
    <col min="2306" max="2306" width="17.6328125" bestFit="1" customWidth="1"/>
    <col min="2307" max="2307" width="28.08984375" bestFit="1" customWidth="1"/>
    <col min="2308" max="2308" width="47.26953125" bestFit="1" customWidth="1"/>
    <col min="2309" max="2309" width="30.54296875" bestFit="1" customWidth="1"/>
    <col min="2310" max="2310" width="52.7265625" bestFit="1" customWidth="1"/>
    <col min="2311" max="2311" width="21.90625" bestFit="1" customWidth="1"/>
    <col min="2312" max="2312" width="24.90625" bestFit="1" customWidth="1"/>
    <col min="2313" max="2313" width="46.08984375" bestFit="1" customWidth="1"/>
    <col min="2314" max="2314" width="32.81640625" bestFit="1" customWidth="1"/>
    <col min="2315" max="2315" width="24.54296875" bestFit="1" customWidth="1"/>
    <col min="2316" max="2316" width="41.90625" bestFit="1" customWidth="1"/>
    <col min="2317" max="2317" width="52.90625" bestFit="1" customWidth="1"/>
    <col min="2318" max="2318" width="23.54296875" bestFit="1" customWidth="1"/>
    <col min="2319" max="2319" width="14.54296875" bestFit="1" customWidth="1"/>
    <col min="2320" max="2320" width="12.90625" bestFit="1" customWidth="1"/>
    <col min="2321" max="2321" width="17.36328125" bestFit="1" customWidth="1"/>
    <col min="2322" max="2322" width="22.1796875" bestFit="1" customWidth="1"/>
    <col min="2323" max="2323" width="3.7265625" bestFit="1" customWidth="1"/>
    <col min="2324" max="2324" width="9.1796875" bestFit="1" customWidth="1"/>
    <col min="2325" max="2325" width="28.453125" bestFit="1" customWidth="1"/>
    <col min="2326" max="2326" width="50.90625" bestFit="1" customWidth="1"/>
    <col min="2327" max="2327" width="14.54296875" bestFit="1" customWidth="1"/>
    <col min="2328" max="2328" width="17.08984375" bestFit="1" customWidth="1"/>
    <col min="2329" max="2329" width="18" bestFit="1" customWidth="1"/>
    <col min="2330" max="2330" width="48.1796875" bestFit="1" customWidth="1"/>
    <col min="2331" max="2331" width="32.453125" bestFit="1" customWidth="1"/>
    <col min="2332" max="2332" width="50.26953125" bestFit="1" customWidth="1"/>
    <col min="2333" max="2333" width="44.08984375" bestFit="1" customWidth="1"/>
    <col min="2334" max="2334" width="32.08984375" bestFit="1" customWidth="1"/>
    <col min="2335" max="2335" width="38" bestFit="1" customWidth="1"/>
    <col min="2336" max="2336" width="38.453125" bestFit="1" customWidth="1"/>
    <col min="2337" max="2337" width="38.81640625" bestFit="1" customWidth="1"/>
    <col min="2338" max="2338" width="37.6328125" bestFit="1" customWidth="1"/>
    <col min="2339" max="2339" width="35.7265625" bestFit="1" customWidth="1"/>
    <col min="2340" max="2340" width="46.6328125" bestFit="1" customWidth="1"/>
    <col min="2341" max="2341" width="26.7265625" bestFit="1" customWidth="1"/>
    <col min="2342" max="2342" width="53.08984375" bestFit="1" customWidth="1"/>
    <col min="2343" max="2343" width="28.7265625" bestFit="1" customWidth="1"/>
    <col min="2344" max="2344" width="15" bestFit="1" customWidth="1"/>
    <col min="2345" max="2345" width="24.08984375" bestFit="1" customWidth="1"/>
    <col min="2346" max="2346" width="37.26953125" bestFit="1" customWidth="1"/>
    <col min="2347" max="2347" width="51.7265625" bestFit="1" customWidth="1"/>
    <col min="2348" max="2348" width="30.26953125" bestFit="1" customWidth="1"/>
    <col min="2349" max="2349" width="49.1796875" bestFit="1" customWidth="1"/>
    <col min="2350" max="2350" width="19.90625" bestFit="1" customWidth="1"/>
    <col min="2351" max="2351" width="24.26953125" bestFit="1" customWidth="1"/>
    <col min="2352" max="2352" width="34.453125" bestFit="1" customWidth="1"/>
    <col min="2353" max="2353" width="26.1796875" bestFit="1" customWidth="1"/>
    <col min="2354" max="2354" width="13.6328125" bestFit="1" customWidth="1"/>
    <col min="2355" max="2355" width="52.36328125" bestFit="1" customWidth="1"/>
    <col min="2356" max="2356" width="43.26953125" bestFit="1" customWidth="1"/>
    <col min="2357" max="2357" width="47.54296875" bestFit="1" customWidth="1"/>
    <col min="2358" max="2358" width="17.1796875" bestFit="1" customWidth="1"/>
    <col min="2359" max="2359" width="17.453125" bestFit="1" customWidth="1"/>
    <col min="2360" max="2360" width="32.90625" bestFit="1" customWidth="1"/>
    <col min="2361" max="2361" width="48.26953125" bestFit="1" customWidth="1"/>
    <col min="2362" max="2362" width="54.7265625" bestFit="1" customWidth="1"/>
    <col min="2363" max="2363" width="42.26953125" bestFit="1" customWidth="1"/>
    <col min="2364" max="2364" width="48.81640625" bestFit="1" customWidth="1"/>
    <col min="2365" max="2365" width="19.453125" bestFit="1" customWidth="1"/>
    <col min="2366" max="2366" width="55" bestFit="1" customWidth="1"/>
    <col min="2367" max="2367" width="26.1796875" bestFit="1" customWidth="1"/>
    <col min="2368" max="2368" width="35.7265625" bestFit="1" customWidth="1"/>
    <col min="2369" max="2369" width="49.08984375" bestFit="1" customWidth="1"/>
    <col min="2370" max="2370" width="39.81640625" bestFit="1" customWidth="1"/>
    <col min="2371" max="2371" width="51" bestFit="1" customWidth="1"/>
    <col min="2372" max="2372" width="33.08984375" bestFit="1" customWidth="1"/>
    <col min="2373" max="2373" width="32.90625" bestFit="1" customWidth="1"/>
    <col min="2374" max="2374" width="12.453125" bestFit="1" customWidth="1"/>
    <col min="2375" max="2375" width="23.90625" bestFit="1" customWidth="1"/>
    <col min="2376" max="2376" width="6.453125" bestFit="1" customWidth="1"/>
    <col min="2377" max="2377" width="33.81640625" bestFit="1" customWidth="1"/>
    <col min="2378" max="2378" width="21.36328125" bestFit="1" customWidth="1"/>
    <col min="2379" max="2379" width="48.26953125" bestFit="1" customWidth="1"/>
    <col min="2380" max="2380" width="15.90625" bestFit="1" customWidth="1"/>
    <col min="2381" max="2381" width="19.26953125" bestFit="1" customWidth="1"/>
    <col min="2382" max="2382" width="69.453125" bestFit="1" customWidth="1"/>
    <col min="2383" max="2383" width="55.08984375" bestFit="1" customWidth="1"/>
    <col min="2384" max="2384" width="21.1796875" bestFit="1" customWidth="1"/>
    <col min="2385" max="2385" width="21.26953125" bestFit="1" customWidth="1"/>
    <col min="2386" max="2386" width="4.26953125" bestFit="1" customWidth="1"/>
    <col min="2387" max="2387" width="30.54296875" bestFit="1" customWidth="1"/>
    <col min="2388" max="2388" width="29.36328125" bestFit="1" customWidth="1"/>
    <col min="2389" max="2389" width="20.81640625" bestFit="1" customWidth="1"/>
    <col min="2390" max="2390" width="55.1796875" bestFit="1" customWidth="1"/>
    <col min="2391" max="2391" width="24.1796875" bestFit="1" customWidth="1"/>
    <col min="2392" max="2392" width="47.7265625" bestFit="1" customWidth="1"/>
    <col min="2393" max="2393" width="41.36328125" bestFit="1" customWidth="1"/>
    <col min="2394" max="2394" width="44.81640625" bestFit="1" customWidth="1"/>
    <col min="2395" max="2395" width="59.7265625" bestFit="1" customWidth="1"/>
    <col min="2396" max="2396" width="48.26953125" bestFit="1" customWidth="1"/>
    <col min="2397" max="2397" width="29.54296875" bestFit="1" customWidth="1"/>
    <col min="2398" max="2398" width="35.1796875" bestFit="1" customWidth="1"/>
    <col min="2399" max="2399" width="47.54296875" bestFit="1" customWidth="1"/>
    <col min="2400" max="2400" width="44" bestFit="1" customWidth="1"/>
    <col min="2401" max="2401" width="18.26953125" bestFit="1" customWidth="1"/>
    <col min="2402" max="2402" width="44.36328125" bestFit="1" customWidth="1"/>
    <col min="2403" max="2403" width="40.08984375" bestFit="1" customWidth="1"/>
    <col min="2404" max="2404" width="55.6328125" bestFit="1" customWidth="1"/>
    <col min="2405" max="2405" width="29.453125" bestFit="1" customWidth="1"/>
    <col min="2406" max="2406" width="39.36328125" bestFit="1" customWidth="1"/>
    <col min="2407" max="2407" width="30.453125" bestFit="1" customWidth="1"/>
    <col min="2408" max="2408" width="49.36328125" bestFit="1" customWidth="1"/>
    <col min="2409" max="2409" width="56.7265625" bestFit="1" customWidth="1"/>
    <col min="2410" max="2410" width="21.54296875" bestFit="1" customWidth="1"/>
    <col min="2411" max="2411" width="49.36328125" bestFit="1" customWidth="1"/>
    <col min="2412" max="2412" width="13.90625" bestFit="1" customWidth="1"/>
    <col min="2413" max="2413" width="50.90625" bestFit="1" customWidth="1"/>
    <col min="2414" max="2414" width="46.90625" bestFit="1" customWidth="1"/>
    <col min="2415" max="2415" width="40.36328125" bestFit="1" customWidth="1"/>
    <col min="2416" max="2416" width="34.54296875" bestFit="1" customWidth="1"/>
    <col min="2417" max="2417" width="37.90625" bestFit="1" customWidth="1"/>
    <col min="2418" max="2418" width="42.7265625" bestFit="1" customWidth="1"/>
    <col min="2419" max="2419" width="30.453125" bestFit="1" customWidth="1"/>
    <col min="2420" max="2420" width="26.1796875" bestFit="1" customWidth="1"/>
    <col min="2421" max="2421" width="54.81640625" bestFit="1" customWidth="1"/>
    <col min="2422" max="2422" width="33.7265625" bestFit="1" customWidth="1"/>
    <col min="2423" max="2423" width="17.6328125" bestFit="1" customWidth="1"/>
    <col min="2424" max="2424" width="53.90625" bestFit="1" customWidth="1"/>
    <col min="2425" max="2425" width="15.7265625" bestFit="1" customWidth="1"/>
    <col min="2426" max="2426" width="49.54296875" bestFit="1" customWidth="1"/>
    <col min="2427" max="2427" width="15.81640625" bestFit="1" customWidth="1"/>
    <col min="2428" max="2428" width="37.1796875" bestFit="1" customWidth="1"/>
    <col min="2429" max="2429" width="34.54296875" bestFit="1" customWidth="1"/>
    <col min="2430" max="2430" width="25.6328125" bestFit="1" customWidth="1"/>
    <col min="2431" max="2431" width="14.54296875" bestFit="1" customWidth="1"/>
    <col min="2432" max="2432" width="47.90625" bestFit="1" customWidth="1"/>
    <col min="2433" max="2433" width="31.54296875" bestFit="1" customWidth="1"/>
    <col min="2434" max="2434" width="27.453125" bestFit="1" customWidth="1"/>
    <col min="2435" max="2435" width="10.36328125" bestFit="1" customWidth="1"/>
    <col min="2436" max="2436" width="53.36328125" bestFit="1" customWidth="1"/>
    <col min="2437" max="2437" width="46.26953125" bestFit="1" customWidth="1"/>
    <col min="2438" max="2438" width="50.26953125" bestFit="1" customWidth="1"/>
    <col min="2439" max="2439" width="24.81640625" bestFit="1" customWidth="1"/>
    <col min="2440" max="2440" width="51.1796875" bestFit="1" customWidth="1"/>
    <col min="2441" max="2441" width="13.453125" bestFit="1" customWidth="1"/>
    <col min="2442" max="2442" width="29.26953125" bestFit="1" customWidth="1"/>
    <col min="2443" max="2443" width="49.90625" bestFit="1" customWidth="1"/>
    <col min="2444" max="2444" width="24" bestFit="1" customWidth="1"/>
    <col min="2445" max="2445" width="34.54296875" bestFit="1" customWidth="1"/>
    <col min="2446" max="2446" width="52.1796875" bestFit="1" customWidth="1"/>
    <col min="2447" max="2447" width="53.81640625" bestFit="1" customWidth="1"/>
    <col min="2448" max="2448" width="33.36328125" bestFit="1" customWidth="1"/>
    <col min="2449" max="2449" width="24.08984375" bestFit="1" customWidth="1"/>
    <col min="2450" max="2450" width="23" bestFit="1" customWidth="1"/>
    <col min="2451" max="2451" width="22.54296875" bestFit="1" customWidth="1"/>
    <col min="2452" max="2452" width="50.08984375" bestFit="1" customWidth="1"/>
    <col min="2453" max="2453" width="52.36328125" bestFit="1" customWidth="1"/>
    <col min="2454" max="2454" width="41.08984375" bestFit="1" customWidth="1"/>
    <col min="2455" max="2455" width="48.1796875" bestFit="1" customWidth="1"/>
    <col min="2456" max="2456" width="31.26953125" bestFit="1" customWidth="1"/>
    <col min="2457" max="2457" width="36.08984375" bestFit="1" customWidth="1"/>
    <col min="2458" max="2458" width="51.453125" bestFit="1" customWidth="1"/>
    <col min="2459" max="2459" width="32.90625" bestFit="1" customWidth="1"/>
    <col min="2460" max="2460" width="21.90625" bestFit="1" customWidth="1"/>
    <col min="2461" max="2461" width="44" bestFit="1" customWidth="1"/>
    <col min="2462" max="2462" width="6.1796875" bestFit="1" customWidth="1"/>
    <col min="2463" max="2463" width="22.54296875" bestFit="1" customWidth="1"/>
    <col min="2464" max="2464" width="13.81640625" bestFit="1" customWidth="1"/>
    <col min="2465" max="2465" width="27.453125" bestFit="1" customWidth="1"/>
    <col min="2466" max="2466" width="4.453125" bestFit="1" customWidth="1"/>
    <col min="2467" max="2467" width="12.6328125" bestFit="1" customWidth="1"/>
    <col min="2468" max="2468" width="26.6328125" bestFit="1" customWidth="1"/>
    <col min="2469" max="2469" width="45.08984375" bestFit="1" customWidth="1"/>
    <col min="2470" max="2470" width="21.6328125" bestFit="1" customWidth="1"/>
    <col min="2471" max="2471" width="13.7265625" bestFit="1" customWidth="1"/>
    <col min="2472" max="2472" width="18.08984375" bestFit="1" customWidth="1"/>
    <col min="2473" max="2473" width="27.08984375" bestFit="1" customWidth="1"/>
    <col min="2474" max="2474" width="36.08984375" bestFit="1" customWidth="1"/>
    <col min="2475" max="2475" width="40.1796875" bestFit="1" customWidth="1"/>
    <col min="2476" max="2476" width="42.08984375" bestFit="1" customWidth="1"/>
    <col min="2477" max="2477" width="55.90625" bestFit="1" customWidth="1"/>
    <col min="2478" max="2478" width="16.7265625" bestFit="1" customWidth="1"/>
    <col min="2479" max="2479" width="32.1796875" bestFit="1" customWidth="1"/>
    <col min="2480" max="2480" width="16.08984375" bestFit="1" customWidth="1"/>
    <col min="2481" max="2481" width="47.36328125" bestFit="1" customWidth="1"/>
    <col min="2482" max="2482" width="28" bestFit="1" customWidth="1"/>
    <col min="2483" max="2483" width="54.54296875" bestFit="1" customWidth="1"/>
    <col min="2484" max="2484" width="28.1796875" bestFit="1" customWidth="1"/>
    <col min="2485" max="2485" width="32.453125" bestFit="1" customWidth="1"/>
    <col min="2486" max="2486" width="10.26953125" bestFit="1" customWidth="1"/>
    <col min="2487" max="2487" width="75.26953125" bestFit="1" customWidth="1"/>
    <col min="2488" max="2488" width="39.7265625" bestFit="1" customWidth="1"/>
    <col min="2489" max="2489" width="42.6328125" bestFit="1" customWidth="1"/>
    <col min="2490" max="2490" width="50.453125" bestFit="1" customWidth="1"/>
    <col min="2491" max="2491" width="22.1796875" bestFit="1" customWidth="1"/>
    <col min="2492" max="2492" width="34.54296875" bestFit="1" customWidth="1"/>
    <col min="2493" max="2493" width="37.90625" bestFit="1" customWidth="1"/>
    <col min="2494" max="2494" width="50.08984375" bestFit="1" customWidth="1"/>
    <col min="2495" max="2495" width="18.1796875" bestFit="1" customWidth="1"/>
    <col min="2496" max="2496" width="11.08984375" bestFit="1" customWidth="1"/>
    <col min="2497" max="2497" width="23.6328125" bestFit="1" customWidth="1"/>
    <col min="2498" max="2498" width="36.08984375" bestFit="1" customWidth="1"/>
    <col min="2499" max="2499" width="23.453125" bestFit="1" customWidth="1"/>
    <col min="2500" max="2500" width="24.453125" bestFit="1" customWidth="1"/>
    <col min="2501" max="2501" width="34.6328125" bestFit="1" customWidth="1"/>
    <col min="2502" max="2502" width="52.90625" bestFit="1" customWidth="1"/>
    <col min="2503" max="2503" width="35.36328125" bestFit="1" customWidth="1"/>
    <col min="2504" max="2504" width="46.6328125" bestFit="1" customWidth="1"/>
    <col min="2505" max="2505" width="40.26953125" bestFit="1" customWidth="1"/>
    <col min="2506" max="2506" width="41.54296875" bestFit="1" customWidth="1"/>
    <col min="2507" max="2507" width="42.90625" bestFit="1" customWidth="1"/>
    <col min="2508" max="2508" width="22" bestFit="1" customWidth="1"/>
    <col min="2509" max="2509" width="48.90625" bestFit="1" customWidth="1"/>
    <col min="2510" max="2510" width="47.1796875" bestFit="1" customWidth="1"/>
    <col min="2511" max="2511" width="49.36328125" bestFit="1" customWidth="1"/>
    <col min="2512" max="2512" width="44.6328125" bestFit="1" customWidth="1"/>
    <col min="2513" max="2513" width="28.6328125" bestFit="1" customWidth="1"/>
    <col min="2514" max="2514" width="46.453125" bestFit="1" customWidth="1"/>
    <col min="2515" max="2515" width="42.26953125" bestFit="1" customWidth="1"/>
    <col min="2516" max="2516" width="11.6328125" bestFit="1" customWidth="1"/>
    <col min="2517" max="2517" width="52.81640625" bestFit="1" customWidth="1"/>
    <col min="2518" max="2518" width="48" bestFit="1" customWidth="1"/>
    <col min="2519" max="2519" width="53.90625" bestFit="1" customWidth="1"/>
    <col min="2520" max="2520" width="29.453125" bestFit="1" customWidth="1"/>
    <col min="2521" max="2521" width="42.26953125" bestFit="1" customWidth="1"/>
    <col min="2522" max="2522" width="12.26953125" bestFit="1" customWidth="1"/>
    <col min="2523" max="2523" width="45.36328125" bestFit="1" customWidth="1"/>
    <col min="2524" max="2524" width="11.36328125" bestFit="1" customWidth="1"/>
    <col min="2525" max="2525" width="20.1796875" bestFit="1" customWidth="1"/>
    <col min="2526" max="2526" width="13.26953125" bestFit="1" customWidth="1"/>
    <col min="2527" max="2527" width="11.08984375" bestFit="1" customWidth="1"/>
    <col min="2528" max="2528" width="27.1796875" bestFit="1" customWidth="1"/>
    <col min="2529" max="2529" width="46.08984375" bestFit="1" customWidth="1"/>
    <col min="2530" max="2530" width="21.453125" bestFit="1" customWidth="1"/>
    <col min="2531" max="2531" width="48.26953125" bestFit="1" customWidth="1"/>
    <col min="2532" max="2532" width="44.7265625" bestFit="1" customWidth="1"/>
    <col min="2533" max="2533" width="4.36328125" bestFit="1" customWidth="1"/>
    <col min="2534" max="2534" width="41.1796875" bestFit="1" customWidth="1"/>
    <col min="2535" max="2535" width="19.54296875" bestFit="1" customWidth="1"/>
    <col min="2536" max="2536" width="55.90625" bestFit="1" customWidth="1"/>
    <col min="2537" max="2537" width="23.81640625" bestFit="1" customWidth="1"/>
    <col min="2538" max="2538" width="31" bestFit="1" customWidth="1"/>
    <col min="2539" max="2539" width="47.36328125" bestFit="1" customWidth="1"/>
    <col min="2540" max="2540" width="41.08984375" bestFit="1" customWidth="1"/>
    <col min="2541" max="2541" width="11.81640625" bestFit="1" customWidth="1"/>
    <col min="2542" max="2542" width="47.7265625" bestFit="1" customWidth="1"/>
    <col min="2543" max="2543" width="43.453125" bestFit="1" customWidth="1"/>
    <col min="2544" max="2544" width="22.453125" bestFit="1" customWidth="1"/>
    <col min="2545" max="2545" width="18.54296875" bestFit="1" customWidth="1"/>
    <col min="2546" max="2546" width="15.7265625" bestFit="1" customWidth="1"/>
    <col min="2547" max="2547" width="49.26953125" bestFit="1" customWidth="1"/>
    <col min="2548" max="2548" width="11.81640625" bestFit="1" customWidth="1"/>
    <col min="2549" max="2549" width="47.08984375" bestFit="1" customWidth="1"/>
    <col min="2550" max="2550" width="47.90625" bestFit="1" customWidth="1"/>
    <col min="2551" max="2551" width="40.26953125" bestFit="1" customWidth="1"/>
    <col min="2552" max="2552" width="44.08984375" bestFit="1" customWidth="1"/>
    <col min="2553" max="2553" width="23.81640625" bestFit="1" customWidth="1"/>
    <col min="2554" max="2554" width="4.90625" bestFit="1" customWidth="1"/>
    <col min="2555" max="2555" width="11.26953125" bestFit="1" customWidth="1"/>
    <col min="2556" max="2556" width="40.81640625" bestFit="1" customWidth="1"/>
    <col min="2557" max="2557" width="44.36328125" bestFit="1" customWidth="1"/>
    <col min="2558" max="2558" width="24.81640625" bestFit="1" customWidth="1"/>
    <col min="2559" max="2559" width="13" bestFit="1" customWidth="1"/>
    <col min="2560" max="2560" width="50" bestFit="1" customWidth="1"/>
    <col min="2561" max="2561" width="52.36328125" bestFit="1" customWidth="1"/>
    <col min="2562" max="2562" width="35.36328125" bestFit="1" customWidth="1"/>
    <col min="2563" max="2563" width="32.08984375" bestFit="1" customWidth="1"/>
    <col min="2564" max="2564" width="36.08984375" bestFit="1" customWidth="1"/>
    <col min="2565" max="2565" width="30.453125" bestFit="1" customWidth="1"/>
    <col min="2566" max="2566" width="21.36328125" bestFit="1" customWidth="1"/>
    <col min="2567" max="2567" width="22.90625" bestFit="1" customWidth="1"/>
    <col min="2568" max="2568" width="40.08984375" bestFit="1" customWidth="1"/>
    <col min="2569" max="2569" width="51.54296875" bestFit="1" customWidth="1"/>
    <col min="2570" max="2570" width="21.08984375" bestFit="1" customWidth="1"/>
    <col min="2571" max="2571" width="19.1796875" bestFit="1" customWidth="1"/>
    <col min="2572" max="2572" width="49.54296875" bestFit="1" customWidth="1"/>
    <col min="2573" max="2573" width="53.26953125" bestFit="1" customWidth="1"/>
    <col min="2574" max="2574" width="19.36328125" bestFit="1" customWidth="1"/>
    <col min="2575" max="2575" width="42.1796875" bestFit="1" customWidth="1"/>
    <col min="2576" max="2576" width="45.36328125" bestFit="1" customWidth="1"/>
    <col min="2577" max="2577" width="10.90625" bestFit="1" customWidth="1"/>
    <col min="2578" max="2578" width="33.54296875" bestFit="1" customWidth="1"/>
    <col min="2579" max="2579" width="19.90625" bestFit="1" customWidth="1"/>
    <col min="2580" max="2580" width="31.1796875" bestFit="1" customWidth="1"/>
    <col min="2581" max="2581" width="37.54296875" bestFit="1" customWidth="1"/>
    <col min="2582" max="2582" width="55.26953125" bestFit="1" customWidth="1"/>
    <col min="2583" max="2583" width="29.36328125" bestFit="1" customWidth="1"/>
    <col min="2584" max="2584" width="16.81640625" bestFit="1" customWidth="1"/>
    <col min="2585" max="2585" width="15.36328125" bestFit="1" customWidth="1"/>
    <col min="2586" max="2586" width="32.6328125" bestFit="1" customWidth="1"/>
    <col min="2587" max="2587" width="20.7265625" bestFit="1" customWidth="1"/>
    <col min="2588" max="2588" width="54" bestFit="1" customWidth="1"/>
    <col min="2589" max="2589" width="49" bestFit="1" customWidth="1"/>
    <col min="2590" max="2590" width="26.81640625" bestFit="1" customWidth="1"/>
    <col min="2591" max="2591" width="50.08984375" bestFit="1" customWidth="1"/>
    <col min="2592" max="2592" width="46.81640625" bestFit="1" customWidth="1"/>
    <col min="2593" max="2593" width="28.90625" bestFit="1" customWidth="1"/>
    <col min="2594" max="2594" width="8.08984375" bestFit="1" customWidth="1"/>
    <col min="2595" max="2595" width="11.26953125" bestFit="1" customWidth="1"/>
    <col min="2596" max="2596" width="15.453125" bestFit="1" customWidth="1"/>
    <col min="2597" max="2597" width="43.1796875" bestFit="1" customWidth="1"/>
    <col min="2598" max="2598" width="55" bestFit="1" customWidth="1"/>
    <col min="2599" max="2599" width="43.26953125" bestFit="1" customWidth="1"/>
    <col min="2600" max="2600" width="23.453125" bestFit="1" customWidth="1"/>
    <col min="2601" max="2601" width="33" bestFit="1" customWidth="1"/>
    <col min="2602" max="2602" width="45.90625" bestFit="1" customWidth="1"/>
    <col min="2603" max="2603" width="48.1796875" bestFit="1" customWidth="1"/>
    <col min="2604" max="2604" width="42.08984375" bestFit="1" customWidth="1"/>
    <col min="2605" max="2605" width="35" bestFit="1" customWidth="1"/>
    <col min="2606" max="2606" width="35.36328125" bestFit="1" customWidth="1"/>
    <col min="2607" max="2607" width="49.54296875" bestFit="1" customWidth="1"/>
    <col min="2608" max="2608" width="33.36328125" bestFit="1" customWidth="1"/>
    <col min="2609" max="2609" width="45.7265625" bestFit="1" customWidth="1"/>
    <col min="2610" max="2610" width="44.08984375" bestFit="1" customWidth="1"/>
    <col min="2611" max="2611" width="33" bestFit="1" customWidth="1"/>
    <col min="2612" max="2612" width="40.08984375" bestFit="1" customWidth="1"/>
    <col min="2613" max="2613" width="54.08984375" bestFit="1" customWidth="1"/>
    <col min="2614" max="2614" width="45.08984375" bestFit="1" customWidth="1"/>
    <col min="2615" max="2615" width="31.54296875" bestFit="1" customWidth="1"/>
    <col min="2616" max="2616" width="49.1796875" bestFit="1" customWidth="1"/>
    <col min="2617" max="2617" width="48.36328125" bestFit="1" customWidth="1"/>
    <col min="2618" max="2618" width="21.90625" bestFit="1" customWidth="1"/>
    <col min="2619" max="2619" width="41" bestFit="1" customWidth="1"/>
    <col min="2620" max="2620" width="31.08984375" bestFit="1" customWidth="1"/>
    <col min="2621" max="2621" width="56" bestFit="1" customWidth="1"/>
    <col min="2622" max="2622" width="30.36328125" bestFit="1" customWidth="1"/>
    <col min="2623" max="2623" width="22.6328125" bestFit="1" customWidth="1"/>
    <col min="2624" max="2624" width="30.08984375" bestFit="1" customWidth="1"/>
    <col min="2625" max="2625" width="20.1796875" bestFit="1" customWidth="1"/>
    <col min="2626" max="2626" width="52" bestFit="1" customWidth="1"/>
    <col min="2627" max="2627" width="13.08984375" bestFit="1" customWidth="1"/>
    <col min="2628" max="2628" width="35.6328125" bestFit="1" customWidth="1"/>
    <col min="2629" max="2629" width="40.6328125" bestFit="1" customWidth="1"/>
    <col min="2630" max="2630" width="17" bestFit="1" customWidth="1"/>
    <col min="2631" max="2631" width="14.7265625" bestFit="1" customWidth="1"/>
    <col min="2632" max="2632" width="20" bestFit="1" customWidth="1"/>
    <col min="2633" max="2633" width="50.26953125" bestFit="1" customWidth="1"/>
    <col min="2634" max="2634" width="40.453125" bestFit="1" customWidth="1"/>
    <col min="2635" max="2635" width="14.6328125" bestFit="1" customWidth="1"/>
    <col min="2636" max="2636" width="27.453125" bestFit="1" customWidth="1"/>
    <col min="2637" max="2637" width="36.08984375" bestFit="1" customWidth="1"/>
    <col min="2638" max="2638" width="24.7265625" bestFit="1" customWidth="1"/>
    <col min="2639" max="2639" width="24.08984375" bestFit="1" customWidth="1"/>
    <col min="2640" max="2640" width="13.26953125" bestFit="1" customWidth="1"/>
    <col min="2641" max="2641" width="39.81640625" bestFit="1" customWidth="1"/>
    <col min="2642" max="2642" width="28.54296875" bestFit="1" customWidth="1"/>
    <col min="2644" max="2644" width="21.26953125" bestFit="1" customWidth="1"/>
    <col min="2645" max="2645" width="53.6328125" bestFit="1" customWidth="1"/>
    <col min="2646" max="2646" width="6.6328125" bestFit="1" customWidth="1"/>
    <col min="2647" max="2647" width="20.453125" bestFit="1" customWidth="1"/>
    <col min="2648" max="2648" width="48.7265625" bestFit="1" customWidth="1"/>
    <col min="2649" max="2649" width="46.81640625" bestFit="1" customWidth="1"/>
    <col min="2650" max="2650" width="38.453125" bestFit="1" customWidth="1"/>
    <col min="2651" max="2651" width="18.54296875" bestFit="1" customWidth="1"/>
    <col min="2652" max="2652" width="27.36328125" bestFit="1" customWidth="1"/>
    <col min="2653" max="2653" width="45.26953125" bestFit="1" customWidth="1"/>
    <col min="2654" max="2654" width="25.7265625" bestFit="1" customWidth="1"/>
    <col min="2655" max="2655" width="42.90625" bestFit="1" customWidth="1"/>
    <col min="2656" max="2656" width="49.453125" bestFit="1" customWidth="1"/>
    <col min="2657" max="2657" width="41.54296875" bestFit="1" customWidth="1"/>
    <col min="2658" max="2658" width="35.08984375" bestFit="1" customWidth="1"/>
    <col min="2659" max="2659" width="44.453125" bestFit="1" customWidth="1"/>
    <col min="2660" max="2660" width="31.1796875" bestFit="1" customWidth="1"/>
    <col min="2661" max="2661" width="10.6328125" bestFit="1" customWidth="1"/>
    <col min="2662" max="2662" width="38.54296875" bestFit="1" customWidth="1"/>
    <col min="2663" max="2663" width="22.1796875" bestFit="1" customWidth="1"/>
    <col min="2664" max="2664" width="55.08984375" bestFit="1" customWidth="1"/>
    <col min="2665" max="2665" width="47.81640625" bestFit="1" customWidth="1"/>
    <col min="2666" max="2666" width="34.453125" bestFit="1" customWidth="1"/>
    <col min="2667" max="2667" width="7.453125" bestFit="1" customWidth="1"/>
    <col min="2668" max="2668" width="40.26953125" bestFit="1" customWidth="1"/>
    <col min="2669" max="2669" width="30.90625" bestFit="1" customWidth="1"/>
    <col min="2670" max="2670" width="32.90625" bestFit="1" customWidth="1"/>
    <col min="2671" max="2671" width="8.36328125" bestFit="1" customWidth="1"/>
    <col min="2672" max="2672" width="33.7265625" bestFit="1" customWidth="1"/>
    <col min="2673" max="2673" width="52" bestFit="1" customWidth="1"/>
    <col min="2674" max="2674" width="50.6328125" bestFit="1" customWidth="1"/>
    <col min="2675" max="2675" width="34.54296875" bestFit="1" customWidth="1"/>
    <col min="2676" max="2676" width="12.1796875" bestFit="1" customWidth="1"/>
    <col min="2677" max="2677" width="22.7265625" bestFit="1" customWidth="1"/>
    <col min="2678" max="2678" width="51.6328125" bestFit="1" customWidth="1"/>
    <col min="2679" max="2679" width="25.81640625" bestFit="1" customWidth="1"/>
    <col min="2680" max="2680" width="24.26953125" bestFit="1" customWidth="1"/>
    <col min="2681" max="2681" width="37.54296875" bestFit="1" customWidth="1"/>
    <col min="2682" max="2682" width="34.08984375" bestFit="1" customWidth="1"/>
    <col min="2683" max="2683" width="28.1796875" bestFit="1" customWidth="1"/>
    <col min="2684" max="2684" width="6.453125" bestFit="1" customWidth="1"/>
    <col min="2685" max="2685" width="28.90625" bestFit="1" customWidth="1"/>
    <col min="2686" max="2686" width="44.6328125" bestFit="1" customWidth="1"/>
    <col min="2687" max="2687" width="9.7265625" bestFit="1" customWidth="1"/>
    <col min="2688" max="2688" width="15.36328125" bestFit="1" customWidth="1"/>
    <col min="2689" max="2689" width="22.7265625" bestFit="1" customWidth="1"/>
    <col min="2690" max="2690" width="11.90625" bestFit="1" customWidth="1"/>
    <col min="2691" max="2691" width="46.7265625" bestFit="1" customWidth="1"/>
    <col min="2692" max="2692" width="50.453125" bestFit="1" customWidth="1"/>
    <col min="2693" max="2693" width="23.7265625" bestFit="1" customWidth="1"/>
    <col min="2694" max="2694" width="12.453125" bestFit="1" customWidth="1"/>
    <col min="2695" max="2695" width="16.36328125" bestFit="1" customWidth="1"/>
    <col min="2696" max="2696" width="50.90625" bestFit="1" customWidth="1"/>
    <col min="2697" max="2697" width="34.90625" bestFit="1" customWidth="1"/>
    <col min="2698" max="2698" width="10.36328125" bestFit="1" customWidth="1"/>
    <col min="2699" max="2699" width="54.7265625" bestFit="1" customWidth="1"/>
    <col min="2700" max="2700" width="25.453125" bestFit="1" customWidth="1"/>
    <col min="2701" max="2701" width="52.1796875" bestFit="1" customWidth="1"/>
    <col min="2702" max="2702" width="19.54296875" bestFit="1" customWidth="1"/>
    <col min="2703" max="2703" width="47.6328125" bestFit="1" customWidth="1"/>
    <col min="2704" max="2704" width="20.81640625" bestFit="1" customWidth="1"/>
    <col min="2705" max="2705" width="52.81640625" bestFit="1" customWidth="1"/>
    <col min="2706" max="2706" width="13.54296875" bestFit="1" customWidth="1"/>
    <col min="2707" max="2707" width="20.90625" bestFit="1" customWidth="1"/>
    <col min="2708" max="2708" width="36.36328125" bestFit="1" customWidth="1"/>
    <col min="2709" max="2709" width="16.6328125" bestFit="1" customWidth="1"/>
    <col min="2710" max="2710" width="52.6328125" bestFit="1" customWidth="1"/>
    <col min="2711" max="2711" width="36.7265625" bestFit="1" customWidth="1"/>
    <col min="2712" max="2712" width="25.1796875" bestFit="1" customWidth="1"/>
    <col min="2713" max="2713" width="20.26953125" bestFit="1" customWidth="1"/>
    <col min="2714" max="2714" width="21.90625" bestFit="1" customWidth="1"/>
    <col min="2715" max="2715" width="33.81640625" bestFit="1" customWidth="1"/>
    <col min="2716" max="2716" width="26.08984375" bestFit="1" customWidth="1"/>
    <col min="2717" max="2717" width="13.1796875" bestFit="1" customWidth="1"/>
    <col min="2718" max="2718" width="46.453125" bestFit="1" customWidth="1"/>
    <col min="2719" max="2719" width="56.90625" bestFit="1" customWidth="1"/>
    <col min="2720" max="2720" width="44.7265625" bestFit="1" customWidth="1"/>
    <col min="2721" max="2721" width="14.90625" bestFit="1" customWidth="1"/>
    <col min="2722" max="2722" width="19.6328125" bestFit="1" customWidth="1"/>
    <col min="2723" max="2723" width="43.36328125" bestFit="1" customWidth="1"/>
    <col min="2724" max="2724" width="43.6328125" bestFit="1" customWidth="1"/>
    <col min="2725" max="2725" width="10.26953125" bestFit="1" customWidth="1"/>
    <col min="2726" max="2726" width="40.7265625" bestFit="1" customWidth="1"/>
    <col min="2727" max="2727" width="36.453125" bestFit="1" customWidth="1"/>
    <col min="2728" max="2728" width="43.90625" bestFit="1" customWidth="1"/>
    <col min="2729" max="2729" width="21.36328125" bestFit="1" customWidth="1"/>
    <col min="2730" max="2730" width="21.6328125" bestFit="1" customWidth="1"/>
    <col min="2731" max="2731" width="26.36328125" bestFit="1" customWidth="1"/>
    <col min="2732" max="2732" width="19.1796875" bestFit="1" customWidth="1"/>
    <col min="2733" max="2733" width="19.81640625" bestFit="1" customWidth="1"/>
    <col min="2734" max="2734" width="20.1796875" bestFit="1" customWidth="1"/>
    <col min="2735" max="2735" width="21.26953125" bestFit="1" customWidth="1"/>
    <col min="2736" max="2736" width="17.1796875" bestFit="1" customWidth="1"/>
    <col min="2737" max="2737" width="30.453125" bestFit="1" customWidth="1"/>
    <col min="2738" max="2738" width="22.90625" bestFit="1" customWidth="1"/>
    <col min="2739" max="2739" width="28.26953125" bestFit="1" customWidth="1"/>
    <col min="2740" max="2740" width="40.08984375" bestFit="1" customWidth="1"/>
    <col min="2741" max="2741" width="51.08984375" bestFit="1" customWidth="1"/>
    <col min="2742" max="2742" width="40" bestFit="1" customWidth="1"/>
    <col min="2743" max="2743" width="45.26953125" bestFit="1" customWidth="1"/>
    <col min="2744" max="2744" width="40.90625" bestFit="1" customWidth="1"/>
    <col min="2745" max="2745" width="48.6328125" bestFit="1" customWidth="1"/>
    <col min="2746" max="2746" width="20" bestFit="1" customWidth="1"/>
    <col min="2747" max="2747" width="39.36328125" bestFit="1" customWidth="1"/>
    <col min="2748" max="2748" width="53.6328125" bestFit="1" customWidth="1"/>
    <col min="2749" max="2749" width="55.453125" bestFit="1" customWidth="1"/>
    <col min="2750" max="2750" width="33.08984375" bestFit="1" customWidth="1"/>
    <col min="2751" max="2751" width="28.54296875" bestFit="1" customWidth="1"/>
    <col min="2752" max="2752" width="14.1796875" bestFit="1" customWidth="1"/>
    <col min="2753" max="2753" width="38.453125" bestFit="1" customWidth="1"/>
    <col min="2754" max="2754" width="25.7265625" bestFit="1" customWidth="1"/>
    <col min="2755" max="2755" width="15.08984375" bestFit="1" customWidth="1"/>
    <col min="2756" max="2756" width="48.6328125" bestFit="1" customWidth="1"/>
    <col min="2757" max="2757" width="28.54296875" bestFit="1" customWidth="1"/>
    <col min="2758" max="2758" width="27.90625" bestFit="1" customWidth="1"/>
    <col min="2759" max="2759" width="9.54296875" bestFit="1" customWidth="1"/>
    <col min="2760" max="2760" width="47" bestFit="1" customWidth="1"/>
    <col min="2761" max="2761" width="9.1796875" bestFit="1" customWidth="1"/>
    <col min="2762" max="2762" width="54" bestFit="1" customWidth="1"/>
    <col min="2763" max="2763" width="33.90625" bestFit="1" customWidth="1"/>
    <col min="2764" max="2764" width="32.36328125" bestFit="1" customWidth="1"/>
    <col min="2765" max="2765" width="52" bestFit="1" customWidth="1"/>
    <col min="2766" max="2766" width="36.90625" bestFit="1" customWidth="1"/>
    <col min="2767" max="2767" width="41.08984375" bestFit="1" customWidth="1"/>
    <col min="2768" max="2768" width="39.6328125" bestFit="1" customWidth="1"/>
    <col min="2769" max="2769" width="11.6328125" bestFit="1" customWidth="1"/>
    <col min="2770" max="2770" width="50.90625" bestFit="1" customWidth="1"/>
    <col min="2771" max="2771" width="50.54296875" bestFit="1" customWidth="1"/>
    <col min="2772" max="2772" width="20.1796875" bestFit="1" customWidth="1"/>
    <col min="2773" max="2773" width="24.90625" bestFit="1" customWidth="1"/>
    <col min="2774" max="2774" width="56.26953125" bestFit="1" customWidth="1"/>
    <col min="2775" max="2775" width="51.1796875" bestFit="1" customWidth="1"/>
    <col min="2776" max="2776" width="23.90625" bestFit="1" customWidth="1"/>
    <col min="2777" max="2777" width="28.90625" bestFit="1" customWidth="1"/>
    <col min="2778" max="2778" width="13.453125" bestFit="1" customWidth="1"/>
    <col min="2779" max="2779" width="21.54296875" bestFit="1" customWidth="1"/>
    <col min="2780" max="2780" width="32.453125" bestFit="1" customWidth="1"/>
    <col min="2781" max="2781" width="43.81640625" bestFit="1" customWidth="1"/>
    <col min="2782" max="2782" width="42.81640625" bestFit="1" customWidth="1"/>
    <col min="2783" max="2783" width="51.453125" bestFit="1" customWidth="1"/>
    <col min="2784" max="2784" width="54.54296875" bestFit="1" customWidth="1"/>
    <col min="2785" max="2785" width="42.36328125" bestFit="1" customWidth="1"/>
    <col min="2786" max="2786" width="20.54296875" bestFit="1" customWidth="1"/>
    <col min="2787" max="2787" width="27.1796875" bestFit="1" customWidth="1"/>
    <col min="2788" max="2788" width="32.1796875" bestFit="1" customWidth="1"/>
    <col min="2789" max="2789" width="36.90625" bestFit="1" customWidth="1"/>
    <col min="2790" max="2790" width="21.08984375" bestFit="1" customWidth="1"/>
    <col min="2791" max="2791" width="25.54296875" bestFit="1" customWidth="1"/>
    <col min="2792" max="2792" width="13.54296875" bestFit="1" customWidth="1"/>
    <col min="2793" max="2793" width="29.08984375" bestFit="1" customWidth="1"/>
    <col min="2794" max="2794" width="27.54296875" bestFit="1" customWidth="1"/>
    <col min="2795" max="2795" width="38.453125" bestFit="1" customWidth="1"/>
    <col min="2796" max="2796" width="41.26953125" bestFit="1" customWidth="1"/>
    <col min="2797" max="2797" width="35.54296875" bestFit="1" customWidth="1"/>
    <col min="2798" max="2798" width="13.90625" bestFit="1" customWidth="1"/>
    <col min="2799" max="2799" width="19.36328125" bestFit="1" customWidth="1"/>
    <col min="2800" max="2800" width="11.26953125" bestFit="1" customWidth="1"/>
    <col min="2801" max="2801" width="51.81640625" bestFit="1" customWidth="1"/>
    <col min="2802" max="2802" width="41.90625" bestFit="1" customWidth="1"/>
    <col min="2803" max="2803" width="25.90625" bestFit="1" customWidth="1"/>
    <col min="2804" max="2804" width="45.08984375" bestFit="1" customWidth="1"/>
    <col min="2805" max="2805" width="41.08984375" bestFit="1" customWidth="1"/>
    <col min="2806" max="2806" width="36.26953125" bestFit="1" customWidth="1"/>
    <col min="2807" max="2807" width="29.90625" bestFit="1" customWidth="1"/>
    <col min="2808" max="2808" width="54.36328125" bestFit="1" customWidth="1"/>
    <col min="2809" max="2809" width="19.26953125" bestFit="1" customWidth="1"/>
    <col min="2810" max="2810" width="31.6328125" bestFit="1" customWidth="1"/>
    <col min="2811" max="2811" width="44.81640625" bestFit="1" customWidth="1"/>
    <col min="2812" max="2812" width="42.7265625" bestFit="1" customWidth="1"/>
    <col min="2813" max="2813" width="9.08984375" bestFit="1" customWidth="1"/>
    <col min="2814" max="2814" width="39.26953125" bestFit="1" customWidth="1"/>
    <col min="2815" max="2815" width="10.54296875" bestFit="1" customWidth="1"/>
    <col min="2816" max="2816" width="54.26953125" bestFit="1" customWidth="1"/>
    <col min="2817" max="2817" width="6.6328125" bestFit="1" customWidth="1"/>
    <col min="2818" max="2818" width="54.453125" bestFit="1" customWidth="1"/>
    <col min="2819" max="2819" width="20.7265625" bestFit="1" customWidth="1"/>
    <col min="2820" max="2820" width="14.90625" bestFit="1" customWidth="1"/>
    <col min="2821" max="2821" width="31.08984375" bestFit="1" customWidth="1"/>
    <col min="2822" max="2822" width="42.90625" bestFit="1" customWidth="1"/>
    <col min="2823" max="2823" width="44.6328125" bestFit="1" customWidth="1"/>
    <col min="2824" max="2824" width="36.90625" bestFit="1" customWidth="1"/>
    <col min="2825" max="2825" width="49.36328125" bestFit="1" customWidth="1"/>
    <col min="2826" max="2826" width="9.1796875" bestFit="1" customWidth="1"/>
    <col min="2827" max="2827" width="55.08984375" bestFit="1" customWidth="1"/>
    <col min="2828" max="2828" width="52.90625" bestFit="1" customWidth="1"/>
    <col min="2829" max="2829" width="17.26953125" bestFit="1" customWidth="1"/>
    <col min="2830" max="2830" width="7.6328125" bestFit="1" customWidth="1"/>
    <col min="2831" max="2831" width="38.36328125" bestFit="1" customWidth="1"/>
    <col min="2832" max="2832" width="21.7265625" bestFit="1" customWidth="1"/>
    <col min="2833" max="2833" width="37.81640625" bestFit="1" customWidth="1"/>
    <col min="2834" max="2834" width="29.453125" bestFit="1" customWidth="1"/>
    <col min="2835" max="2835" width="25.54296875" bestFit="1" customWidth="1"/>
    <col min="2836" max="2836" width="28.90625" bestFit="1" customWidth="1"/>
    <col min="2837" max="2837" width="30.08984375" bestFit="1" customWidth="1"/>
    <col min="2838" max="2838" width="48.54296875" bestFit="1" customWidth="1"/>
    <col min="2839" max="2839" width="27.453125" bestFit="1" customWidth="1"/>
    <col min="2840" max="2840" width="53.81640625" bestFit="1" customWidth="1"/>
    <col min="2842" max="2842" width="28.81640625" bestFit="1" customWidth="1"/>
    <col min="2843" max="2843" width="32.36328125" bestFit="1" customWidth="1"/>
    <col min="2844" max="2844" width="25.7265625" bestFit="1" customWidth="1"/>
    <col min="2845" max="2845" width="19.81640625" bestFit="1" customWidth="1"/>
    <col min="2846" max="2846" width="25.453125" bestFit="1" customWidth="1"/>
    <col min="2847" max="2847" width="23.36328125" bestFit="1" customWidth="1"/>
    <col min="2848" max="2848" width="21.6328125" bestFit="1" customWidth="1"/>
    <col min="2849" max="2849" width="36.81640625" bestFit="1" customWidth="1"/>
    <col min="2850" max="2850" width="34.90625" bestFit="1" customWidth="1"/>
    <col min="2851" max="2851" width="13" bestFit="1" customWidth="1"/>
    <col min="2852" max="2852" width="19.453125" bestFit="1" customWidth="1"/>
    <col min="2853" max="2853" width="14.453125" bestFit="1" customWidth="1"/>
    <col min="2854" max="2854" width="52.7265625" bestFit="1" customWidth="1"/>
    <col min="2855" max="2855" width="32.1796875" bestFit="1" customWidth="1"/>
    <col min="2856" max="2856" width="38.7265625" bestFit="1" customWidth="1"/>
    <col min="2857" max="2857" width="36.26953125" bestFit="1" customWidth="1"/>
    <col min="2858" max="2858" width="44.6328125" bestFit="1" customWidth="1"/>
    <col min="2859" max="2859" width="29.08984375" bestFit="1" customWidth="1"/>
    <col min="2860" max="2860" width="32" bestFit="1" customWidth="1"/>
    <col min="2861" max="2861" width="22.36328125" bestFit="1" customWidth="1"/>
    <col min="2862" max="2862" width="12.7265625" bestFit="1" customWidth="1"/>
    <col min="2863" max="2863" width="23.54296875" bestFit="1" customWidth="1"/>
    <col min="2864" max="2864" width="45.1796875" bestFit="1" customWidth="1"/>
    <col min="2865" max="2865" width="5.36328125" bestFit="1" customWidth="1"/>
    <col min="2866" max="2866" width="42.26953125" bestFit="1" customWidth="1"/>
    <col min="2867" max="2867" width="12.453125" bestFit="1" customWidth="1"/>
    <col min="2868" max="2868" width="44.26953125" bestFit="1" customWidth="1"/>
    <col min="2869" max="2869" width="6.1796875" bestFit="1" customWidth="1"/>
    <col min="2870" max="2870" width="40.36328125" bestFit="1" customWidth="1"/>
    <col min="2871" max="2871" width="25.36328125" bestFit="1" customWidth="1"/>
    <col min="2872" max="2873" width="40.54296875" bestFit="1" customWidth="1"/>
    <col min="2874" max="2874" width="42.7265625" bestFit="1" customWidth="1"/>
    <col min="2875" max="2875" width="45.08984375" bestFit="1" customWidth="1"/>
    <col min="2876" max="2876" width="51.453125" bestFit="1" customWidth="1"/>
    <col min="2877" max="2877" width="53.08984375" bestFit="1" customWidth="1"/>
    <col min="2878" max="2878" width="42.453125" bestFit="1" customWidth="1"/>
    <col min="2879" max="2879" width="44" bestFit="1" customWidth="1"/>
    <col min="2880" max="2880" width="17.1796875" bestFit="1" customWidth="1"/>
    <col min="2881" max="2881" width="27.7265625" bestFit="1" customWidth="1"/>
    <col min="2882" max="2882" width="34.453125" bestFit="1" customWidth="1"/>
    <col min="2883" max="2883" width="12.1796875" bestFit="1" customWidth="1"/>
    <col min="2884" max="2884" width="31.81640625" bestFit="1" customWidth="1"/>
    <col min="2885" max="2885" width="31.1796875" bestFit="1" customWidth="1"/>
    <col min="2886" max="2886" width="41.81640625" bestFit="1" customWidth="1"/>
    <col min="2887" max="2887" width="20" bestFit="1" customWidth="1"/>
    <col min="2888" max="2888" width="27" bestFit="1" customWidth="1"/>
    <col min="2889" max="2889" width="12.7265625" bestFit="1" customWidth="1"/>
    <col min="2890" max="2890" width="24.453125" bestFit="1" customWidth="1"/>
    <col min="2891" max="2891" width="40.453125" bestFit="1" customWidth="1"/>
    <col min="2892" max="2892" width="16.54296875" bestFit="1" customWidth="1"/>
    <col min="2893" max="2893" width="9.54296875" bestFit="1" customWidth="1"/>
    <col min="2894" max="2894" width="24" bestFit="1" customWidth="1"/>
    <col min="2895" max="2895" width="44.6328125" bestFit="1" customWidth="1"/>
    <col min="2896" max="2896" width="40.90625" bestFit="1" customWidth="1"/>
    <col min="2897" max="2897" width="26.08984375" bestFit="1" customWidth="1"/>
    <col min="2898" max="2898" width="53.90625" bestFit="1" customWidth="1"/>
    <col min="2899" max="2899" width="55.08984375" bestFit="1" customWidth="1"/>
    <col min="2900" max="2900" width="22" bestFit="1" customWidth="1"/>
    <col min="2901" max="2901" width="31.90625" bestFit="1" customWidth="1"/>
    <col min="2902" max="2902" width="31.54296875" bestFit="1" customWidth="1"/>
    <col min="2903" max="2903" width="44.54296875" bestFit="1" customWidth="1"/>
    <col min="2904" max="2904" width="22.453125" bestFit="1" customWidth="1"/>
    <col min="2905" max="2905" width="46.7265625" bestFit="1" customWidth="1"/>
    <col min="2906" max="2906" width="37.7265625" bestFit="1" customWidth="1"/>
    <col min="2907" max="2907" width="47" bestFit="1" customWidth="1"/>
    <col min="2908" max="2908" width="46.54296875" bestFit="1" customWidth="1"/>
    <col min="2909" max="2909" width="58.54296875" bestFit="1" customWidth="1"/>
    <col min="2910" max="2910" width="42.81640625" bestFit="1" customWidth="1"/>
    <col min="2911" max="2911" width="16.08984375" bestFit="1" customWidth="1"/>
    <col min="2912" max="2912" width="37.7265625" bestFit="1" customWidth="1"/>
    <col min="2913" max="2913" width="21.36328125" bestFit="1" customWidth="1"/>
    <col min="2914" max="2914" width="38.26953125" bestFit="1" customWidth="1"/>
    <col min="2915" max="2915" width="21.6328125" bestFit="1" customWidth="1"/>
    <col min="2916" max="2916" width="38.90625" bestFit="1" customWidth="1"/>
    <col min="2917" max="2917" width="44" bestFit="1" customWidth="1"/>
    <col min="2918" max="2918" width="34.08984375" bestFit="1" customWidth="1"/>
    <col min="2919" max="2919" width="44.7265625" bestFit="1" customWidth="1"/>
    <col min="2920" max="2920" width="31.7265625" bestFit="1" customWidth="1"/>
    <col min="2921" max="2921" width="32" bestFit="1" customWidth="1"/>
    <col min="2922" max="2922" width="51.36328125" bestFit="1" customWidth="1"/>
    <col min="2923" max="2923" width="43.7265625" bestFit="1" customWidth="1"/>
    <col min="2924" max="2924" width="32.453125" bestFit="1" customWidth="1"/>
    <col min="2925" max="2925" width="44.08984375" bestFit="1" customWidth="1"/>
    <col min="2926" max="2926" width="37" bestFit="1" customWidth="1"/>
    <col min="2927" max="2927" width="52.54296875" bestFit="1" customWidth="1"/>
    <col min="2928" max="2928" width="37.7265625" bestFit="1" customWidth="1"/>
    <col min="2929" max="2929" width="47.81640625" bestFit="1" customWidth="1"/>
    <col min="2930" max="2930" width="50.1796875" bestFit="1" customWidth="1"/>
    <col min="2931" max="2931" width="16.08984375" bestFit="1" customWidth="1"/>
    <col min="2932" max="2932" width="13.6328125" bestFit="1" customWidth="1"/>
    <col min="2933" max="2933" width="46" bestFit="1" customWidth="1"/>
    <col min="2934" max="2934" width="12.26953125" bestFit="1" customWidth="1"/>
    <col min="2935" max="2935" width="17.08984375" bestFit="1" customWidth="1"/>
    <col min="2936" max="2936" width="54.81640625" bestFit="1" customWidth="1"/>
    <col min="2937" max="2937" width="40.08984375" bestFit="1" customWidth="1"/>
    <col min="2938" max="2938" width="20.90625" bestFit="1" customWidth="1"/>
    <col min="2939" max="2939" width="50" bestFit="1" customWidth="1"/>
    <col min="2940" max="2940" width="26.7265625" bestFit="1" customWidth="1"/>
    <col min="2941" max="2941" width="9.54296875" bestFit="1" customWidth="1"/>
    <col min="2942" max="2942" width="40.7265625" bestFit="1" customWidth="1"/>
    <col min="2943" max="2943" width="19.81640625" bestFit="1" customWidth="1"/>
    <col min="2944" max="2944" width="9.90625" bestFit="1" customWidth="1"/>
    <col min="2945" max="2945" width="45.08984375" bestFit="1" customWidth="1"/>
    <col min="2946" max="2946" width="39.08984375" bestFit="1" customWidth="1"/>
    <col min="2947" max="2947" width="54.7265625" bestFit="1" customWidth="1"/>
    <col min="2948" max="2948" width="27.36328125" bestFit="1" customWidth="1"/>
    <col min="2949" max="2949" width="28.7265625" bestFit="1" customWidth="1"/>
    <col min="2950" max="2950" width="15.1796875" bestFit="1" customWidth="1"/>
    <col min="2951" max="2951" width="10.1796875" bestFit="1" customWidth="1"/>
    <col min="2952" max="2952" width="55.26953125" bestFit="1" customWidth="1"/>
    <col min="2953" max="2953" width="21.81640625" bestFit="1" customWidth="1"/>
    <col min="2954" max="2954" width="34.7265625" bestFit="1" customWidth="1"/>
    <col min="2955" max="2955" width="33.08984375" bestFit="1" customWidth="1"/>
    <col min="2956" max="2956" width="13.1796875" bestFit="1" customWidth="1"/>
    <col min="2957" max="2957" width="11.26953125" bestFit="1" customWidth="1"/>
    <col min="2958" max="2958" width="21.90625" bestFit="1" customWidth="1"/>
    <col min="2959" max="2959" width="20" bestFit="1" customWidth="1"/>
    <col min="2960" max="2960" width="50.90625" bestFit="1" customWidth="1"/>
    <col min="2961" max="2961" width="36.54296875" bestFit="1" customWidth="1"/>
    <col min="2962" max="2962" width="25.453125" bestFit="1" customWidth="1"/>
    <col min="2963" max="2963" width="17.7265625" bestFit="1" customWidth="1"/>
    <col min="2964" max="2964" width="22.36328125" bestFit="1" customWidth="1"/>
    <col min="2965" max="2965" width="29" bestFit="1" customWidth="1"/>
    <col min="2966" max="2966" width="52" bestFit="1" customWidth="1"/>
    <col min="2967" max="2967" width="44.81640625" bestFit="1" customWidth="1"/>
    <col min="2968" max="2968" width="17.7265625" bestFit="1" customWidth="1"/>
    <col min="2969" max="2969" width="26.08984375" bestFit="1" customWidth="1"/>
    <col min="2970" max="2970" width="24.1796875" bestFit="1" customWidth="1"/>
    <col min="2971" max="2971" width="40.08984375" bestFit="1" customWidth="1"/>
    <col min="2972" max="2972" width="29.81640625" bestFit="1" customWidth="1"/>
    <col min="2973" max="2973" width="35.08984375" bestFit="1" customWidth="1"/>
    <col min="2974" max="2974" width="50.36328125" bestFit="1" customWidth="1"/>
    <col min="2975" max="2975" width="52.36328125" bestFit="1" customWidth="1"/>
    <col min="2976" max="2976" width="11.7265625" bestFit="1" customWidth="1"/>
    <col min="2977" max="2977" width="34.90625" bestFit="1" customWidth="1"/>
    <col min="2978" max="2978" width="28.453125" bestFit="1" customWidth="1"/>
    <col min="2979" max="2979" width="33.54296875" bestFit="1" customWidth="1"/>
    <col min="2980" max="2980" width="27" bestFit="1" customWidth="1"/>
    <col min="2981" max="2981" width="20" bestFit="1" customWidth="1"/>
    <col min="2982" max="2982" width="52.7265625" bestFit="1" customWidth="1"/>
    <col min="2983" max="2983" width="42.1796875" bestFit="1" customWidth="1"/>
    <col min="2984" max="2984" width="18" bestFit="1" customWidth="1"/>
    <col min="2985" max="2985" width="13.08984375" bestFit="1" customWidth="1"/>
    <col min="2986" max="2986" width="46.90625" bestFit="1" customWidth="1"/>
    <col min="2987" max="2987" width="42.1796875" bestFit="1" customWidth="1"/>
    <col min="2988" max="2988" width="33.54296875" bestFit="1" customWidth="1"/>
    <col min="2989" max="2989" width="48.453125" bestFit="1" customWidth="1"/>
    <col min="2990" max="2990" width="28.6328125" bestFit="1" customWidth="1"/>
    <col min="2991" max="2991" width="54" bestFit="1" customWidth="1"/>
    <col min="2992" max="2992" width="10.1796875" bestFit="1" customWidth="1"/>
    <col min="2993" max="2993" width="38.6328125" bestFit="1" customWidth="1"/>
    <col min="2994" max="2994" width="44.54296875" bestFit="1" customWidth="1"/>
    <col min="2995" max="2995" width="45.6328125" bestFit="1" customWidth="1"/>
    <col min="2996" max="2996" width="48.7265625" bestFit="1" customWidth="1"/>
    <col min="2997" max="2997" width="7.90625" bestFit="1" customWidth="1"/>
    <col min="2998" max="2998" width="37" bestFit="1" customWidth="1"/>
    <col min="2999" max="2999" width="26" bestFit="1" customWidth="1"/>
    <col min="3000" max="3000" width="33.81640625" bestFit="1" customWidth="1"/>
    <col min="3001" max="3001" width="24.08984375" bestFit="1" customWidth="1"/>
    <col min="3002" max="3002" width="44.6328125" bestFit="1" customWidth="1"/>
    <col min="3003" max="3003" width="36.36328125" bestFit="1" customWidth="1"/>
    <col min="3004" max="3004" width="13.08984375" bestFit="1" customWidth="1"/>
    <col min="3005" max="3005" width="47" bestFit="1" customWidth="1"/>
    <col min="3006" max="3006" width="50.6328125" bestFit="1" customWidth="1"/>
    <col min="3007" max="3007" width="48.1796875" bestFit="1" customWidth="1"/>
    <col min="3008" max="3008" width="21.1796875" bestFit="1" customWidth="1"/>
    <col min="3009" max="3009" width="47.90625" bestFit="1" customWidth="1"/>
    <col min="3010" max="3010" width="19.08984375" bestFit="1" customWidth="1"/>
    <col min="3011" max="3011" width="35.453125" bestFit="1" customWidth="1"/>
    <col min="3012" max="3012" width="23.81640625" bestFit="1" customWidth="1"/>
    <col min="3013" max="3013" width="51.54296875" bestFit="1" customWidth="1"/>
    <col min="3014" max="3014" width="10.08984375" bestFit="1" customWidth="1"/>
    <col min="3015" max="3015" width="10.6328125" bestFit="1" customWidth="1"/>
    <col min="3016" max="3016" width="56" bestFit="1" customWidth="1"/>
    <col min="3017" max="3017" width="47.6328125" bestFit="1" customWidth="1"/>
    <col min="3018" max="3018" width="49.36328125" bestFit="1" customWidth="1"/>
    <col min="3019" max="3019" width="47.7265625" bestFit="1" customWidth="1"/>
    <col min="3020" max="3020" width="35.90625" bestFit="1" customWidth="1"/>
    <col min="3021" max="3021" width="16.26953125" bestFit="1" customWidth="1"/>
    <col min="3022" max="3022" width="16.36328125" bestFit="1" customWidth="1"/>
    <col min="3023" max="3023" width="47" bestFit="1" customWidth="1"/>
    <col min="3024" max="3024" width="27.7265625" bestFit="1" customWidth="1"/>
    <col min="3025" max="3025" width="35.08984375" bestFit="1" customWidth="1"/>
    <col min="3026" max="3026" width="28.26953125" bestFit="1" customWidth="1"/>
    <col min="3027" max="3027" width="48" bestFit="1" customWidth="1"/>
    <col min="3028" max="3028" width="33" bestFit="1" customWidth="1"/>
    <col min="3029" max="3029" width="49.08984375" bestFit="1" customWidth="1"/>
    <col min="3030" max="3030" width="14.08984375" bestFit="1" customWidth="1"/>
    <col min="3031" max="3031" width="33.1796875" bestFit="1" customWidth="1"/>
    <col min="3032" max="3032" width="48.7265625" bestFit="1" customWidth="1"/>
    <col min="3033" max="3033" width="26.6328125" bestFit="1" customWidth="1"/>
    <col min="3034" max="3034" width="18.1796875" bestFit="1" customWidth="1"/>
    <col min="3035" max="3035" width="40.08984375" bestFit="1" customWidth="1"/>
    <col min="3036" max="3036" width="30.1796875" bestFit="1" customWidth="1"/>
    <col min="3037" max="3037" width="30.26953125" bestFit="1" customWidth="1"/>
    <col min="3038" max="3038" width="14.26953125" bestFit="1" customWidth="1"/>
    <col min="3039" max="3039" width="17.453125" bestFit="1" customWidth="1"/>
    <col min="3040" max="3040" width="52.6328125" bestFit="1" customWidth="1"/>
    <col min="3041" max="3041" width="30.90625" bestFit="1" customWidth="1"/>
    <col min="3042" max="3042" width="36.90625" bestFit="1" customWidth="1"/>
    <col min="3043" max="3043" width="11.54296875" bestFit="1" customWidth="1"/>
    <col min="3044" max="3044" width="9.08984375" bestFit="1" customWidth="1"/>
    <col min="3045" max="3045" width="30.36328125" bestFit="1" customWidth="1"/>
    <col min="3046" max="3046" width="13.7265625" bestFit="1" customWidth="1"/>
    <col min="3047" max="3047" width="20" bestFit="1" customWidth="1"/>
    <col min="3048" max="3048" width="25" bestFit="1" customWidth="1"/>
    <col min="3049" max="3049" width="39.7265625" bestFit="1" customWidth="1"/>
    <col min="3050" max="3050" width="32.26953125" bestFit="1" customWidth="1"/>
    <col min="3051" max="3051" width="24" bestFit="1" customWidth="1"/>
    <col min="3052" max="3052" width="23" bestFit="1" customWidth="1"/>
    <col min="3053" max="3053" width="35.1796875" bestFit="1" customWidth="1"/>
    <col min="3054" max="3054" width="23.08984375" bestFit="1" customWidth="1"/>
    <col min="3055" max="3055" width="10" bestFit="1" customWidth="1"/>
    <col min="3056" max="3056" width="15.26953125" bestFit="1" customWidth="1"/>
    <col min="3057" max="3057" width="17.54296875" bestFit="1" customWidth="1"/>
    <col min="3058" max="3058" width="52.90625" bestFit="1" customWidth="1"/>
    <col min="3059" max="3059" width="17.26953125" bestFit="1" customWidth="1"/>
    <col min="3060" max="3060" width="34.26953125" bestFit="1" customWidth="1"/>
    <col min="3061" max="3061" width="34.1796875" bestFit="1" customWidth="1"/>
    <col min="3062" max="3062" width="22.36328125" bestFit="1" customWidth="1"/>
    <col min="3063" max="3063" width="32.81640625" bestFit="1" customWidth="1"/>
    <col min="3064" max="3064" width="43.54296875" bestFit="1" customWidth="1"/>
    <col min="3065" max="3065" width="53.453125" bestFit="1" customWidth="1"/>
    <col min="3066" max="3066" width="52.08984375" bestFit="1" customWidth="1"/>
    <col min="3067" max="3067" width="24" bestFit="1" customWidth="1"/>
    <col min="3068" max="3068" width="17.81640625" bestFit="1" customWidth="1"/>
    <col min="3069" max="3069" width="35.6328125" bestFit="1" customWidth="1"/>
    <col min="3070" max="3070" width="35.54296875" bestFit="1" customWidth="1"/>
    <col min="3071" max="3071" width="34.7265625" bestFit="1" customWidth="1"/>
    <col min="3072" max="3072" width="48.1796875" bestFit="1" customWidth="1"/>
    <col min="3073" max="3073" width="48.7265625" bestFit="1" customWidth="1"/>
    <col min="3074" max="3074" width="33.81640625" bestFit="1" customWidth="1"/>
    <col min="3075" max="3075" width="9.26953125" bestFit="1" customWidth="1"/>
    <col min="3076" max="3076" width="34.08984375" bestFit="1" customWidth="1"/>
    <col min="3077" max="3077" width="18" bestFit="1" customWidth="1"/>
    <col min="3078" max="3078" width="27.1796875" bestFit="1" customWidth="1"/>
    <col min="3079" max="3079" width="36.7265625" bestFit="1" customWidth="1"/>
    <col min="3080" max="3080" width="38.26953125" bestFit="1" customWidth="1"/>
    <col min="3081" max="3081" width="9.81640625" bestFit="1" customWidth="1"/>
    <col min="3082" max="3082" width="42.26953125" bestFit="1" customWidth="1"/>
    <col min="3083" max="3083" width="55.36328125" bestFit="1" customWidth="1"/>
    <col min="3084" max="3084" width="30.6328125" bestFit="1" customWidth="1"/>
    <col min="3085" max="3085" width="29.7265625" bestFit="1" customWidth="1"/>
    <col min="3086" max="3086" width="28.453125" bestFit="1" customWidth="1"/>
    <col min="3087" max="3087" width="20.08984375" bestFit="1" customWidth="1"/>
    <col min="3088" max="3088" width="27.7265625" bestFit="1" customWidth="1"/>
    <col min="3089" max="3089" width="26" bestFit="1" customWidth="1"/>
    <col min="3090" max="3090" width="50.08984375" bestFit="1" customWidth="1"/>
    <col min="3091" max="3091" width="21.08984375" bestFit="1" customWidth="1"/>
    <col min="3092" max="3092" width="19" bestFit="1" customWidth="1"/>
    <col min="3093" max="3093" width="39.6328125" bestFit="1" customWidth="1"/>
    <col min="3094" max="3094" width="50.6328125" bestFit="1" customWidth="1"/>
    <col min="3095" max="3095" width="47.54296875" bestFit="1" customWidth="1"/>
    <col min="3096" max="3096" width="14" bestFit="1" customWidth="1"/>
    <col min="3097" max="3097" width="18.453125" bestFit="1" customWidth="1"/>
    <col min="3098" max="3098" width="42.7265625" bestFit="1" customWidth="1"/>
    <col min="3099" max="3099" width="8.81640625" bestFit="1" customWidth="1"/>
    <col min="3100" max="3100" width="47.36328125" bestFit="1" customWidth="1"/>
    <col min="3101" max="3101" width="80.453125" bestFit="1" customWidth="1"/>
    <col min="3102" max="3102" width="47.54296875" bestFit="1" customWidth="1"/>
    <col min="3103" max="3103" width="39.26953125" bestFit="1" customWidth="1"/>
    <col min="3104" max="3104" width="29.08984375" bestFit="1" customWidth="1"/>
    <col min="3105" max="3105" width="24.26953125" bestFit="1" customWidth="1"/>
    <col min="3106" max="3106" width="44.36328125" bestFit="1" customWidth="1"/>
    <col min="3107" max="3107" width="38" bestFit="1" customWidth="1"/>
    <col min="3108" max="3108" width="39.36328125" bestFit="1" customWidth="1"/>
    <col min="3109" max="3109" width="19.08984375" bestFit="1" customWidth="1"/>
    <col min="3110" max="3110" width="29.36328125" bestFit="1" customWidth="1"/>
    <col min="3111" max="3111" width="26" bestFit="1" customWidth="1"/>
    <col min="3112" max="3112" width="17.6328125" bestFit="1" customWidth="1"/>
    <col min="3113" max="3113" width="45.26953125" bestFit="1" customWidth="1"/>
    <col min="3114" max="3114" width="26.1796875" bestFit="1" customWidth="1"/>
    <col min="3115" max="3115" width="47.81640625" bestFit="1" customWidth="1"/>
    <col min="3116" max="3116" width="40.54296875" bestFit="1" customWidth="1"/>
    <col min="3117" max="3117" width="39.453125" bestFit="1" customWidth="1"/>
    <col min="3118" max="3118" width="27.26953125" bestFit="1" customWidth="1"/>
    <col min="3119" max="3119" width="21.36328125" bestFit="1" customWidth="1"/>
    <col min="3120" max="3120" width="53.81640625" bestFit="1" customWidth="1"/>
    <col min="3121" max="3121" width="24.54296875" bestFit="1" customWidth="1"/>
    <col min="3122" max="3122" width="50.26953125" bestFit="1" customWidth="1"/>
    <col min="3123" max="3123" width="36.1796875" bestFit="1" customWidth="1"/>
    <col min="3124" max="3124" width="55" bestFit="1" customWidth="1"/>
    <col min="3125" max="3125" width="55.90625" bestFit="1" customWidth="1"/>
    <col min="3126" max="3126" width="28.1796875" bestFit="1" customWidth="1"/>
    <col min="3127" max="3127" width="50.26953125" bestFit="1" customWidth="1"/>
    <col min="3128" max="3128" width="26.7265625" bestFit="1" customWidth="1"/>
    <col min="3129" max="3129" width="16.81640625" bestFit="1" customWidth="1"/>
    <col min="3130" max="3130" width="8.54296875" bestFit="1" customWidth="1"/>
    <col min="3131" max="3131" width="10.1796875" bestFit="1" customWidth="1"/>
    <col min="3132" max="3132" width="22" bestFit="1" customWidth="1"/>
    <col min="3133" max="3133" width="25" bestFit="1" customWidth="1"/>
    <col min="3134" max="3134" width="52.36328125" bestFit="1" customWidth="1"/>
    <col min="3135" max="3135" width="37.08984375" bestFit="1" customWidth="1"/>
    <col min="3136" max="3136" width="18.81640625" bestFit="1" customWidth="1"/>
    <col min="3137" max="3137" width="44.453125" bestFit="1" customWidth="1"/>
    <col min="3138" max="3138" width="45.453125" bestFit="1" customWidth="1"/>
    <col min="3139" max="3139" width="42.54296875" bestFit="1" customWidth="1"/>
    <col min="3140" max="3140" width="33.08984375" bestFit="1" customWidth="1"/>
    <col min="3141" max="3141" width="29.54296875" bestFit="1" customWidth="1"/>
    <col min="3142" max="3142" width="10.54296875" bestFit="1" customWidth="1"/>
    <col min="3143" max="3143" width="39.1796875" bestFit="1" customWidth="1"/>
    <col min="3144" max="3144" width="31.08984375" bestFit="1" customWidth="1"/>
    <col min="3145" max="3145" width="14.7265625" bestFit="1" customWidth="1"/>
    <col min="3146" max="3146" width="34.6328125" bestFit="1" customWidth="1"/>
    <col min="3147" max="3147" width="20.90625" bestFit="1" customWidth="1"/>
    <col min="3148" max="3148" width="32" bestFit="1" customWidth="1"/>
    <col min="3149" max="3149" width="36.36328125" bestFit="1" customWidth="1"/>
    <col min="3150" max="3150" width="53.90625" bestFit="1" customWidth="1"/>
    <col min="3151" max="3151" width="5.54296875" bestFit="1" customWidth="1"/>
    <col min="3152" max="3152" width="31.1796875" bestFit="1" customWidth="1"/>
    <col min="3153" max="3153" width="52" bestFit="1" customWidth="1"/>
    <col min="3154" max="3154" width="47.36328125" bestFit="1" customWidth="1"/>
    <col min="3155" max="3155" width="18.1796875" bestFit="1" customWidth="1"/>
    <col min="3156" max="3156" width="46.453125" bestFit="1" customWidth="1"/>
    <col min="3157" max="3157" width="27" bestFit="1" customWidth="1"/>
    <col min="3158" max="3158" width="35.6328125" bestFit="1" customWidth="1"/>
    <col min="3159" max="3159" width="32" bestFit="1" customWidth="1"/>
    <col min="3160" max="3160" width="33.453125" bestFit="1" customWidth="1"/>
    <col min="3161" max="3161" width="27.08984375" bestFit="1" customWidth="1"/>
    <col min="3162" max="3162" width="14.90625" bestFit="1" customWidth="1"/>
    <col min="3163" max="3163" width="12.54296875" bestFit="1" customWidth="1"/>
    <col min="3164" max="3164" width="26.08984375" bestFit="1" customWidth="1"/>
    <col min="3165" max="3165" width="16.54296875" bestFit="1" customWidth="1"/>
    <col min="3166" max="3166" width="26.81640625" bestFit="1" customWidth="1"/>
    <col min="3167" max="3167" width="31.6328125" bestFit="1" customWidth="1"/>
    <col min="3168" max="3168" width="52.81640625" bestFit="1" customWidth="1"/>
    <col min="3169" max="3169" width="15.6328125" bestFit="1" customWidth="1"/>
    <col min="3170" max="3170" width="29" bestFit="1" customWidth="1"/>
    <col min="3171" max="3171" width="34.90625" bestFit="1" customWidth="1"/>
    <col min="3172" max="3172" width="47.81640625" bestFit="1" customWidth="1"/>
    <col min="3173" max="3173" width="15.08984375" bestFit="1" customWidth="1"/>
    <col min="3174" max="3174" width="49.08984375" bestFit="1" customWidth="1"/>
    <col min="3175" max="3175" width="21.36328125" bestFit="1" customWidth="1"/>
    <col min="3176" max="3176" width="45.08984375" bestFit="1" customWidth="1"/>
    <col min="3177" max="3177" width="25.453125" bestFit="1" customWidth="1"/>
    <col min="3178" max="3178" width="19.7265625" bestFit="1" customWidth="1"/>
    <col min="3179" max="3179" width="17.7265625" bestFit="1" customWidth="1"/>
    <col min="3180" max="3180" width="47.81640625" bestFit="1" customWidth="1"/>
    <col min="3181" max="3181" width="31.1796875" bestFit="1" customWidth="1"/>
    <col min="3182" max="3182" width="34.7265625" bestFit="1" customWidth="1"/>
    <col min="3183" max="3183" width="35.6328125" bestFit="1" customWidth="1"/>
    <col min="3184" max="3184" width="47.90625" bestFit="1" customWidth="1"/>
    <col min="3185" max="3185" width="44.08984375" bestFit="1" customWidth="1"/>
    <col min="3186" max="3186" width="34.36328125" bestFit="1" customWidth="1"/>
    <col min="3187" max="3187" width="40.90625" bestFit="1" customWidth="1"/>
    <col min="3188" max="3188" width="41.08984375" bestFit="1" customWidth="1"/>
    <col min="3189" max="3189" width="41.1796875" bestFit="1" customWidth="1"/>
    <col min="3190" max="3190" width="25.90625" bestFit="1" customWidth="1"/>
    <col min="3191" max="3191" width="73.26953125" bestFit="1" customWidth="1"/>
    <col min="3192" max="3192" width="22.7265625" bestFit="1" customWidth="1"/>
    <col min="3193" max="3193" width="43.81640625" bestFit="1" customWidth="1"/>
    <col min="3194" max="3194" width="56.453125" bestFit="1" customWidth="1"/>
    <col min="3195" max="3195" width="17" bestFit="1" customWidth="1"/>
    <col min="3196" max="3196" width="37.08984375" bestFit="1" customWidth="1"/>
    <col min="3197" max="3197" width="15.7265625" bestFit="1" customWidth="1"/>
    <col min="3198" max="3198" width="37.453125" bestFit="1" customWidth="1"/>
    <col min="3199" max="3199" width="18.81640625" bestFit="1" customWidth="1"/>
    <col min="3200" max="3200" width="19.7265625" bestFit="1" customWidth="1"/>
    <col min="3201" max="3201" width="48.453125" bestFit="1" customWidth="1"/>
    <col min="3202" max="3202" width="57" bestFit="1" customWidth="1"/>
    <col min="3203" max="3203" width="48.36328125" bestFit="1" customWidth="1"/>
    <col min="3204" max="3204" width="25.1796875" bestFit="1" customWidth="1"/>
    <col min="3205" max="3205" width="45.36328125" bestFit="1" customWidth="1"/>
    <col min="3206" max="3206" width="22.6328125" bestFit="1" customWidth="1"/>
    <col min="3207" max="3207" width="32.1796875" bestFit="1" customWidth="1"/>
    <col min="3208" max="3208" width="36.81640625" bestFit="1" customWidth="1"/>
    <col min="3209" max="3209" width="53" bestFit="1" customWidth="1"/>
    <col min="3210" max="3210" width="50.08984375" bestFit="1" customWidth="1"/>
    <col min="3211" max="3211" width="17.1796875" bestFit="1" customWidth="1"/>
    <col min="3212" max="3212" width="22.453125" bestFit="1" customWidth="1"/>
    <col min="3213" max="3213" width="41.26953125" bestFit="1" customWidth="1"/>
    <col min="3214" max="3214" width="28.453125" bestFit="1" customWidth="1"/>
    <col min="3215" max="3215" width="36.81640625" bestFit="1" customWidth="1"/>
    <col min="3216" max="3216" width="41.08984375" bestFit="1" customWidth="1"/>
    <col min="3217" max="3217" width="38.90625" bestFit="1" customWidth="1"/>
    <col min="3218" max="3218" width="17.26953125" bestFit="1" customWidth="1"/>
    <col min="3219" max="3219" width="32.36328125" bestFit="1" customWidth="1"/>
    <col min="3220" max="3220" width="37.1796875" bestFit="1" customWidth="1"/>
    <col min="3221" max="3221" width="9.26953125" bestFit="1" customWidth="1"/>
    <col min="3222" max="3222" width="32.90625" bestFit="1" customWidth="1"/>
    <col min="3223" max="3223" width="51.26953125" bestFit="1" customWidth="1"/>
    <col min="3224" max="3224" width="28.54296875" bestFit="1" customWidth="1"/>
    <col min="3225" max="3225" width="30.81640625" bestFit="1" customWidth="1"/>
    <col min="3226" max="3226" width="51.54296875" bestFit="1" customWidth="1"/>
    <col min="3227" max="3227" width="36.7265625" bestFit="1" customWidth="1"/>
    <col min="3228" max="3228" width="45.90625" bestFit="1" customWidth="1"/>
    <col min="3229" max="3229" width="35.1796875" bestFit="1" customWidth="1"/>
    <col min="3230" max="3230" width="8" bestFit="1" customWidth="1"/>
    <col min="3231" max="3231" width="24.26953125" bestFit="1" customWidth="1"/>
    <col min="3232" max="3232" width="22.54296875" bestFit="1" customWidth="1"/>
    <col min="3233" max="3233" width="46.26953125" bestFit="1" customWidth="1"/>
    <col min="3234" max="3234" width="23.08984375" bestFit="1" customWidth="1"/>
    <col min="3235" max="3235" width="54.08984375" bestFit="1" customWidth="1"/>
    <col min="3236" max="3236" width="44.1796875" bestFit="1" customWidth="1"/>
    <col min="3237" max="3237" width="55.81640625" bestFit="1" customWidth="1"/>
    <col min="3238" max="3238" width="18.81640625" bestFit="1" customWidth="1"/>
    <col min="3239" max="3239" width="20.1796875" bestFit="1" customWidth="1"/>
    <col min="3240" max="3240" width="33.54296875" bestFit="1" customWidth="1"/>
    <col min="3241" max="3241" width="54.1796875" bestFit="1" customWidth="1"/>
    <col min="3242" max="3242" width="26.08984375" bestFit="1" customWidth="1"/>
    <col min="3243" max="3243" width="46.7265625" bestFit="1" customWidth="1"/>
    <col min="3244" max="3244" width="13.90625" bestFit="1" customWidth="1"/>
    <col min="3245" max="3245" width="17.1796875" bestFit="1" customWidth="1"/>
    <col min="3246" max="3246" width="46.6328125" bestFit="1" customWidth="1"/>
    <col min="3247" max="3247" width="13.453125" bestFit="1" customWidth="1"/>
    <col min="3248" max="3248" width="14.08984375" bestFit="1" customWidth="1"/>
    <col min="3249" max="3249" width="35.36328125" bestFit="1" customWidth="1"/>
    <col min="3250" max="3250" width="35.54296875" bestFit="1" customWidth="1"/>
    <col min="3251" max="3251" width="38.7265625" bestFit="1" customWidth="1"/>
    <col min="3252" max="3252" width="38.81640625" bestFit="1" customWidth="1"/>
    <col min="3253" max="3253" width="20.54296875" bestFit="1" customWidth="1"/>
    <col min="3254" max="3254" width="19.90625" bestFit="1" customWidth="1"/>
    <col min="3255" max="3255" width="27.26953125" bestFit="1" customWidth="1"/>
    <col min="3256" max="3256" width="20.1796875" bestFit="1" customWidth="1"/>
    <col min="3257" max="3257" width="38.81640625" bestFit="1" customWidth="1"/>
    <col min="3258" max="3258" width="29.26953125" bestFit="1" customWidth="1"/>
    <col min="3259" max="3259" width="50.453125" bestFit="1" customWidth="1"/>
    <col min="3260" max="3260" width="35.08984375" bestFit="1" customWidth="1"/>
    <col min="3261" max="3261" width="39.453125" bestFit="1" customWidth="1"/>
    <col min="3262" max="3262" width="40.7265625" bestFit="1" customWidth="1"/>
    <col min="3263" max="3263" width="35.81640625" bestFit="1" customWidth="1"/>
    <col min="3264" max="3264" width="50.36328125" bestFit="1" customWidth="1"/>
    <col min="3265" max="3265" width="19.08984375" bestFit="1" customWidth="1"/>
    <col min="3266" max="3266" width="25.36328125" bestFit="1" customWidth="1"/>
    <col min="3267" max="3267" width="36.453125" bestFit="1" customWidth="1"/>
    <col min="3268" max="3268" width="25.90625" bestFit="1" customWidth="1"/>
    <col min="3269" max="3269" width="35.7265625" bestFit="1" customWidth="1"/>
    <col min="3270" max="3270" width="17.36328125" bestFit="1" customWidth="1"/>
    <col min="3271" max="3271" width="15.453125" bestFit="1" customWidth="1"/>
    <col min="3272" max="3272" width="41.1796875" bestFit="1" customWidth="1"/>
    <col min="3273" max="3273" width="36.36328125" bestFit="1" customWidth="1"/>
    <col min="3274" max="3274" width="48.6328125" bestFit="1" customWidth="1"/>
    <col min="3275" max="3276" width="15.6328125" bestFit="1" customWidth="1"/>
    <col min="3277" max="3277" width="16.54296875" bestFit="1" customWidth="1"/>
    <col min="3278" max="3278" width="41.54296875" bestFit="1" customWidth="1"/>
    <col min="3279" max="3279" width="50.7265625" bestFit="1" customWidth="1"/>
    <col min="3280" max="3280" width="51.7265625" bestFit="1" customWidth="1"/>
    <col min="3281" max="3281" width="8.26953125" bestFit="1" customWidth="1"/>
    <col min="3282" max="3282" width="36.81640625" bestFit="1" customWidth="1"/>
    <col min="3283" max="3283" width="42.453125" bestFit="1" customWidth="1"/>
    <col min="3284" max="3284" width="24.81640625" bestFit="1" customWidth="1"/>
    <col min="3285" max="3285" width="32.1796875" bestFit="1" customWidth="1"/>
    <col min="3286" max="3286" width="25.81640625" bestFit="1" customWidth="1"/>
    <col min="3287" max="3287" width="25.26953125" bestFit="1" customWidth="1"/>
    <col min="3288" max="3288" width="31.54296875" bestFit="1" customWidth="1"/>
    <col min="3289" max="3289" width="33" bestFit="1" customWidth="1"/>
    <col min="3290" max="3290" width="28.36328125" bestFit="1" customWidth="1"/>
    <col min="3291" max="3291" width="17.81640625" bestFit="1" customWidth="1"/>
    <col min="3292" max="3292" width="36.81640625" bestFit="1" customWidth="1"/>
    <col min="3293" max="3293" width="43.36328125" bestFit="1" customWidth="1"/>
    <col min="3294" max="3294" width="35.6328125" bestFit="1" customWidth="1"/>
    <col min="3295" max="3295" width="31" bestFit="1" customWidth="1"/>
    <col min="3296" max="3296" width="30.36328125" bestFit="1" customWidth="1"/>
    <col min="3297" max="3297" width="56.26953125" bestFit="1" customWidth="1"/>
    <col min="3298" max="3298" width="25" bestFit="1" customWidth="1"/>
    <col min="3299" max="3299" width="37.26953125" bestFit="1" customWidth="1"/>
    <col min="3300" max="3300" width="49.7265625" bestFit="1" customWidth="1"/>
    <col min="3301" max="3301" width="34" bestFit="1" customWidth="1"/>
    <col min="3302" max="3302" width="20.54296875" bestFit="1" customWidth="1"/>
    <col min="3303" max="3303" width="42.90625" bestFit="1" customWidth="1"/>
    <col min="3304" max="3304" width="25" bestFit="1" customWidth="1"/>
    <col min="3305" max="3305" width="28.90625" bestFit="1" customWidth="1"/>
    <col min="3306" max="3306" width="41.54296875" bestFit="1" customWidth="1"/>
    <col min="3307" max="3307" width="30.26953125" bestFit="1" customWidth="1"/>
    <col min="3308" max="3308" width="48.1796875" bestFit="1" customWidth="1"/>
    <col min="3309" max="3309" width="52" bestFit="1" customWidth="1"/>
    <col min="3310" max="3310" width="21.26953125" bestFit="1" customWidth="1"/>
    <col min="3311" max="3311" width="44.54296875" bestFit="1" customWidth="1"/>
    <col min="3312" max="3312" width="7.453125" bestFit="1" customWidth="1"/>
    <col min="3313" max="3313" width="54.81640625" bestFit="1" customWidth="1"/>
    <col min="3314" max="3314" width="9.36328125" bestFit="1" customWidth="1"/>
    <col min="3315" max="3315" width="53.26953125" bestFit="1" customWidth="1"/>
    <col min="3316" max="3316" width="21.1796875" bestFit="1" customWidth="1"/>
    <col min="3317" max="3317" width="7.81640625" bestFit="1" customWidth="1"/>
    <col min="3318" max="3318" width="39.08984375" bestFit="1" customWidth="1"/>
    <col min="3319" max="3319" width="18.81640625" bestFit="1" customWidth="1"/>
    <col min="3320" max="3320" width="9.90625" bestFit="1" customWidth="1"/>
    <col min="3321" max="3321" width="27.453125" bestFit="1" customWidth="1"/>
    <col min="3322" max="3322" width="11.36328125" bestFit="1" customWidth="1"/>
    <col min="3323" max="3323" width="43.54296875" bestFit="1" customWidth="1"/>
    <col min="3324" max="3324" width="49.453125" bestFit="1" customWidth="1"/>
    <col min="3325" max="3325" width="37.453125" bestFit="1" customWidth="1"/>
    <col min="3326" max="3326" width="28.1796875" bestFit="1" customWidth="1"/>
    <col min="3327" max="3327" width="16" bestFit="1" customWidth="1"/>
    <col min="3328" max="3328" width="22.6328125" bestFit="1" customWidth="1"/>
    <col min="3329" max="3329" width="39.1796875" bestFit="1" customWidth="1"/>
    <col min="3330" max="3330" width="29.90625" bestFit="1" customWidth="1"/>
    <col min="3331" max="3331" width="25" bestFit="1" customWidth="1"/>
    <col min="3332" max="3332" width="23.36328125" bestFit="1" customWidth="1"/>
    <col min="3333" max="3333" width="48.36328125" bestFit="1" customWidth="1"/>
    <col min="3334" max="3334" width="38" bestFit="1" customWidth="1"/>
    <col min="3335" max="3335" width="53.81640625" bestFit="1" customWidth="1"/>
    <col min="3336" max="3336" width="19" bestFit="1" customWidth="1"/>
    <col min="3337" max="3337" width="27.36328125" bestFit="1" customWidth="1"/>
    <col min="3338" max="3338" width="24.7265625" bestFit="1" customWidth="1"/>
    <col min="3339" max="3339" width="31.7265625" bestFit="1" customWidth="1"/>
    <col min="3340" max="3340" width="34.90625" bestFit="1" customWidth="1"/>
    <col min="3341" max="3341" width="24.81640625" bestFit="1" customWidth="1"/>
    <col min="3342" max="3342" width="41.54296875" bestFit="1" customWidth="1"/>
    <col min="3343" max="3343" width="17.81640625" bestFit="1" customWidth="1"/>
    <col min="3344" max="3344" width="25" bestFit="1" customWidth="1"/>
    <col min="3345" max="3345" width="51.08984375" bestFit="1" customWidth="1"/>
    <col min="3346" max="3346" width="48.453125" bestFit="1" customWidth="1"/>
    <col min="3347" max="3347" width="22.54296875" bestFit="1" customWidth="1"/>
    <col min="3348" max="3348" width="16.6328125" bestFit="1" customWidth="1"/>
    <col min="3349" max="3349" width="52" bestFit="1" customWidth="1"/>
    <col min="3350" max="3350" width="16.36328125" bestFit="1" customWidth="1"/>
    <col min="3351" max="3351" width="11.7265625" bestFit="1" customWidth="1"/>
    <col min="3352" max="3352" width="16.7265625" bestFit="1" customWidth="1"/>
    <col min="3353" max="3353" width="51.36328125" bestFit="1" customWidth="1"/>
    <col min="3354" max="3354" width="37.08984375" bestFit="1" customWidth="1"/>
    <col min="3355" max="3355" width="50.36328125" bestFit="1" customWidth="1"/>
    <col min="3356" max="3356" width="50.453125" bestFit="1" customWidth="1"/>
    <col min="3357" max="3357" width="12.7265625" bestFit="1" customWidth="1"/>
    <col min="3358" max="3358" width="27.7265625" bestFit="1" customWidth="1"/>
    <col min="3359" max="3359" width="38" bestFit="1" customWidth="1"/>
    <col min="3360" max="3360" width="20.26953125" bestFit="1" customWidth="1"/>
    <col min="3361" max="3361" width="44.08984375" bestFit="1" customWidth="1"/>
    <col min="3362" max="3362" width="19.54296875" bestFit="1" customWidth="1"/>
    <col min="3363" max="3363" width="37.54296875" bestFit="1" customWidth="1"/>
    <col min="3364" max="3364" width="39.1796875" bestFit="1" customWidth="1"/>
    <col min="3365" max="3365" width="40.08984375" bestFit="1" customWidth="1"/>
    <col min="3366" max="3366" width="22.08984375" bestFit="1" customWidth="1"/>
    <col min="3367" max="3367" width="44.08984375" bestFit="1" customWidth="1"/>
    <col min="3368" max="3368" width="39.54296875" bestFit="1" customWidth="1"/>
    <col min="3369" max="3369" width="49.81640625" bestFit="1" customWidth="1"/>
    <col min="3370" max="3370" width="28.26953125" bestFit="1" customWidth="1"/>
    <col min="3371" max="3371" width="28.453125" bestFit="1" customWidth="1"/>
    <col min="3372" max="3372" width="55.1796875" bestFit="1" customWidth="1"/>
    <col min="3373" max="3373" width="10.81640625" bestFit="1" customWidth="1"/>
    <col min="3374" max="3374" width="20" bestFit="1" customWidth="1"/>
    <col min="3375" max="3375" width="40.81640625" bestFit="1" customWidth="1"/>
    <col min="3376" max="3376" width="35.54296875" bestFit="1" customWidth="1"/>
    <col min="3377" max="3377" width="20.453125" bestFit="1" customWidth="1"/>
    <col min="3378" max="3378" width="25.1796875" bestFit="1" customWidth="1"/>
    <col min="3379" max="3379" width="10.81640625" bestFit="1" customWidth="1"/>
    <col min="3380" max="3380" width="10.36328125" bestFit="1" customWidth="1"/>
    <col min="3381" max="3381" width="17.90625" bestFit="1" customWidth="1"/>
    <col min="3382" max="3382" width="49.90625" bestFit="1" customWidth="1"/>
    <col min="3383" max="3383" width="44" bestFit="1" customWidth="1"/>
    <col min="3384" max="3384" width="26.26953125" bestFit="1" customWidth="1"/>
    <col min="3385" max="3385" width="16.81640625" bestFit="1" customWidth="1"/>
    <col min="3386" max="3386" width="26.7265625" bestFit="1" customWidth="1"/>
    <col min="3387" max="3387" width="31.26953125" bestFit="1" customWidth="1"/>
    <col min="3388" max="3388" width="33.36328125" bestFit="1" customWidth="1"/>
    <col min="3389" max="3389" width="40.54296875" bestFit="1" customWidth="1"/>
    <col min="3390" max="3390" width="32.54296875" bestFit="1" customWidth="1"/>
    <col min="3391" max="3391" width="50.26953125" bestFit="1" customWidth="1"/>
    <col min="3392" max="3392" width="36.08984375" bestFit="1" customWidth="1"/>
    <col min="3393" max="3393" width="36.36328125" bestFit="1" customWidth="1"/>
    <col min="3394" max="3394" width="46.453125" bestFit="1" customWidth="1"/>
    <col min="3395" max="3395" width="44.36328125" bestFit="1" customWidth="1"/>
    <col min="3396" max="3396" width="16.453125" bestFit="1" customWidth="1"/>
    <col min="3397" max="3397" width="47.08984375" bestFit="1" customWidth="1"/>
    <col min="3398" max="3398" width="26.1796875" bestFit="1" customWidth="1"/>
    <col min="3399" max="3399" width="36.26953125" bestFit="1" customWidth="1"/>
    <col min="3400" max="3400" width="21.6328125" bestFit="1" customWidth="1"/>
    <col min="3401" max="3401" width="13.26953125" bestFit="1" customWidth="1"/>
    <col min="3402" max="3402" width="16.453125" bestFit="1" customWidth="1"/>
    <col min="3403" max="3403" width="13" bestFit="1" customWidth="1"/>
    <col min="3404" max="3404" width="21.08984375" bestFit="1" customWidth="1"/>
    <col min="3405" max="3405" width="20" bestFit="1" customWidth="1"/>
    <col min="3406" max="3406" width="35.7265625" bestFit="1" customWidth="1"/>
    <col min="3407" max="3407" width="28.1796875" bestFit="1" customWidth="1"/>
    <col min="3408" max="3408" width="26.6328125" bestFit="1" customWidth="1"/>
    <col min="3409" max="3409" width="44.81640625" bestFit="1" customWidth="1"/>
    <col min="3410" max="3410" width="22.08984375" bestFit="1" customWidth="1"/>
    <col min="3411" max="3411" width="11.08984375" bestFit="1" customWidth="1"/>
    <col min="3412" max="3412" width="40.90625" bestFit="1" customWidth="1"/>
    <col min="3413" max="3413" width="23.453125" bestFit="1" customWidth="1"/>
    <col min="3414" max="3414" width="25" bestFit="1" customWidth="1"/>
    <col min="3415" max="3415" width="15.36328125" bestFit="1" customWidth="1"/>
    <col min="3416" max="3416" width="18.1796875" bestFit="1" customWidth="1"/>
    <col min="3417" max="3417" width="31.26953125" bestFit="1" customWidth="1"/>
    <col min="3418" max="3418" width="14.6328125" bestFit="1" customWidth="1"/>
    <col min="3419" max="3419" width="27.6328125" bestFit="1" customWidth="1"/>
    <col min="3420" max="3420" width="26.81640625" bestFit="1" customWidth="1"/>
    <col min="3421" max="3421" width="51.54296875" bestFit="1" customWidth="1"/>
    <col min="3422" max="3422" width="13.90625" bestFit="1" customWidth="1"/>
    <col min="3423" max="3423" width="23.08984375" bestFit="1" customWidth="1"/>
    <col min="3424" max="3424" width="18.08984375" bestFit="1" customWidth="1"/>
    <col min="3425" max="3425" width="52.7265625" bestFit="1" customWidth="1"/>
    <col min="3426" max="3426" width="24.26953125" bestFit="1" customWidth="1"/>
    <col min="3427" max="3427" width="12.54296875" bestFit="1" customWidth="1"/>
    <col min="3428" max="3428" width="23.08984375" bestFit="1" customWidth="1"/>
    <col min="3429" max="3429" width="34.7265625" bestFit="1" customWidth="1"/>
    <col min="3430" max="3430" width="43.6328125" bestFit="1" customWidth="1"/>
    <col min="3431" max="3431" width="48.36328125" bestFit="1" customWidth="1"/>
    <col min="3432" max="3432" width="28.1796875" bestFit="1" customWidth="1"/>
    <col min="3433" max="3433" width="27.81640625" bestFit="1" customWidth="1"/>
    <col min="3434" max="3434" width="10" bestFit="1" customWidth="1"/>
    <col min="3435" max="3435" width="36.36328125" bestFit="1" customWidth="1"/>
    <col min="3436" max="3436" width="22.26953125" bestFit="1" customWidth="1"/>
    <col min="3437" max="3437" width="18" bestFit="1" customWidth="1"/>
    <col min="3438" max="3438" width="27.36328125" bestFit="1" customWidth="1"/>
    <col min="3439" max="3439" width="53.90625" bestFit="1" customWidth="1"/>
    <col min="3440" max="3440" width="7.36328125" bestFit="1" customWidth="1"/>
    <col min="3441" max="3441" width="21.7265625" bestFit="1" customWidth="1"/>
    <col min="3442" max="3442" width="16.54296875" bestFit="1" customWidth="1"/>
    <col min="3443" max="3443" width="49.54296875" bestFit="1" customWidth="1"/>
    <col min="3444" max="3444" width="20.81640625" bestFit="1" customWidth="1"/>
    <col min="3445" max="3445" width="31.453125" bestFit="1" customWidth="1"/>
    <col min="3446" max="3446" width="13.36328125" bestFit="1" customWidth="1"/>
    <col min="3447" max="3447" width="46.7265625" bestFit="1" customWidth="1"/>
    <col min="3448" max="3448" width="12" bestFit="1" customWidth="1"/>
    <col min="3449" max="3449" width="49" bestFit="1" customWidth="1"/>
    <col min="3450" max="3450" width="44.7265625" bestFit="1" customWidth="1"/>
    <col min="3451" max="3451" width="35.26953125" bestFit="1" customWidth="1"/>
    <col min="3452" max="3452" width="47" bestFit="1" customWidth="1"/>
    <col min="3453" max="3453" width="29.36328125" bestFit="1" customWidth="1"/>
    <col min="3454" max="3454" width="21.36328125" bestFit="1" customWidth="1"/>
    <col min="3455" max="3455" width="42.6328125" bestFit="1" customWidth="1"/>
    <col min="3456" max="3456" width="41" bestFit="1" customWidth="1"/>
    <col min="3457" max="3457" width="25.26953125" bestFit="1" customWidth="1"/>
    <col min="3458" max="3458" width="16.6328125" bestFit="1" customWidth="1"/>
    <col min="3459" max="3459" width="27.7265625" bestFit="1" customWidth="1"/>
    <col min="3460" max="3460" width="51.7265625" bestFit="1" customWidth="1"/>
    <col min="3461" max="3461" width="24.26953125" bestFit="1" customWidth="1"/>
    <col min="3462" max="3462" width="24.90625" bestFit="1" customWidth="1"/>
    <col min="3463" max="3463" width="15" bestFit="1" customWidth="1"/>
    <col min="3464" max="3464" width="39.1796875" bestFit="1" customWidth="1"/>
    <col min="3465" max="3465" width="20.81640625" bestFit="1" customWidth="1"/>
    <col min="3466" max="3466" width="10.90625" bestFit="1" customWidth="1"/>
    <col min="3467" max="3467" width="19.453125" bestFit="1" customWidth="1"/>
    <col min="3468" max="3468" width="35.6328125" bestFit="1" customWidth="1"/>
    <col min="3469" max="3469" width="51.81640625" bestFit="1" customWidth="1"/>
    <col min="3470" max="3470" width="14.7265625" bestFit="1" customWidth="1"/>
    <col min="3471" max="3471" width="30.90625" bestFit="1" customWidth="1"/>
    <col min="3472" max="3472" width="24.36328125" bestFit="1" customWidth="1"/>
    <col min="3473" max="3473" width="25" bestFit="1" customWidth="1"/>
    <col min="3474" max="3474" width="18" bestFit="1" customWidth="1"/>
    <col min="3475" max="3475" width="26.453125" bestFit="1" customWidth="1"/>
    <col min="3476" max="3476" width="25.36328125" bestFit="1" customWidth="1"/>
    <col min="3477" max="3477" width="20.90625" bestFit="1" customWidth="1"/>
    <col min="3478" max="3478" width="32.81640625" bestFit="1" customWidth="1"/>
    <col min="3479" max="3479" width="52.08984375" bestFit="1" customWidth="1"/>
    <col min="3480" max="3480" width="39.1796875" bestFit="1" customWidth="1"/>
    <col min="3481" max="3481" width="12.1796875" bestFit="1" customWidth="1"/>
    <col min="3482" max="3482" width="44.453125" bestFit="1" customWidth="1"/>
    <col min="3483" max="3483" width="29.90625" bestFit="1" customWidth="1"/>
    <col min="3484" max="3484" width="26.08984375" bestFit="1" customWidth="1"/>
    <col min="3485" max="3485" width="50.453125" bestFit="1" customWidth="1"/>
    <col min="3486" max="3486" width="38.26953125" bestFit="1" customWidth="1"/>
    <col min="3487" max="3487" width="17.36328125" bestFit="1" customWidth="1"/>
    <col min="3488" max="3488" width="27.6328125" bestFit="1" customWidth="1"/>
    <col min="3489" max="3489" width="22.08984375" bestFit="1" customWidth="1"/>
    <col min="3490" max="3490" width="33.6328125" bestFit="1" customWidth="1"/>
    <col min="3491" max="3491" width="27" bestFit="1" customWidth="1"/>
    <col min="3492" max="3492" width="46.90625" bestFit="1" customWidth="1"/>
    <col min="3493" max="3493" width="26.90625" bestFit="1" customWidth="1"/>
    <col min="3494" max="3494" width="31.7265625" bestFit="1" customWidth="1"/>
    <col min="3495" max="3495" width="11.36328125" bestFit="1" customWidth="1"/>
    <col min="3496" max="3496" width="18.1796875" bestFit="1" customWidth="1"/>
    <col min="3497" max="3497" width="17.90625" bestFit="1" customWidth="1"/>
    <col min="3498" max="3498" width="32.1796875" bestFit="1" customWidth="1"/>
    <col min="3499" max="3499" width="14.7265625" bestFit="1" customWidth="1"/>
    <col min="3500" max="3500" width="13.54296875" bestFit="1" customWidth="1"/>
    <col min="3501" max="3501" width="24.1796875" bestFit="1" customWidth="1"/>
    <col min="3502" max="3502" width="16" bestFit="1" customWidth="1"/>
    <col min="3503" max="3503" width="52.08984375" bestFit="1" customWidth="1"/>
    <col min="3504" max="3504" width="56.36328125" bestFit="1" customWidth="1"/>
    <col min="3505" max="3505" width="53.90625" bestFit="1" customWidth="1"/>
    <col min="3506" max="3506" width="28.81640625" bestFit="1" customWidth="1"/>
    <col min="3507" max="3507" width="17.54296875" bestFit="1" customWidth="1"/>
    <col min="3508" max="3508" width="49.54296875" bestFit="1" customWidth="1"/>
    <col min="3509" max="3509" width="44.36328125" bestFit="1" customWidth="1"/>
    <col min="3510" max="3510" width="47" bestFit="1" customWidth="1"/>
    <col min="3511" max="3511" width="26.08984375" bestFit="1" customWidth="1"/>
    <col min="3512" max="3512" width="30.7265625" bestFit="1" customWidth="1"/>
    <col min="3513" max="3513" width="22.54296875" bestFit="1" customWidth="1"/>
    <col min="3514" max="3514" width="32.453125" bestFit="1" customWidth="1"/>
    <col min="3515" max="3515" width="35.36328125" bestFit="1" customWidth="1"/>
    <col min="3516" max="3516" width="18.26953125" bestFit="1" customWidth="1"/>
    <col min="3517" max="3517" width="28.6328125" bestFit="1" customWidth="1"/>
    <col min="3518" max="3518" width="20.90625" bestFit="1" customWidth="1"/>
    <col min="3519" max="3519" width="42.08984375" bestFit="1" customWidth="1"/>
    <col min="3520" max="3520" width="21.1796875" bestFit="1" customWidth="1"/>
    <col min="3521" max="3521" width="21.08984375" bestFit="1" customWidth="1"/>
    <col min="3522" max="3522" width="52.90625" bestFit="1" customWidth="1"/>
    <col min="3523" max="3523" width="36.08984375" bestFit="1" customWidth="1"/>
    <col min="3524" max="3524" width="26.6328125" bestFit="1" customWidth="1"/>
    <col min="3525" max="3525" width="26.54296875" bestFit="1" customWidth="1"/>
    <col min="3526" max="3526" width="20" bestFit="1" customWidth="1"/>
    <col min="3527" max="3527" width="37.08984375" bestFit="1" customWidth="1"/>
    <col min="3528" max="3528" width="42.1796875" bestFit="1" customWidth="1"/>
    <col min="3529" max="3529" width="38.6328125" bestFit="1" customWidth="1"/>
    <col min="3530" max="3530" width="17.08984375" bestFit="1" customWidth="1"/>
    <col min="3531" max="3531" width="14.90625" bestFit="1" customWidth="1"/>
    <col min="3532" max="3532" width="10.90625" bestFit="1" customWidth="1"/>
    <col min="3533" max="3533" width="34" bestFit="1" customWidth="1"/>
    <col min="3534" max="3534" width="21.7265625" bestFit="1" customWidth="1"/>
    <col min="3535" max="3535" width="33.90625" bestFit="1" customWidth="1"/>
    <col min="3536" max="3536" width="37.453125" bestFit="1" customWidth="1"/>
    <col min="3537" max="3537" width="16.453125" bestFit="1" customWidth="1"/>
    <col min="3538" max="3538" width="54.81640625" bestFit="1" customWidth="1"/>
    <col min="3539" max="3539" width="40.7265625" bestFit="1" customWidth="1"/>
    <col min="3540" max="3540" width="36.453125" bestFit="1" customWidth="1"/>
    <col min="3541" max="3541" width="42.26953125" bestFit="1" customWidth="1"/>
    <col min="3542" max="3542" width="56.81640625" bestFit="1" customWidth="1"/>
    <col min="3543" max="3543" width="24.453125" bestFit="1" customWidth="1"/>
    <col min="3544" max="3544" width="57.453125" bestFit="1" customWidth="1"/>
    <col min="3545" max="3545" width="23.90625" bestFit="1" customWidth="1"/>
    <col min="3546" max="3546" width="14.81640625" bestFit="1" customWidth="1"/>
    <col min="3547" max="3547" width="29.90625" bestFit="1" customWidth="1"/>
    <col min="3548" max="3548" width="49.7265625" bestFit="1" customWidth="1"/>
    <col min="3549" max="3549" width="50.6328125" bestFit="1" customWidth="1"/>
    <col min="3550" max="3550" width="32.6328125" bestFit="1" customWidth="1"/>
    <col min="3551" max="3551" width="35" bestFit="1" customWidth="1"/>
    <col min="3552" max="3552" width="28.26953125" bestFit="1" customWidth="1"/>
    <col min="3553" max="3553" width="30.1796875" bestFit="1" customWidth="1"/>
    <col min="3554" max="3554" width="44.36328125" bestFit="1" customWidth="1"/>
    <col min="3555" max="3555" width="35.81640625" bestFit="1" customWidth="1"/>
    <col min="3556" max="3556" width="27.36328125" bestFit="1" customWidth="1"/>
    <col min="3557" max="3557" width="22.26953125" bestFit="1" customWidth="1"/>
    <col min="3558" max="3558" width="43.90625" bestFit="1" customWidth="1"/>
    <col min="3559" max="3559" width="40.81640625" bestFit="1" customWidth="1"/>
    <col min="3560" max="3560" width="38.7265625" bestFit="1" customWidth="1"/>
    <col min="3561" max="3561" width="36.08984375" bestFit="1" customWidth="1"/>
    <col min="3562" max="3562" width="18.7265625" bestFit="1" customWidth="1"/>
    <col min="3563" max="3563" width="8.08984375" bestFit="1" customWidth="1"/>
    <col min="3564" max="3564" width="47.1796875" bestFit="1" customWidth="1"/>
    <col min="3565" max="3565" width="29.08984375" bestFit="1" customWidth="1"/>
    <col min="3566" max="3566" width="19.1796875" bestFit="1" customWidth="1"/>
    <col min="3567" max="3567" width="41.90625" bestFit="1" customWidth="1"/>
    <col min="3568" max="3568" width="38.08984375" bestFit="1" customWidth="1"/>
    <col min="3569" max="3569" width="53.90625" bestFit="1" customWidth="1"/>
    <col min="3570" max="3570" width="36.08984375" bestFit="1" customWidth="1"/>
    <col min="3571" max="3571" width="14.54296875" bestFit="1" customWidth="1"/>
    <col min="3572" max="3572" width="50" bestFit="1" customWidth="1"/>
    <col min="3573" max="3573" width="45.81640625" bestFit="1" customWidth="1"/>
    <col min="3574" max="3574" width="51.08984375" bestFit="1" customWidth="1"/>
    <col min="3575" max="3575" width="13.453125" bestFit="1" customWidth="1"/>
    <col min="3576" max="3576" width="22" bestFit="1" customWidth="1"/>
    <col min="3577" max="3577" width="52.08984375" bestFit="1" customWidth="1"/>
    <col min="3578" max="3578" width="47.453125" bestFit="1" customWidth="1"/>
    <col min="3579" max="3579" width="16.81640625" bestFit="1" customWidth="1"/>
    <col min="3580" max="3580" width="51.54296875" bestFit="1" customWidth="1"/>
    <col min="3581" max="3581" width="34.08984375" bestFit="1" customWidth="1"/>
    <col min="3582" max="3582" width="50.54296875" bestFit="1" customWidth="1"/>
    <col min="3583" max="3583" width="38.453125" bestFit="1" customWidth="1"/>
    <col min="3584" max="3584" width="38.6328125" bestFit="1" customWidth="1"/>
    <col min="3585" max="3585" width="14.81640625" bestFit="1" customWidth="1"/>
    <col min="3586" max="3586" width="11.1796875" bestFit="1" customWidth="1"/>
    <col min="3587" max="3587" width="22.36328125" bestFit="1" customWidth="1"/>
    <col min="3588" max="3588" width="41.54296875" bestFit="1" customWidth="1"/>
    <col min="3589" max="3589" width="27.453125" bestFit="1" customWidth="1"/>
    <col min="3590" max="3590" width="24.6328125" bestFit="1" customWidth="1"/>
    <col min="3591" max="3591" width="44" bestFit="1" customWidth="1"/>
    <col min="3592" max="3592" width="23.6328125" bestFit="1" customWidth="1"/>
    <col min="3593" max="3593" width="21.453125" bestFit="1" customWidth="1"/>
    <col min="3594" max="3594" width="44.08984375" bestFit="1" customWidth="1"/>
    <col min="3595" max="3595" width="34.81640625" bestFit="1" customWidth="1"/>
    <col min="3596" max="3596" width="31.1796875" bestFit="1" customWidth="1"/>
    <col min="3597" max="3597" width="26.08984375" bestFit="1" customWidth="1"/>
    <col min="3598" max="3598" width="13" bestFit="1" customWidth="1"/>
    <col min="3599" max="3599" width="27.36328125" bestFit="1" customWidth="1"/>
    <col min="3600" max="3600" width="22.26953125" bestFit="1" customWidth="1"/>
    <col min="3601" max="3601" width="22.7265625" bestFit="1" customWidth="1"/>
    <col min="3602" max="3602" width="37" bestFit="1" customWidth="1"/>
    <col min="3603" max="3603" width="37.26953125" bestFit="1" customWidth="1"/>
    <col min="3604" max="3604" width="47.453125" bestFit="1" customWidth="1"/>
    <col min="3605" max="3605" width="24.453125" bestFit="1" customWidth="1"/>
    <col min="3606" max="3606" width="20.08984375" bestFit="1" customWidth="1"/>
    <col min="3607" max="3607" width="41.90625" bestFit="1" customWidth="1"/>
    <col min="3608" max="3608" width="48.81640625" bestFit="1" customWidth="1"/>
    <col min="3609" max="3609" width="11.1796875" bestFit="1" customWidth="1"/>
    <col min="3610" max="3610" width="49.81640625" bestFit="1" customWidth="1"/>
    <col min="3611" max="3611" width="20.90625" bestFit="1" customWidth="1"/>
    <col min="3612" max="3612" width="29.54296875" bestFit="1" customWidth="1"/>
    <col min="3613" max="3613" width="18.36328125" bestFit="1" customWidth="1"/>
    <col min="3614" max="3614" width="51" bestFit="1" customWidth="1"/>
    <col min="3615" max="3615" width="41.90625" bestFit="1" customWidth="1"/>
    <col min="3616" max="3616" width="27.81640625" bestFit="1" customWidth="1"/>
    <col min="3617" max="3617" width="43.90625" bestFit="1" customWidth="1"/>
    <col min="3618" max="3618" width="22.7265625" bestFit="1" customWidth="1"/>
    <col min="3619" max="3619" width="43.453125" bestFit="1" customWidth="1"/>
    <col min="3620" max="3620" width="53.08984375" bestFit="1" customWidth="1"/>
    <col min="3621" max="3621" width="39.08984375" bestFit="1" customWidth="1"/>
    <col min="3622" max="3622" width="21.26953125" bestFit="1" customWidth="1"/>
    <col min="3623" max="3623" width="40.26953125" bestFit="1" customWidth="1"/>
    <col min="3624" max="3624" width="19" bestFit="1" customWidth="1"/>
    <col min="3625" max="3625" width="21.26953125" bestFit="1" customWidth="1"/>
    <col min="3626" max="3626" width="53.26953125" bestFit="1" customWidth="1"/>
    <col min="3627" max="3627" width="49.453125" bestFit="1" customWidth="1"/>
    <col min="3628" max="3628" width="50.26953125" bestFit="1" customWidth="1"/>
    <col min="3629" max="3629" width="25.6328125" bestFit="1" customWidth="1"/>
    <col min="3630" max="3630" width="40.81640625" bestFit="1" customWidth="1"/>
    <col min="3631" max="3631" width="30.36328125" bestFit="1" customWidth="1"/>
    <col min="3632" max="3632" width="53" bestFit="1" customWidth="1"/>
    <col min="3633" max="3633" width="30" bestFit="1" customWidth="1"/>
    <col min="3634" max="3634" width="16.54296875" bestFit="1" customWidth="1"/>
    <col min="3635" max="3635" width="40.36328125" bestFit="1" customWidth="1"/>
    <col min="3636" max="3636" width="19.1796875" bestFit="1" customWidth="1"/>
    <col min="3637" max="3637" width="25.26953125" bestFit="1" customWidth="1"/>
    <col min="3638" max="3638" width="17.453125" bestFit="1" customWidth="1"/>
    <col min="3639" max="3639" width="35.1796875" bestFit="1" customWidth="1"/>
    <col min="3640" max="3640" width="48.54296875" bestFit="1" customWidth="1"/>
    <col min="3641" max="3641" width="51.6328125" bestFit="1" customWidth="1"/>
    <col min="3642" max="3642" width="26.81640625" bestFit="1" customWidth="1"/>
    <col min="3643" max="3643" width="42.08984375" bestFit="1" customWidth="1"/>
    <col min="3644" max="3644" width="51.36328125" bestFit="1" customWidth="1"/>
    <col min="3645" max="3645" width="35" bestFit="1" customWidth="1"/>
    <col min="3646" max="3646" width="22.36328125" bestFit="1" customWidth="1"/>
    <col min="3647" max="3647" width="41.1796875" bestFit="1" customWidth="1"/>
    <col min="3648" max="3648" width="22.6328125" bestFit="1" customWidth="1"/>
    <col min="3649" max="3649" width="48.81640625" bestFit="1" customWidth="1"/>
    <col min="3650" max="3650" width="42.1796875" bestFit="1" customWidth="1"/>
    <col min="3651" max="3651" width="16.36328125" bestFit="1" customWidth="1"/>
    <col min="3652" max="3652" width="37.453125" bestFit="1" customWidth="1"/>
    <col min="3653" max="3653" width="29.90625" bestFit="1" customWidth="1"/>
    <col min="3654" max="3654" width="26.6328125" bestFit="1" customWidth="1"/>
    <col min="3655" max="3655" width="44.54296875" bestFit="1" customWidth="1"/>
    <col min="3656" max="3656" width="51.1796875" bestFit="1" customWidth="1"/>
    <col min="3657" max="3657" width="50.453125" bestFit="1" customWidth="1"/>
    <col min="3658" max="3658" width="21.81640625" bestFit="1" customWidth="1"/>
    <col min="3659" max="3659" width="48.7265625" bestFit="1" customWidth="1"/>
    <col min="3660" max="3660" width="28.90625" bestFit="1" customWidth="1"/>
    <col min="3661" max="3661" width="24.6328125" bestFit="1" customWidth="1"/>
    <col min="3662" max="3662" width="48.54296875" bestFit="1" customWidth="1"/>
    <col min="3663" max="3663" width="18.1796875" bestFit="1" customWidth="1"/>
    <col min="3664" max="3664" width="30.7265625" bestFit="1" customWidth="1"/>
    <col min="3665" max="3665" width="27.453125" bestFit="1" customWidth="1"/>
    <col min="3666" max="3666" width="17.26953125" bestFit="1" customWidth="1"/>
    <col min="3667" max="3667" width="21.7265625" bestFit="1" customWidth="1"/>
    <col min="3668" max="3668" width="9.81640625" bestFit="1" customWidth="1"/>
    <col min="3669" max="3669" width="19.6328125" bestFit="1" customWidth="1"/>
    <col min="3670" max="3670" width="25.6328125" bestFit="1" customWidth="1"/>
    <col min="3671" max="3671" width="33.453125" bestFit="1" customWidth="1"/>
    <col min="3672" max="3672" width="21.7265625" bestFit="1" customWidth="1"/>
    <col min="3673" max="3673" width="17.54296875" bestFit="1" customWidth="1"/>
    <col min="3674" max="3674" width="31.1796875" bestFit="1" customWidth="1"/>
    <col min="3675" max="3675" width="17.26953125" bestFit="1" customWidth="1"/>
    <col min="3676" max="3676" width="13.36328125" bestFit="1" customWidth="1"/>
    <col min="3677" max="3677" width="34.7265625" bestFit="1" customWidth="1"/>
    <col min="3678" max="3678" width="20.7265625" bestFit="1" customWidth="1"/>
    <col min="3679" max="3679" width="25.6328125" bestFit="1" customWidth="1"/>
    <col min="3680" max="3680" width="28.90625" bestFit="1" customWidth="1"/>
    <col min="3681" max="3681" width="20.81640625" bestFit="1" customWidth="1"/>
    <col min="3682" max="3682" width="26.54296875" bestFit="1" customWidth="1"/>
    <col min="3683" max="3683" width="33.7265625" bestFit="1" customWidth="1"/>
    <col min="3684" max="3684" width="19.1796875" bestFit="1" customWidth="1"/>
    <col min="3685" max="3685" width="43" bestFit="1" customWidth="1"/>
    <col min="3686" max="3686" width="33.08984375" bestFit="1" customWidth="1"/>
    <col min="3687" max="3687" width="43.54296875" bestFit="1" customWidth="1"/>
    <col min="3688" max="3688" width="51.54296875" bestFit="1" customWidth="1"/>
    <col min="3689" max="3689" width="41.26953125" bestFit="1" customWidth="1"/>
    <col min="3690" max="3690" width="11.81640625" bestFit="1" customWidth="1"/>
    <col min="3691" max="3691" width="13.54296875" bestFit="1" customWidth="1"/>
    <col min="3692" max="3692" width="44.26953125" bestFit="1" customWidth="1"/>
    <col min="3693" max="3693" width="29.54296875" bestFit="1" customWidth="1"/>
    <col min="3694" max="3694" width="18.08984375" bestFit="1" customWidth="1"/>
    <col min="3695" max="3695" width="11.36328125" bestFit="1" customWidth="1"/>
    <col min="3696" max="3696" width="16.26953125" bestFit="1" customWidth="1"/>
    <col min="3697" max="3697" width="39.26953125" bestFit="1" customWidth="1"/>
    <col min="3698" max="3698" width="21.81640625" bestFit="1" customWidth="1"/>
    <col min="3699" max="3699" width="34.81640625" bestFit="1" customWidth="1"/>
    <col min="3700" max="3700" width="36.453125" bestFit="1" customWidth="1"/>
    <col min="3701" max="3701" width="47.6328125" bestFit="1" customWidth="1"/>
    <col min="3702" max="3702" width="29.90625" bestFit="1" customWidth="1"/>
    <col min="3703" max="3703" width="39" bestFit="1" customWidth="1"/>
    <col min="3704" max="3704" width="47.26953125" bestFit="1" customWidth="1"/>
    <col min="3705" max="3705" width="47.54296875" bestFit="1" customWidth="1"/>
    <col min="3706" max="3706" width="23.81640625" bestFit="1" customWidth="1"/>
    <col min="3707" max="3707" width="42.1796875" bestFit="1" customWidth="1"/>
    <col min="3708" max="3708" width="54.36328125" bestFit="1" customWidth="1"/>
    <col min="3709" max="3709" width="20" bestFit="1" customWidth="1"/>
    <col min="3710" max="3710" width="23.1796875" bestFit="1" customWidth="1"/>
    <col min="3711" max="3711" width="17.36328125" bestFit="1" customWidth="1"/>
    <col min="3712" max="3712" width="31.81640625" bestFit="1" customWidth="1"/>
    <col min="3713" max="3713" width="19.81640625" bestFit="1" customWidth="1"/>
    <col min="3714" max="3714" width="21.26953125" bestFit="1" customWidth="1"/>
    <col min="3715" max="3715" width="32.7265625" bestFit="1" customWidth="1"/>
    <col min="3716" max="3716" width="47.7265625" bestFit="1" customWidth="1"/>
    <col min="3717" max="3717" width="15.26953125" bestFit="1" customWidth="1"/>
    <col min="3718" max="3718" width="51.26953125" bestFit="1" customWidth="1"/>
    <col min="3719" max="3719" width="47.26953125" bestFit="1" customWidth="1"/>
    <col min="3720" max="3720" width="31.6328125" bestFit="1" customWidth="1"/>
    <col min="3721" max="3721" width="15.54296875" bestFit="1" customWidth="1"/>
    <col min="3722" max="3722" width="43.453125" bestFit="1" customWidth="1"/>
    <col min="3723" max="3723" width="30.6328125" bestFit="1" customWidth="1"/>
    <col min="3724" max="3724" width="51.453125" bestFit="1" customWidth="1"/>
    <col min="3725" max="3725" width="52.6328125" bestFit="1" customWidth="1"/>
    <col min="3726" max="3726" width="32" bestFit="1" customWidth="1"/>
    <col min="3727" max="3727" width="5.6328125" bestFit="1" customWidth="1"/>
    <col min="3728" max="3728" width="52" bestFit="1" customWidth="1"/>
    <col min="3729" max="3729" width="24.6328125" bestFit="1" customWidth="1"/>
    <col min="3730" max="3730" width="18" bestFit="1" customWidth="1"/>
    <col min="3731" max="3731" width="23.90625" bestFit="1" customWidth="1"/>
    <col min="3732" max="3732" width="21.6328125" bestFit="1" customWidth="1"/>
    <col min="3733" max="3733" width="5.54296875" bestFit="1" customWidth="1"/>
    <col min="3734" max="3734" width="47.36328125" bestFit="1" customWidth="1"/>
    <col min="3735" max="3735" width="51.7265625" bestFit="1" customWidth="1"/>
    <col min="3736" max="3736" width="54.90625" bestFit="1" customWidth="1"/>
    <col min="3737" max="3737" width="31.36328125" bestFit="1" customWidth="1"/>
    <col min="3738" max="3738" width="24.6328125" bestFit="1" customWidth="1"/>
    <col min="3739" max="3739" width="43.7265625" bestFit="1" customWidth="1"/>
    <col min="3740" max="3740" width="14.08984375" bestFit="1" customWidth="1"/>
    <col min="3741" max="3741" width="32.36328125" bestFit="1" customWidth="1"/>
    <col min="3742" max="3742" width="27.81640625" bestFit="1" customWidth="1"/>
    <col min="3743" max="3743" width="32.1796875" bestFit="1" customWidth="1"/>
    <col min="3744" max="3744" width="12.90625" bestFit="1" customWidth="1"/>
    <col min="3745" max="3745" width="34.81640625" bestFit="1" customWidth="1"/>
    <col min="3746" max="3746" width="48.54296875" bestFit="1" customWidth="1"/>
    <col min="3747" max="3747" width="34.7265625" bestFit="1" customWidth="1"/>
    <col min="3748" max="3748" width="22.54296875" bestFit="1" customWidth="1"/>
    <col min="3749" max="3749" width="16.36328125" bestFit="1" customWidth="1"/>
    <col min="3750" max="3750" width="53.6328125" bestFit="1" customWidth="1"/>
    <col min="3751" max="3751" width="33.81640625" bestFit="1" customWidth="1"/>
    <col min="3752" max="3752" width="33.54296875" bestFit="1" customWidth="1"/>
    <col min="3753" max="3753" width="27.54296875" bestFit="1" customWidth="1"/>
    <col min="3754" max="3754" width="11.453125" bestFit="1" customWidth="1"/>
    <col min="3755" max="3755" width="36.54296875" bestFit="1" customWidth="1"/>
    <col min="3756" max="3756" width="47.453125" bestFit="1" customWidth="1"/>
    <col min="3757" max="3757" width="18.6328125" bestFit="1" customWidth="1"/>
    <col min="3758" max="3758" width="31.81640625" bestFit="1" customWidth="1"/>
    <col min="3759" max="3759" width="31.36328125" bestFit="1" customWidth="1"/>
    <col min="3760" max="3760" width="15" bestFit="1" customWidth="1"/>
    <col min="3761" max="3761" width="49.08984375" bestFit="1" customWidth="1"/>
    <col min="3762" max="3762" width="20.453125" bestFit="1" customWidth="1"/>
    <col min="3763" max="3763" width="19.26953125" bestFit="1" customWidth="1"/>
    <col min="3764" max="3764" width="15.6328125" bestFit="1" customWidth="1"/>
    <col min="3765" max="3765" width="38.7265625" bestFit="1" customWidth="1"/>
    <col min="3766" max="3766" width="22.54296875" bestFit="1" customWidth="1"/>
    <col min="3767" max="3767" width="38.7265625" bestFit="1" customWidth="1"/>
    <col min="3768" max="3768" width="47.7265625" bestFit="1" customWidth="1"/>
    <col min="3769" max="3769" width="49.90625" bestFit="1" customWidth="1"/>
    <col min="3770" max="3770" width="34" bestFit="1" customWidth="1"/>
    <col min="3771" max="3771" width="10.08984375" bestFit="1" customWidth="1"/>
    <col min="3772" max="3772" width="28.90625" bestFit="1" customWidth="1"/>
    <col min="3773" max="3773" width="11.6328125" bestFit="1" customWidth="1"/>
    <col min="3774" max="3774" width="16.36328125" bestFit="1" customWidth="1"/>
    <col min="3775" max="3775" width="52.81640625" bestFit="1" customWidth="1"/>
    <col min="3776" max="3776" width="46" bestFit="1" customWidth="1"/>
    <col min="3777" max="3777" width="27.7265625" bestFit="1" customWidth="1"/>
    <col min="3778" max="3778" width="43" bestFit="1" customWidth="1"/>
    <col min="3779" max="3779" width="27.6328125" bestFit="1" customWidth="1"/>
    <col min="3780" max="3780" width="53.81640625" bestFit="1" customWidth="1"/>
    <col min="3781" max="3781" width="43.453125" bestFit="1" customWidth="1"/>
    <col min="3782" max="3782" width="26" bestFit="1" customWidth="1"/>
    <col min="3783" max="3783" width="31.36328125" bestFit="1" customWidth="1"/>
    <col min="3784" max="3784" width="42.453125" bestFit="1" customWidth="1"/>
    <col min="3785" max="3785" width="22.6328125" bestFit="1" customWidth="1"/>
    <col min="3786" max="3786" width="15" bestFit="1" customWidth="1"/>
    <col min="3787" max="3787" width="21.54296875" bestFit="1" customWidth="1"/>
    <col min="3788" max="3788" width="13.26953125" bestFit="1" customWidth="1"/>
    <col min="3789" max="3789" width="10.54296875" bestFit="1" customWidth="1"/>
    <col min="3790" max="3790" width="40.36328125" bestFit="1" customWidth="1"/>
    <col min="3791" max="3791" width="38.08984375" bestFit="1" customWidth="1"/>
    <col min="3792" max="3792" width="40.26953125" bestFit="1" customWidth="1"/>
    <col min="3793" max="3793" width="16.54296875" bestFit="1" customWidth="1"/>
    <col min="3794" max="3794" width="43.81640625" bestFit="1" customWidth="1"/>
    <col min="3795" max="3795" width="50.90625" bestFit="1" customWidth="1"/>
    <col min="3796" max="3796" width="42.26953125" bestFit="1" customWidth="1"/>
    <col min="3797" max="3797" width="16.1796875" bestFit="1" customWidth="1"/>
    <col min="3798" max="3798" width="26.54296875" bestFit="1" customWidth="1"/>
    <col min="3799" max="3799" width="50.90625" bestFit="1" customWidth="1"/>
    <col min="3800" max="3800" width="30" bestFit="1" customWidth="1"/>
    <col min="3801" max="3801" width="57.08984375" bestFit="1" customWidth="1"/>
    <col min="3802" max="3802" width="23.08984375" bestFit="1" customWidth="1"/>
    <col min="3803" max="3803" width="27" bestFit="1" customWidth="1"/>
    <col min="3804" max="3804" width="45" bestFit="1" customWidth="1"/>
    <col min="3805" max="3805" width="48.08984375" bestFit="1" customWidth="1"/>
    <col min="3806" max="3806" width="50.54296875" bestFit="1" customWidth="1"/>
    <col min="3807" max="3807" width="36.08984375" bestFit="1" customWidth="1"/>
    <col min="3808" max="3808" width="45.08984375" bestFit="1" customWidth="1"/>
    <col min="3809" max="3809" width="56.26953125" bestFit="1" customWidth="1"/>
    <col min="3810" max="3810" width="15.08984375" bestFit="1" customWidth="1"/>
    <col min="3811" max="3811" width="14.7265625" bestFit="1" customWidth="1"/>
    <col min="3812" max="3812" width="24.453125" bestFit="1" customWidth="1"/>
    <col min="3813" max="3813" width="55.36328125" bestFit="1" customWidth="1"/>
    <col min="3814" max="3814" width="36.08984375" bestFit="1" customWidth="1"/>
    <col min="3815" max="3815" width="45.08984375" bestFit="1" customWidth="1"/>
    <col min="3816" max="3816" width="25.26953125" bestFit="1" customWidth="1"/>
    <col min="3817" max="3817" width="10.54296875" bestFit="1" customWidth="1"/>
    <col min="3818" max="3818" width="33.08984375" bestFit="1" customWidth="1"/>
    <col min="3819" max="3819" width="31.36328125" bestFit="1" customWidth="1"/>
    <col min="3820" max="3820" width="26.453125" bestFit="1" customWidth="1"/>
    <col min="3821" max="3821" width="6.26953125" bestFit="1" customWidth="1"/>
    <col min="3822" max="3822" width="18.08984375" bestFit="1" customWidth="1"/>
    <col min="3823" max="3823" width="32.90625" bestFit="1" customWidth="1"/>
    <col min="3824" max="3824" width="27.08984375" bestFit="1" customWidth="1"/>
    <col min="3825" max="3825" width="38.6328125" bestFit="1" customWidth="1"/>
    <col min="3826" max="3826" width="52" bestFit="1" customWidth="1"/>
    <col min="3827" max="3827" width="10.36328125" bestFit="1" customWidth="1"/>
    <col min="3828" max="3828" width="51.26953125" bestFit="1" customWidth="1"/>
    <col min="3829" max="3829" width="31.90625" bestFit="1" customWidth="1"/>
    <col min="3830" max="3830" width="11.7265625" bestFit="1" customWidth="1"/>
    <col min="3831" max="3831" width="34" bestFit="1" customWidth="1"/>
    <col min="3832" max="3832" width="6.90625" bestFit="1" customWidth="1"/>
    <col min="3833" max="3833" width="36.90625" bestFit="1" customWidth="1"/>
    <col min="3834" max="3834" width="39.453125" bestFit="1" customWidth="1"/>
    <col min="3835" max="3835" width="45.6328125" bestFit="1" customWidth="1"/>
    <col min="3836" max="3836" width="6.453125" bestFit="1" customWidth="1"/>
    <col min="3837" max="3837" width="48.7265625" bestFit="1" customWidth="1"/>
    <col min="3838" max="3838" width="18.81640625" bestFit="1" customWidth="1"/>
    <col min="3839" max="3839" width="15.81640625" bestFit="1" customWidth="1"/>
    <col min="3840" max="3840" width="32.81640625" bestFit="1" customWidth="1"/>
    <col min="3841" max="3841" width="27.08984375" bestFit="1" customWidth="1"/>
    <col min="3842" max="3842" width="19.1796875" bestFit="1" customWidth="1"/>
    <col min="3843" max="3843" width="37.81640625" bestFit="1" customWidth="1"/>
    <col min="3844" max="3844" width="18.08984375" bestFit="1" customWidth="1"/>
    <col min="3845" max="3845" width="45.7265625" bestFit="1" customWidth="1"/>
    <col min="3846" max="3846" width="31.7265625" bestFit="1" customWidth="1"/>
    <col min="3847" max="3847" width="28.1796875" bestFit="1" customWidth="1"/>
    <col min="3848" max="3848" width="31.7265625" bestFit="1" customWidth="1"/>
    <col min="3849" max="3849" width="10.26953125" bestFit="1" customWidth="1"/>
    <col min="3850" max="3850" width="21.36328125" bestFit="1" customWidth="1"/>
    <col min="3851" max="3851" width="52.453125" bestFit="1" customWidth="1"/>
    <col min="3852" max="3852" width="28.54296875" bestFit="1" customWidth="1"/>
    <col min="3853" max="3853" width="48.81640625" bestFit="1" customWidth="1"/>
    <col min="3854" max="3854" width="15.08984375" bestFit="1" customWidth="1"/>
    <col min="3855" max="3855" width="30.1796875" bestFit="1" customWidth="1"/>
    <col min="3856" max="3856" width="5.26953125" bestFit="1" customWidth="1"/>
    <col min="3857" max="3857" width="42.7265625" bestFit="1" customWidth="1"/>
    <col min="3858" max="3858" width="52.90625" bestFit="1" customWidth="1"/>
    <col min="3859" max="3859" width="37.453125" bestFit="1" customWidth="1"/>
    <col min="3860" max="3860" width="21" bestFit="1" customWidth="1"/>
    <col min="3861" max="3861" width="17.90625" bestFit="1" customWidth="1"/>
    <col min="3862" max="3862" width="33.6328125" bestFit="1" customWidth="1"/>
    <col min="3863" max="3863" width="13.453125" bestFit="1" customWidth="1"/>
    <col min="3864" max="3864" width="26.6328125" bestFit="1" customWidth="1"/>
    <col min="3865" max="3865" width="10.26953125" bestFit="1" customWidth="1"/>
    <col min="3866" max="3866" width="44.08984375" bestFit="1" customWidth="1"/>
    <col min="3867" max="3868" width="17.08984375" bestFit="1" customWidth="1"/>
    <col min="3869" max="3869" width="23.1796875" bestFit="1" customWidth="1"/>
    <col min="3870" max="3870" width="37" bestFit="1" customWidth="1"/>
    <col min="3871" max="3871" width="47.90625" bestFit="1" customWidth="1"/>
    <col min="3872" max="3872" width="46.26953125" bestFit="1" customWidth="1"/>
    <col min="3873" max="3873" width="23.6328125" bestFit="1" customWidth="1"/>
    <col min="3874" max="3874" width="50.453125" bestFit="1" customWidth="1"/>
    <col min="3875" max="3875" width="19.453125" bestFit="1" customWidth="1"/>
    <col min="3876" max="3876" width="38.54296875" bestFit="1" customWidth="1"/>
    <col min="3877" max="3877" width="52.7265625" bestFit="1" customWidth="1"/>
    <col min="3878" max="3878" width="28.90625" bestFit="1" customWidth="1"/>
    <col min="3879" max="3879" width="54.7265625" bestFit="1" customWidth="1"/>
    <col min="3880" max="3880" width="19.7265625" bestFit="1" customWidth="1"/>
    <col min="3881" max="3881" width="29" bestFit="1" customWidth="1"/>
    <col min="3882" max="3882" width="12.6328125" bestFit="1" customWidth="1"/>
    <col min="3883" max="3883" width="55.1796875" bestFit="1" customWidth="1"/>
    <col min="3884" max="3884" width="22.1796875" bestFit="1" customWidth="1"/>
    <col min="3885" max="3885" width="43.54296875" bestFit="1" customWidth="1"/>
    <col min="3886" max="3886" width="16" bestFit="1" customWidth="1"/>
    <col min="3887" max="3887" width="51.453125" bestFit="1" customWidth="1"/>
    <col min="3888" max="3888" width="47.26953125" bestFit="1" customWidth="1"/>
    <col min="3889" max="3889" width="44.7265625" bestFit="1" customWidth="1"/>
    <col min="3890" max="3890" width="29.90625" bestFit="1" customWidth="1"/>
    <col min="3891" max="3891" width="48.453125" bestFit="1" customWidth="1"/>
    <col min="3892" max="3892" width="19.81640625" bestFit="1" customWidth="1"/>
    <col min="3893" max="3893" width="20.1796875" bestFit="1" customWidth="1"/>
    <col min="3894" max="3894" width="25" bestFit="1" customWidth="1"/>
    <col min="3895" max="3895" width="42.08984375" bestFit="1" customWidth="1"/>
    <col min="3896" max="3896" width="46" bestFit="1" customWidth="1"/>
    <col min="3897" max="3897" width="14.90625" bestFit="1" customWidth="1"/>
    <col min="3898" max="3898" width="24.1796875" bestFit="1" customWidth="1"/>
    <col min="3899" max="3899" width="38.7265625" bestFit="1" customWidth="1"/>
    <col min="3900" max="3900" width="36.453125" bestFit="1" customWidth="1"/>
    <col min="3901" max="3901" width="53.81640625" bestFit="1" customWidth="1"/>
    <col min="3902" max="3902" width="54.36328125" bestFit="1" customWidth="1"/>
    <col min="3903" max="3903" width="29.90625" bestFit="1" customWidth="1"/>
    <col min="3904" max="3904" width="43.36328125" bestFit="1" customWidth="1"/>
    <col min="3905" max="3905" width="23.26953125" bestFit="1" customWidth="1"/>
    <col min="3906" max="3906" width="32" bestFit="1" customWidth="1"/>
    <col min="3907" max="3907" width="38.36328125" bestFit="1" customWidth="1"/>
    <col min="3908" max="3908" width="41.81640625" bestFit="1" customWidth="1"/>
    <col min="3909" max="3909" width="55.36328125" bestFit="1" customWidth="1"/>
    <col min="3910" max="3910" width="8.26953125" bestFit="1" customWidth="1"/>
    <col min="3911" max="3911" width="22.08984375" bestFit="1" customWidth="1"/>
    <col min="3912" max="3912" width="23.1796875" bestFit="1" customWidth="1"/>
    <col min="3913" max="3913" width="28.90625" bestFit="1" customWidth="1"/>
    <col min="3914" max="3914" width="29.08984375" bestFit="1" customWidth="1"/>
    <col min="3915" max="3915" width="24.81640625" bestFit="1" customWidth="1"/>
    <col min="3916" max="3916" width="48.1796875" bestFit="1" customWidth="1"/>
    <col min="3917" max="3917" width="56.81640625" bestFit="1" customWidth="1"/>
    <col min="3918" max="3918" width="49.81640625" bestFit="1" customWidth="1"/>
    <col min="3919" max="3919" width="19.08984375" bestFit="1" customWidth="1"/>
    <col min="3920" max="3920" width="40.90625" bestFit="1" customWidth="1"/>
    <col min="3921" max="3921" width="30.81640625" bestFit="1" customWidth="1"/>
    <col min="3922" max="3922" width="8.90625" bestFit="1" customWidth="1"/>
    <col min="3923" max="3923" width="18.1796875" bestFit="1" customWidth="1"/>
    <col min="3924" max="3924" width="19.7265625" bestFit="1" customWidth="1"/>
    <col min="3925" max="3925" width="12.54296875" bestFit="1" customWidth="1"/>
    <col min="3926" max="3926" width="22.6328125" bestFit="1" customWidth="1"/>
    <col min="3927" max="3927" width="52" bestFit="1" customWidth="1"/>
    <col min="3928" max="3928" width="27" bestFit="1" customWidth="1"/>
    <col min="3929" max="3929" width="45.6328125" bestFit="1" customWidth="1"/>
    <col min="3930" max="3930" width="47.81640625" bestFit="1" customWidth="1"/>
    <col min="3931" max="3931" width="23" bestFit="1" customWidth="1"/>
    <col min="3932" max="3932" width="7" bestFit="1" customWidth="1"/>
    <col min="3933" max="3933" width="23.36328125" bestFit="1" customWidth="1"/>
    <col min="3934" max="3934" width="41.36328125" bestFit="1" customWidth="1"/>
    <col min="3935" max="3935" width="26.6328125" bestFit="1" customWidth="1"/>
    <col min="3936" max="3936" width="48.453125" bestFit="1" customWidth="1"/>
    <col min="3937" max="3937" width="35.36328125" bestFit="1" customWidth="1"/>
    <col min="3938" max="3938" width="29" bestFit="1" customWidth="1"/>
    <col min="3939" max="3939" width="8.6328125" bestFit="1" customWidth="1"/>
    <col min="3940" max="3940" width="44.6328125" bestFit="1" customWidth="1"/>
    <col min="3941" max="3941" width="39.1796875" bestFit="1" customWidth="1"/>
    <col min="3942" max="3942" width="42.08984375" bestFit="1" customWidth="1"/>
    <col min="3943" max="3943" width="50.08984375" bestFit="1" customWidth="1"/>
    <col min="3944" max="3944" width="49.81640625" bestFit="1" customWidth="1"/>
    <col min="3945" max="3945" width="51.54296875" bestFit="1" customWidth="1"/>
    <col min="3946" max="3946" width="28" bestFit="1" customWidth="1"/>
    <col min="3947" max="3947" width="6.7265625" bestFit="1" customWidth="1"/>
    <col min="3948" max="3948" width="28.08984375" bestFit="1" customWidth="1"/>
    <col min="3949" max="3949" width="13.26953125" bestFit="1" customWidth="1"/>
    <col min="3950" max="3950" width="25.1796875" bestFit="1" customWidth="1"/>
    <col min="3951" max="3951" width="24.453125" bestFit="1" customWidth="1"/>
    <col min="3952" max="3952" width="20.7265625" bestFit="1" customWidth="1"/>
    <col min="3953" max="3953" width="15" bestFit="1" customWidth="1"/>
    <col min="3954" max="3954" width="26.54296875" bestFit="1" customWidth="1"/>
    <col min="3955" max="3955" width="10" bestFit="1" customWidth="1"/>
    <col min="3956" max="3956" width="21.7265625" bestFit="1" customWidth="1"/>
    <col min="3957" max="3957" width="47.36328125" bestFit="1" customWidth="1"/>
    <col min="3958" max="3958" width="49.81640625" bestFit="1" customWidth="1"/>
    <col min="3959" max="3959" width="26.36328125" bestFit="1" customWidth="1"/>
    <col min="3960" max="3960" width="40.54296875" bestFit="1" customWidth="1"/>
    <col min="3961" max="3961" width="47.26953125" bestFit="1" customWidth="1"/>
    <col min="3962" max="3962" width="11.90625" bestFit="1" customWidth="1"/>
    <col min="3963" max="3963" width="39.90625" bestFit="1" customWidth="1"/>
    <col min="3964" max="3964" width="15.7265625" bestFit="1" customWidth="1"/>
    <col min="3965" max="3965" width="15.54296875" bestFit="1" customWidth="1"/>
    <col min="3966" max="3966" width="46.54296875" bestFit="1" customWidth="1"/>
    <col min="3967" max="3967" width="37.81640625" bestFit="1" customWidth="1"/>
    <col min="3968" max="3968" width="14.1796875" bestFit="1" customWidth="1"/>
    <col min="3969" max="3969" width="24.54296875" bestFit="1" customWidth="1"/>
    <col min="3970" max="3970" width="18.26953125" bestFit="1" customWidth="1"/>
    <col min="3971" max="3971" width="27.36328125" bestFit="1" customWidth="1"/>
    <col min="3972" max="3972" width="26.90625" bestFit="1" customWidth="1"/>
    <col min="3973" max="3973" width="27.90625" bestFit="1" customWidth="1"/>
    <col min="3974" max="3974" width="10.26953125" bestFit="1" customWidth="1"/>
    <col min="3975" max="3975" width="11.7265625" bestFit="1" customWidth="1"/>
    <col min="3976" max="3976" width="46" bestFit="1" customWidth="1"/>
    <col min="3977" max="3977" width="30.36328125" bestFit="1" customWidth="1"/>
    <col min="3978" max="3978" width="15.08984375" bestFit="1" customWidth="1"/>
    <col min="3979" max="3979" width="18.90625" bestFit="1" customWidth="1"/>
    <col min="3980" max="3980" width="28.1796875" bestFit="1" customWidth="1"/>
    <col min="3981" max="3981" width="54.453125" bestFit="1" customWidth="1"/>
    <col min="3982" max="3982" width="52.453125" bestFit="1" customWidth="1"/>
    <col min="3983" max="3983" width="49.54296875" bestFit="1" customWidth="1"/>
    <col min="3984" max="3984" width="17.36328125" bestFit="1" customWidth="1"/>
    <col min="3985" max="3985" width="47.1796875" bestFit="1" customWidth="1"/>
    <col min="3986" max="3986" width="50.08984375" bestFit="1" customWidth="1"/>
    <col min="3987" max="3987" width="16.81640625" bestFit="1" customWidth="1"/>
    <col min="3988" max="3988" width="44.7265625" bestFit="1" customWidth="1"/>
    <col min="3989" max="3989" width="42.7265625" bestFit="1" customWidth="1"/>
    <col min="3990" max="3990" width="15.36328125" bestFit="1" customWidth="1"/>
    <col min="3991" max="3991" width="7.453125" bestFit="1" customWidth="1"/>
    <col min="3992" max="3992" width="18.7265625" bestFit="1" customWidth="1"/>
    <col min="3993" max="3993" width="13.54296875" bestFit="1" customWidth="1"/>
    <col min="3994" max="3994" width="29.36328125" bestFit="1" customWidth="1"/>
    <col min="3995" max="3995" width="49.90625" bestFit="1" customWidth="1"/>
    <col min="3996" max="3996" width="12.453125" bestFit="1" customWidth="1"/>
    <col min="3997" max="3997" width="26.26953125" bestFit="1" customWidth="1"/>
    <col min="3998" max="3998" width="45.90625" bestFit="1" customWidth="1"/>
    <col min="3999" max="3999" width="38" bestFit="1" customWidth="1"/>
    <col min="4000" max="4000" width="36.81640625" bestFit="1" customWidth="1"/>
    <col min="4001" max="4001" width="27.453125" bestFit="1" customWidth="1"/>
    <col min="4002" max="4002" width="21.81640625" bestFit="1" customWidth="1"/>
    <col min="4003" max="4003" width="40.1796875" bestFit="1" customWidth="1"/>
    <col min="4004" max="4004" width="55.90625" bestFit="1" customWidth="1"/>
    <col min="4005" max="4005" width="40.26953125" bestFit="1" customWidth="1"/>
    <col min="4006" max="4006" width="37.7265625" bestFit="1" customWidth="1"/>
    <col min="4007" max="4007" width="54" bestFit="1" customWidth="1"/>
    <col min="4008" max="4008" width="40.7265625" bestFit="1" customWidth="1"/>
    <col min="4009" max="4009" width="27.7265625" bestFit="1" customWidth="1"/>
    <col min="4010" max="4010" width="42.36328125" bestFit="1" customWidth="1"/>
    <col min="4011" max="4011" width="30.7265625" bestFit="1" customWidth="1"/>
    <col min="4012" max="4012" width="41.26953125" bestFit="1" customWidth="1"/>
    <col min="4013" max="4013" width="35.90625" bestFit="1" customWidth="1"/>
    <col min="4014" max="4014" width="11.1796875" bestFit="1" customWidth="1"/>
    <col min="4015" max="4015" width="16.81640625" bestFit="1" customWidth="1"/>
    <col min="4016" max="4016" width="25.453125" bestFit="1" customWidth="1"/>
    <col min="4017" max="4017" width="20.90625" bestFit="1" customWidth="1"/>
    <col min="4018" max="4018" width="36.453125" bestFit="1" customWidth="1"/>
    <col min="4019" max="4020" width="49.90625" bestFit="1" customWidth="1"/>
    <col min="4021" max="4021" width="48.1796875" bestFit="1" customWidth="1"/>
    <col min="4022" max="4022" width="32.453125" bestFit="1" customWidth="1"/>
    <col min="4023" max="4023" width="30.6328125" bestFit="1" customWidth="1"/>
    <col min="4024" max="4024" width="14.6328125" bestFit="1" customWidth="1"/>
    <col min="4025" max="4025" width="39.7265625" bestFit="1" customWidth="1"/>
    <col min="4026" max="4026" width="17" bestFit="1" customWidth="1"/>
    <col min="4027" max="4027" width="34.90625" bestFit="1" customWidth="1"/>
    <col min="4028" max="4028" width="14.7265625" bestFit="1" customWidth="1"/>
    <col min="4029" max="4029" width="43" bestFit="1" customWidth="1"/>
    <col min="4030" max="4030" width="43.26953125" bestFit="1" customWidth="1"/>
    <col min="4031" max="4031" width="15.453125" bestFit="1" customWidth="1"/>
    <col min="4032" max="4032" width="32.6328125" bestFit="1" customWidth="1"/>
    <col min="4033" max="4033" width="54.1796875" bestFit="1" customWidth="1"/>
    <col min="4034" max="4034" width="11.6328125" bestFit="1" customWidth="1"/>
    <col min="4035" max="4035" width="47.36328125" bestFit="1" customWidth="1"/>
    <col min="4036" max="4036" width="21.26953125" bestFit="1" customWidth="1"/>
    <col min="4037" max="4037" width="13.81640625" bestFit="1" customWidth="1"/>
    <col min="4038" max="4038" width="10.1796875" bestFit="1" customWidth="1"/>
    <col min="4039" max="4039" width="52.26953125" bestFit="1" customWidth="1"/>
    <col min="4040" max="4040" width="29.26953125" bestFit="1" customWidth="1"/>
    <col min="4041" max="4041" width="9.6328125" bestFit="1" customWidth="1"/>
    <col min="4042" max="4042" width="40.54296875" bestFit="1" customWidth="1"/>
    <col min="4043" max="4043" width="11.6328125" bestFit="1" customWidth="1"/>
    <col min="4044" max="4044" width="9.54296875" bestFit="1" customWidth="1"/>
    <col min="4045" max="4045" width="33.81640625" bestFit="1" customWidth="1"/>
    <col min="4046" max="4046" width="31.1796875" bestFit="1" customWidth="1"/>
    <col min="4047" max="4047" width="21.1796875" bestFit="1" customWidth="1"/>
    <col min="4048" max="4048" width="26.6328125" bestFit="1" customWidth="1"/>
    <col min="4049" max="4049" width="11" bestFit="1" customWidth="1"/>
    <col min="4050" max="4050" width="38.453125" bestFit="1" customWidth="1"/>
    <col min="4051" max="4051" width="14.6328125" bestFit="1" customWidth="1"/>
    <col min="4052" max="4052" width="16" bestFit="1" customWidth="1"/>
    <col min="4053" max="4053" width="22.26953125" bestFit="1" customWidth="1"/>
    <col min="4054" max="4054" width="19" bestFit="1" customWidth="1"/>
    <col min="4055" max="4055" width="50.36328125" bestFit="1" customWidth="1"/>
    <col min="4056" max="4056" width="26" bestFit="1" customWidth="1"/>
    <col min="4057" max="4057" width="38.453125" bestFit="1" customWidth="1"/>
    <col min="4058" max="4058" width="15.1796875" bestFit="1" customWidth="1"/>
    <col min="4059" max="4059" width="21.54296875" bestFit="1" customWidth="1"/>
    <col min="4060" max="4060" width="32.08984375" bestFit="1" customWidth="1"/>
    <col min="4061" max="4061" width="47.36328125" bestFit="1" customWidth="1"/>
    <col min="4062" max="4062" width="13.6328125" bestFit="1" customWidth="1"/>
    <col min="4063" max="4063" width="45.1796875" bestFit="1" customWidth="1"/>
    <col min="4064" max="4064" width="17" bestFit="1" customWidth="1"/>
    <col min="4065" max="4065" width="46.1796875" bestFit="1" customWidth="1"/>
    <col min="4066" max="4066" width="27.6328125" bestFit="1" customWidth="1"/>
    <col min="4067" max="4067" width="11.36328125" bestFit="1" customWidth="1"/>
    <col min="4068" max="4068" width="53.26953125" bestFit="1" customWidth="1"/>
    <col min="4069" max="4069" width="27.1796875" bestFit="1" customWidth="1"/>
    <col min="4070" max="4070" width="46.54296875" bestFit="1" customWidth="1"/>
    <col min="4071" max="4071" width="41.7265625" bestFit="1" customWidth="1"/>
    <col min="4072" max="4072" width="11.453125" bestFit="1" customWidth="1"/>
    <col min="4073" max="4073" width="60" bestFit="1" customWidth="1"/>
    <col min="4074" max="4074" width="48.81640625" bestFit="1" customWidth="1"/>
    <col min="4075" max="4075" width="45.453125" bestFit="1" customWidth="1"/>
    <col min="4076" max="4076" width="50.90625" bestFit="1" customWidth="1"/>
    <col min="4077" max="4077" width="18.6328125" bestFit="1" customWidth="1"/>
    <col min="4078" max="4078" width="56.54296875" bestFit="1" customWidth="1"/>
    <col min="4079" max="4079" width="43.90625" bestFit="1" customWidth="1"/>
    <col min="4080" max="4080" width="11.26953125" bestFit="1" customWidth="1"/>
    <col min="4081" max="4081" width="32.08984375" bestFit="1" customWidth="1"/>
    <col min="4082" max="4082" width="43.453125" bestFit="1" customWidth="1"/>
    <col min="4083" max="4083" width="21.453125" bestFit="1" customWidth="1"/>
    <col min="4084" max="4084" width="15.90625" bestFit="1" customWidth="1"/>
    <col min="4085" max="4085" width="17.453125" bestFit="1" customWidth="1"/>
    <col min="4086" max="4086" width="48" bestFit="1" customWidth="1"/>
    <col min="4087" max="4087" width="51.1796875" bestFit="1" customWidth="1"/>
    <col min="4088" max="4088" width="47.81640625" bestFit="1" customWidth="1"/>
    <col min="4089" max="4089" width="19.1796875" bestFit="1" customWidth="1"/>
    <col min="4090" max="4090" width="33.36328125" bestFit="1" customWidth="1"/>
    <col min="4091" max="4091" width="48.90625" bestFit="1" customWidth="1"/>
    <col min="4092" max="4092" width="15.6328125" bestFit="1" customWidth="1"/>
    <col min="4093" max="4093" width="37.26953125" bestFit="1" customWidth="1"/>
    <col min="4094" max="4094" width="56.08984375" bestFit="1" customWidth="1"/>
    <col min="4095" max="4095" width="46.08984375" bestFit="1" customWidth="1"/>
    <col min="4096" max="4096" width="40.36328125" bestFit="1" customWidth="1"/>
    <col min="4097" max="4097" width="58.81640625" bestFit="1" customWidth="1"/>
    <col min="4098" max="4098" width="22.81640625" bestFit="1" customWidth="1"/>
    <col min="4099" max="4099" width="18.08984375" bestFit="1" customWidth="1"/>
    <col min="4100" max="4100" width="16.26953125" bestFit="1" customWidth="1"/>
    <col min="4101" max="4101" width="20.90625" bestFit="1" customWidth="1"/>
    <col min="4102" max="4102" width="16.36328125" bestFit="1" customWidth="1"/>
    <col min="4103" max="4103" width="31.81640625" bestFit="1" customWidth="1"/>
    <col min="4104" max="4104" width="26.6328125" bestFit="1" customWidth="1"/>
    <col min="4105" max="4105" width="19.54296875" bestFit="1" customWidth="1"/>
    <col min="4106" max="4106" width="36.81640625" bestFit="1" customWidth="1"/>
    <col min="4107" max="4107" width="54" bestFit="1" customWidth="1"/>
    <col min="4108" max="4108" width="50.36328125" bestFit="1" customWidth="1"/>
    <col min="4109" max="4109" width="20" bestFit="1" customWidth="1"/>
    <col min="4110" max="4110" width="35.81640625" bestFit="1" customWidth="1"/>
    <col min="4111" max="4111" width="42.90625" bestFit="1" customWidth="1"/>
    <col min="4112" max="4112" width="45.26953125" bestFit="1" customWidth="1"/>
    <col min="4113" max="4113" width="15.1796875" bestFit="1" customWidth="1"/>
    <col min="4114" max="4114" width="41.26953125" bestFit="1" customWidth="1"/>
    <col min="4115" max="4115" width="10" bestFit="1" customWidth="1"/>
    <col min="4116" max="4116" width="50.81640625" bestFit="1" customWidth="1"/>
    <col min="4117" max="4117" width="34.26953125" bestFit="1" customWidth="1"/>
    <col min="4118" max="4118" width="49.7265625" bestFit="1" customWidth="1"/>
    <col min="4119" max="4119" width="27.36328125" bestFit="1" customWidth="1"/>
    <col min="4120" max="4120" width="11.81640625" bestFit="1" customWidth="1"/>
    <col min="4121" max="4121" width="10.26953125" bestFit="1" customWidth="1"/>
    <col min="4122" max="4122" width="44" bestFit="1" customWidth="1"/>
    <col min="4123" max="4123" width="53.453125" bestFit="1" customWidth="1"/>
    <col min="4124" max="4124" width="9.453125" bestFit="1" customWidth="1"/>
    <col min="4125" max="4125" width="10.7265625" bestFit="1"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8309</v>
      </c>
      <c r="Q1" s="1" t="s">
        <v>8364</v>
      </c>
      <c r="R1" s="1" t="s">
        <v>8313</v>
      </c>
      <c r="S1" s="1" t="s">
        <v>8365</v>
      </c>
      <c r="T1" s="1" t="s">
        <v>8366</v>
      </c>
    </row>
    <row r="2" spans="1:20" ht="43.5" x14ac:dyDescent="0.35">
      <c r="A2">
        <v>0</v>
      </c>
      <c r="B2" s="3" t="s">
        <v>2</v>
      </c>
      <c r="C2" s="3" t="s">
        <v>4111</v>
      </c>
      <c r="D2">
        <v>8500</v>
      </c>
      <c r="E2">
        <v>11633</v>
      </c>
      <c r="F2" t="s">
        <v>8219</v>
      </c>
      <c r="G2" t="s">
        <v>8224</v>
      </c>
      <c r="H2" t="s">
        <v>8246</v>
      </c>
      <c r="I2">
        <v>1437620400</v>
      </c>
      <c r="J2">
        <v>1434931811</v>
      </c>
      <c r="K2" t="b">
        <v>0</v>
      </c>
      <c r="L2">
        <v>182</v>
      </c>
      <c r="M2" t="b">
        <v>1</v>
      </c>
      <c r="N2" t="s">
        <v>8265</v>
      </c>
      <c r="O2">
        <f>E2/D2 *100</f>
        <v>136.85882352941178</v>
      </c>
      <c r="P2">
        <f>(E2/L2)</f>
        <v>63.917582417582416</v>
      </c>
      <c r="Q2" t="s">
        <v>8314</v>
      </c>
      <c r="R2" t="s">
        <v>8315</v>
      </c>
      <c r="S2" s="9">
        <f>(((J2/60)/60)/24)+DATE(1970,1,1)</f>
        <v>42177.007071759261</v>
      </c>
      <c r="T2" s="9">
        <f>(((I2/60)/60)/24)+DATE(1970,1,1)</f>
        <v>42208.125</v>
      </c>
    </row>
    <row r="3" spans="1:20" ht="29" x14ac:dyDescent="0.35">
      <c r="A3">
        <v>1</v>
      </c>
      <c r="B3" s="3" t="s">
        <v>3</v>
      </c>
      <c r="C3" s="3" t="s">
        <v>4112</v>
      </c>
      <c r="D3">
        <v>10275</v>
      </c>
      <c r="E3">
        <v>14653</v>
      </c>
      <c r="F3" t="s">
        <v>8219</v>
      </c>
      <c r="G3" t="s">
        <v>8224</v>
      </c>
      <c r="H3" t="s">
        <v>8246</v>
      </c>
      <c r="I3">
        <v>1488464683</v>
      </c>
      <c r="J3">
        <v>1485872683</v>
      </c>
      <c r="K3" t="b">
        <v>0</v>
      </c>
      <c r="L3">
        <v>79</v>
      </c>
      <c r="M3" t="b">
        <v>1</v>
      </c>
      <c r="N3" t="s">
        <v>8265</v>
      </c>
      <c r="O3">
        <f t="shared" ref="O3:O66" si="0">E3/D3 *100</f>
        <v>142.60827250608273</v>
      </c>
      <c r="P3">
        <f t="shared" ref="P3:P66" si="1">(E3/L3)</f>
        <v>185.48101265822785</v>
      </c>
      <c r="Q3" t="s">
        <v>8314</v>
      </c>
      <c r="R3" t="s">
        <v>8315</v>
      </c>
      <c r="S3" s="9">
        <f>(((J3/60)/60)/24)+DATE(1970,1,1)</f>
        <v>42766.600497685184</v>
      </c>
      <c r="T3" s="9">
        <f t="shared" ref="T3:T66" si="2">(((I3/60)/60)/24)+DATE(1970,1,1)</f>
        <v>42796.600497685184</v>
      </c>
    </row>
    <row r="4" spans="1:20" ht="43.5" x14ac:dyDescent="0.35">
      <c r="A4">
        <v>2</v>
      </c>
      <c r="B4" s="3" t="s">
        <v>4</v>
      </c>
      <c r="C4" s="3" t="s">
        <v>4113</v>
      </c>
      <c r="D4">
        <v>500</v>
      </c>
      <c r="E4">
        <v>525</v>
      </c>
      <c r="F4" t="s">
        <v>8219</v>
      </c>
      <c r="G4" t="s">
        <v>8225</v>
      </c>
      <c r="H4" t="s">
        <v>8247</v>
      </c>
      <c r="I4">
        <v>1455555083</v>
      </c>
      <c r="J4">
        <v>1454691083</v>
      </c>
      <c r="K4" t="b">
        <v>0</v>
      </c>
      <c r="L4">
        <v>35</v>
      </c>
      <c r="M4" t="b">
        <v>1</v>
      </c>
      <c r="N4" t="s">
        <v>8265</v>
      </c>
      <c r="O4">
        <f t="shared" si="0"/>
        <v>105</v>
      </c>
      <c r="P4">
        <f t="shared" si="1"/>
        <v>15</v>
      </c>
      <c r="Q4" t="s">
        <v>8314</v>
      </c>
      <c r="R4" t="s">
        <v>8315</v>
      </c>
      <c r="S4" s="9">
        <f t="shared" ref="S4:S67" si="3">(((J4/60)/60)/24)+DATE(1970,1,1)</f>
        <v>42405.702349537038</v>
      </c>
      <c r="T4" s="9">
        <f t="shared" si="2"/>
        <v>42415.702349537038</v>
      </c>
    </row>
    <row r="5" spans="1:20" ht="29" x14ac:dyDescent="0.35">
      <c r="A5">
        <v>3</v>
      </c>
      <c r="B5" s="3" t="s">
        <v>5</v>
      </c>
      <c r="C5" s="3" t="s">
        <v>4114</v>
      </c>
      <c r="D5">
        <v>10000</v>
      </c>
      <c r="E5">
        <v>10390</v>
      </c>
      <c r="F5" t="s">
        <v>8219</v>
      </c>
      <c r="G5" t="s">
        <v>8224</v>
      </c>
      <c r="H5" t="s">
        <v>8246</v>
      </c>
      <c r="I5">
        <v>1407414107</v>
      </c>
      <c r="J5">
        <v>1404822107</v>
      </c>
      <c r="K5" t="b">
        <v>0</v>
      </c>
      <c r="L5">
        <v>150</v>
      </c>
      <c r="M5" t="b">
        <v>1</v>
      </c>
      <c r="N5" t="s">
        <v>8265</v>
      </c>
      <c r="O5">
        <f t="shared" si="0"/>
        <v>103.89999999999999</v>
      </c>
      <c r="P5">
        <f t="shared" si="1"/>
        <v>69.266666666666666</v>
      </c>
      <c r="Q5" t="s">
        <v>8314</v>
      </c>
      <c r="R5" t="s">
        <v>8315</v>
      </c>
      <c r="S5" s="9">
        <f t="shared" si="3"/>
        <v>41828.515127314815</v>
      </c>
      <c r="T5" s="9">
        <f t="shared" si="2"/>
        <v>41858.515127314815</v>
      </c>
    </row>
    <row r="6" spans="1:20" ht="58" x14ac:dyDescent="0.35">
      <c r="A6">
        <v>4</v>
      </c>
      <c r="B6" s="3" t="s">
        <v>6</v>
      </c>
      <c r="C6" s="3" t="s">
        <v>4115</v>
      </c>
      <c r="D6">
        <v>44000</v>
      </c>
      <c r="E6">
        <v>54116.28</v>
      </c>
      <c r="F6" t="s">
        <v>8219</v>
      </c>
      <c r="G6" t="s">
        <v>8224</v>
      </c>
      <c r="H6" t="s">
        <v>8246</v>
      </c>
      <c r="I6">
        <v>1450555279</v>
      </c>
      <c r="J6">
        <v>1447963279</v>
      </c>
      <c r="K6" t="b">
        <v>0</v>
      </c>
      <c r="L6">
        <v>284</v>
      </c>
      <c r="M6" t="b">
        <v>1</v>
      </c>
      <c r="N6" t="s">
        <v>8265</v>
      </c>
      <c r="O6">
        <f t="shared" si="0"/>
        <v>122.99154545454545</v>
      </c>
      <c r="P6">
        <f t="shared" si="1"/>
        <v>190.55028169014085</v>
      </c>
      <c r="Q6" t="s">
        <v>8314</v>
      </c>
      <c r="R6" t="s">
        <v>8315</v>
      </c>
      <c r="S6" s="9">
        <f t="shared" si="3"/>
        <v>42327.834247685183</v>
      </c>
      <c r="T6" s="9">
        <f t="shared" si="2"/>
        <v>42357.834247685183</v>
      </c>
    </row>
    <row r="7" spans="1:20" ht="43.5" x14ac:dyDescent="0.35">
      <c r="A7">
        <v>5</v>
      </c>
      <c r="B7" s="3" t="s">
        <v>7</v>
      </c>
      <c r="C7" s="3" t="s">
        <v>4116</v>
      </c>
      <c r="D7">
        <v>3999</v>
      </c>
      <c r="E7">
        <v>4390</v>
      </c>
      <c r="F7" t="s">
        <v>8219</v>
      </c>
      <c r="G7" t="s">
        <v>8224</v>
      </c>
      <c r="H7" t="s">
        <v>8246</v>
      </c>
      <c r="I7">
        <v>1469770500</v>
      </c>
      <c r="J7">
        <v>1468362207</v>
      </c>
      <c r="K7" t="b">
        <v>0</v>
      </c>
      <c r="L7">
        <v>47</v>
      </c>
      <c r="M7" t="b">
        <v>1</v>
      </c>
      <c r="N7" t="s">
        <v>8265</v>
      </c>
      <c r="O7">
        <f t="shared" si="0"/>
        <v>109.77744436109028</v>
      </c>
      <c r="P7">
        <f t="shared" si="1"/>
        <v>93.40425531914893</v>
      </c>
      <c r="Q7" t="s">
        <v>8314</v>
      </c>
      <c r="R7" t="s">
        <v>8315</v>
      </c>
      <c r="S7" s="9">
        <f t="shared" si="3"/>
        <v>42563.932951388888</v>
      </c>
      <c r="T7" s="9">
        <f t="shared" si="2"/>
        <v>42580.232638888891</v>
      </c>
    </row>
    <row r="8" spans="1:20" ht="43.5" x14ac:dyDescent="0.35">
      <c r="A8">
        <v>6</v>
      </c>
      <c r="B8" s="3" t="s">
        <v>8</v>
      </c>
      <c r="C8" s="3" t="s">
        <v>4117</v>
      </c>
      <c r="D8">
        <v>8000</v>
      </c>
      <c r="E8">
        <v>8519</v>
      </c>
      <c r="F8" t="s">
        <v>8219</v>
      </c>
      <c r="G8" t="s">
        <v>8224</v>
      </c>
      <c r="H8" t="s">
        <v>8246</v>
      </c>
      <c r="I8">
        <v>1402710250</v>
      </c>
      <c r="J8">
        <v>1401846250</v>
      </c>
      <c r="K8" t="b">
        <v>0</v>
      </c>
      <c r="L8">
        <v>58</v>
      </c>
      <c r="M8" t="b">
        <v>1</v>
      </c>
      <c r="N8" t="s">
        <v>8265</v>
      </c>
      <c r="O8">
        <f t="shared" si="0"/>
        <v>106.4875</v>
      </c>
      <c r="P8">
        <f t="shared" si="1"/>
        <v>146.87931034482759</v>
      </c>
      <c r="Q8" t="s">
        <v>8314</v>
      </c>
      <c r="R8" t="s">
        <v>8315</v>
      </c>
      <c r="S8" s="9">
        <f t="shared" si="3"/>
        <v>41794.072337962964</v>
      </c>
      <c r="T8" s="9">
        <f t="shared" si="2"/>
        <v>41804.072337962964</v>
      </c>
    </row>
    <row r="9" spans="1:20" ht="58" x14ac:dyDescent="0.35">
      <c r="A9">
        <v>7</v>
      </c>
      <c r="B9" s="3" t="s">
        <v>9</v>
      </c>
      <c r="C9" s="3" t="s">
        <v>4118</v>
      </c>
      <c r="D9">
        <v>9000</v>
      </c>
      <c r="E9">
        <v>9110</v>
      </c>
      <c r="F9" t="s">
        <v>8219</v>
      </c>
      <c r="G9" t="s">
        <v>8224</v>
      </c>
      <c r="H9" t="s">
        <v>8246</v>
      </c>
      <c r="I9">
        <v>1467680867</v>
      </c>
      <c r="J9">
        <v>1464224867</v>
      </c>
      <c r="K9" t="b">
        <v>0</v>
      </c>
      <c r="L9">
        <v>57</v>
      </c>
      <c r="M9" t="b">
        <v>1</v>
      </c>
      <c r="N9" t="s">
        <v>8265</v>
      </c>
      <c r="O9">
        <f t="shared" si="0"/>
        <v>101.22222222222221</v>
      </c>
      <c r="P9">
        <f t="shared" si="1"/>
        <v>159.82456140350877</v>
      </c>
      <c r="Q9" t="s">
        <v>8314</v>
      </c>
      <c r="R9" t="s">
        <v>8315</v>
      </c>
      <c r="S9" s="9">
        <f t="shared" si="3"/>
        <v>42516.047071759262</v>
      </c>
      <c r="T9" s="9">
        <f t="shared" si="2"/>
        <v>42556.047071759262</v>
      </c>
    </row>
    <row r="10" spans="1:20"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f t="shared" si="0"/>
        <v>100.04342857142856</v>
      </c>
      <c r="P10">
        <f t="shared" si="1"/>
        <v>291.79333333333335</v>
      </c>
      <c r="Q10" t="s">
        <v>8314</v>
      </c>
      <c r="R10" t="s">
        <v>8315</v>
      </c>
      <c r="S10" s="9">
        <f t="shared" si="3"/>
        <v>42468.94458333333</v>
      </c>
      <c r="T10" s="9">
        <f t="shared" si="2"/>
        <v>42475.875</v>
      </c>
    </row>
    <row r="11" spans="1:20" ht="43.5" x14ac:dyDescent="0.35">
      <c r="A11">
        <v>9</v>
      </c>
      <c r="B11" s="3" t="s">
        <v>11</v>
      </c>
      <c r="C11" s="3" t="s">
        <v>4120</v>
      </c>
      <c r="D11">
        <v>500</v>
      </c>
      <c r="E11">
        <v>629.99</v>
      </c>
      <c r="F11" t="s">
        <v>8219</v>
      </c>
      <c r="G11" t="s">
        <v>8224</v>
      </c>
      <c r="H11" t="s">
        <v>8246</v>
      </c>
      <c r="I11">
        <v>1460860144</v>
      </c>
      <c r="J11">
        <v>1458268144</v>
      </c>
      <c r="K11" t="b">
        <v>0</v>
      </c>
      <c r="L11">
        <v>20</v>
      </c>
      <c r="M11" t="b">
        <v>1</v>
      </c>
      <c r="N11" t="s">
        <v>8265</v>
      </c>
      <c r="O11">
        <f t="shared" si="0"/>
        <v>125.998</v>
      </c>
      <c r="P11">
        <f t="shared" si="1"/>
        <v>31.499500000000001</v>
      </c>
      <c r="Q11" t="s">
        <v>8314</v>
      </c>
      <c r="R11" t="s">
        <v>8315</v>
      </c>
      <c r="S11" s="9">
        <f t="shared" si="3"/>
        <v>42447.103518518517</v>
      </c>
      <c r="T11" s="9">
        <f t="shared" si="2"/>
        <v>42477.103518518517</v>
      </c>
    </row>
    <row r="12" spans="1:20" ht="43.5"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f t="shared" si="0"/>
        <v>100.49999999999999</v>
      </c>
      <c r="P12">
        <f t="shared" si="1"/>
        <v>158.68421052631578</v>
      </c>
      <c r="Q12" t="s">
        <v>8314</v>
      </c>
      <c r="R12" t="s">
        <v>8315</v>
      </c>
      <c r="S12" s="9">
        <f t="shared" si="3"/>
        <v>41780.068043981482</v>
      </c>
      <c r="T12" s="9">
        <f t="shared" si="2"/>
        <v>41815.068043981482</v>
      </c>
    </row>
    <row r="13" spans="1:20" ht="58"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f t="shared" si="0"/>
        <v>120.5</v>
      </c>
      <c r="P13">
        <f t="shared" si="1"/>
        <v>80.333333333333329</v>
      </c>
      <c r="Q13" t="s">
        <v>8314</v>
      </c>
      <c r="R13" t="s">
        <v>8315</v>
      </c>
      <c r="S13" s="9">
        <f t="shared" si="3"/>
        <v>42572.778495370367</v>
      </c>
      <c r="T13" s="9">
        <f t="shared" si="2"/>
        <v>42604.125</v>
      </c>
    </row>
    <row r="14" spans="1:20"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165.29333333333335</v>
      </c>
      <c r="P14">
        <f t="shared" si="1"/>
        <v>59.961305925030231</v>
      </c>
      <c r="Q14" t="s">
        <v>8314</v>
      </c>
      <c r="R14" t="s">
        <v>8315</v>
      </c>
      <c r="S14" s="9">
        <f t="shared" si="3"/>
        <v>41791.713252314818</v>
      </c>
      <c r="T14" s="9">
        <f t="shared" si="2"/>
        <v>41836.125</v>
      </c>
    </row>
    <row r="15" spans="1:20" ht="43.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f t="shared" si="0"/>
        <v>159.97142857142856</v>
      </c>
      <c r="P15">
        <f t="shared" si="1"/>
        <v>109.78431372549019</v>
      </c>
      <c r="Q15" t="s">
        <v>8314</v>
      </c>
      <c r="R15" t="s">
        <v>8315</v>
      </c>
      <c r="S15" s="9">
        <f t="shared" si="3"/>
        <v>42508.677187499998</v>
      </c>
      <c r="T15" s="9">
        <f t="shared" si="2"/>
        <v>42544.852083333331</v>
      </c>
    </row>
    <row r="16" spans="1:20" ht="29"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f t="shared" si="0"/>
        <v>100.93333333333334</v>
      </c>
      <c r="P16">
        <f t="shared" si="1"/>
        <v>147.70731707317074</v>
      </c>
      <c r="Q16" t="s">
        <v>8314</v>
      </c>
      <c r="R16" t="s">
        <v>8315</v>
      </c>
      <c r="S16" s="9">
        <f t="shared" si="3"/>
        <v>41808.02648148148</v>
      </c>
      <c r="T16" s="9">
        <f t="shared" si="2"/>
        <v>41833.582638888889</v>
      </c>
    </row>
    <row r="17" spans="1:20" ht="43.5"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f t="shared" si="0"/>
        <v>106.60000000000001</v>
      </c>
      <c r="P17">
        <f t="shared" si="1"/>
        <v>21.755102040816325</v>
      </c>
      <c r="Q17" t="s">
        <v>8314</v>
      </c>
      <c r="R17" t="s">
        <v>8315</v>
      </c>
      <c r="S17" s="9">
        <f t="shared" si="3"/>
        <v>42256.391875000001</v>
      </c>
      <c r="T17" s="9">
        <f t="shared" si="2"/>
        <v>42274.843055555553</v>
      </c>
    </row>
    <row r="18" spans="1:20"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100.24166666666667</v>
      </c>
      <c r="P18">
        <f t="shared" si="1"/>
        <v>171.84285714285716</v>
      </c>
      <c r="Q18" t="s">
        <v>8314</v>
      </c>
      <c r="R18" t="s">
        <v>8315</v>
      </c>
      <c r="S18" s="9">
        <f t="shared" si="3"/>
        <v>41760.796423611115</v>
      </c>
      <c r="T18" s="9">
        <f t="shared" si="2"/>
        <v>41806.229166666664</v>
      </c>
    </row>
    <row r="19" spans="1:20" ht="43.5"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f t="shared" si="0"/>
        <v>100.66666666666666</v>
      </c>
      <c r="P19">
        <f t="shared" si="1"/>
        <v>41.944444444444443</v>
      </c>
      <c r="Q19" t="s">
        <v>8314</v>
      </c>
      <c r="R19" t="s">
        <v>8315</v>
      </c>
      <c r="S19" s="9">
        <f t="shared" si="3"/>
        <v>41917.731736111113</v>
      </c>
      <c r="T19" s="9">
        <f t="shared" si="2"/>
        <v>41947.773402777777</v>
      </c>
    </row>
    <row r="20" spans="1:20"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106.32110000000002</v>
      </c>
      <c r="P20">
        <f t="shared" si="1"/>
        <v>93.264122807017543</v>
      </c>
      <c r="Q20" t="s">
        <v>8314</v>
      </c>
      <c r="R20" t="s">
        <v>8315</v>
      </c>
      <c r="S20" s="9">
        <f t="shared" si="3"/>
        <v>41869.542314814818</v>
      </c>
      <c r="T20" s="9">
        <f t="shared" si="2"/>
        <v>41899.542314814818</v>
      </c>
    </row>
    <row r="21" spans="1:20" ht="43.5" x14ac:dyDescent="0.35">
      <c r="A21">
        <v>19</v>
      </c>
      <c r="B21" s="3" t="s">
        <v>21</v>
      </c>
      <c r="C21" s="3" t="s">
        <v>4130</v>
      </c>
      <c r="D21">
        <v>850</v>
      </c>
      <c r="E21">
        <v>1235</v>
      </c>
      <c r="F21" t="s">
        <v>8219</v>
      </c>
      <c r="G21" t="s">
        <v>8224</v>
      </c>
      <c r="H21" t="s">
        <v>8246</v>
      </c>
      <c r="I21">
        <v>1437420934</v>
      </c>
      <c r="J21">
        <v>1434828934</v>
      </c>
      <c r="K21" t="b">
        <v>0</v>
      </c>
      <c r="L21">
        <v>22</v>
      </c>
      <c r="M21" t="b">
        <v>1</v>
      </c>
      <c r="N21" t="s">
        <v>8265</v>
      </c>
      <c r="O21">
        <f t="shared" si="0"/>
        <v>145.29411764705881</v>
      </c>
      <c r="P21">
        <f t="shared" si="1"/>
        <v>56.136363636363633</v>
      </c>
      <c r="Q21" t="s">
        <v>8314</v>
      </c>
      <c r="R21" t="s">
        <v>8315</v>
      </c>
      <c r="S21" s="9">
        <f t="shared" si="3"/>
        <v>42175.816365740742</v>
      </c>
      <c r="T21" s="9">
        <f t="shared" si="2"/>
        <v>42205.816365740742</v>
      </c>
    </row>
    <row r="22" spans="1:20" ht="43.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f t="shared" si="0"/>
        <v>100.2</v>
      </c>
      <c r="P22">
        <f t="shared" si="1"/>
        <v>80.16</v>
      </c>
      <c r="Q22" t="s">
        <v>8314</v>
      </c>
      <c r="R22" t="s">
        <v>8315</v>
      </c>
      <c r="S22" s="9">
        <f t="shared" si="3"/>
        <v>42200.758240740746</v>
      </c>
      <c r="T22" s="9">
        <f t="shared" si="2"/>
        <v>42260.758240740746</v>
      </c>
    </row>
    <row r="23" spans="1:20"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109.13513513513513</v>
      </c>
      <c r="P23">
        <f t="shared" si="1"/>
        <v>199.9009900990099</v>
      </c>
      <c r="Q23" t="s">
        <v>8314</v>
      </c>
      <c r="R23" t="s">
        <v>8315</v>
      </c>
      <c r="S23" s="9">
        <f t="shared" si="3"/>
        <v>41878.627187500002</v>
      </c>
      <c r="T23" s="9">
        <f t="shared" si="2"/>
        <v>41908.627187500002</v>
      </c>
    </row>
    <row r="24" spans="1:20" ht="29" x14ac:dyDescent="0.35">
      <c r="A24">
        <v>22</v>
      </c>
      <c r="B24" s="3" t="s">
        <v>24</v>
      </c>
      <c r="C24" s="3" t="s">
        <v>4133</v>
      </c>
      <c r="D24">
        <v>350</v>
      </c>
      <c r="E24">
        <v>410</v>
      </c>
      <c r="F24" t="s">
        <v>8219</v>
      </c>
      <c r="G24" t="s">
        <v>8224</v>
      </c>
      <c r="H24" t="s">
        <v>8246</v>
      </c>
      <c r="I24">
        <v>1420099140</v>
      </c>
      <c r="J24">
        <v>1418766740</v>
      </c>
      <c r="K24" t="b">
        <v>0</v>
      </c>
      <c r="L24">
        <v>8</v>
      </c>
      <c r="M24" t="b">
        <v>1</v>
      </c>
      <c r="N24" t="s">
        <v>8265</v>
      </c>
      <c r="O24">
        <f t="shared" si="0"/>
        <v>117.14285714285715</v>
      </c>
      <c r="P24">
        <f t="shared" si="1"/>
        <v>51.25</v>
      </c>
      <c r="Q24" t="s">
        <v>8314</v>
      </c>
      <c r="R24" t="s">
        <v>8315</v>
      </c>
      <c r="S24" s="9">
        <f t="shared" si="3"/>
        <v>41989.91134259259</v>
      </c>
      <c r="T24" s="9">
        <f t="shared" si="2"/>
        <v>42005.332638888889</v>
      </c>
    </row>
    <row r="25" spans="1:20" ht="43.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f t="shared" si="0"/>
        <v>118.5</v>
      </c>
      <c r="P25">
        <f t="shared" si="1"/>
        <v>103.04347826086956</v>
      </c>
      <c r="Q25" t="s">
        <v>8314</v>
      </c>
      <c r="R25" t="s">
        <v>8315</v>
      </c>
      <c r="S25" s="9">
        <f t="shared" si="3"/>
        <v>42097.778946759259</v>
      </c>
      <c r="T25" s="9">
        <f t="shared" si="2"/>
        <v>42124.638888888891</v>
      </c>
    </row>
    <row r="26" spans="1:20"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108.80768571428572</v>
      </c>
      <c r="P26">
        <f t="shared" si="1"/>
        <v>66.346149825783982</v>
      </c>
      <c r="Q26" t="s">
        <v>8314</v>
      </c>
      <c r="R26" t="s">
        <v>8315</v>
      </c>
      <c r="S26" s="9">
        <f t="shared" si="3"/>
        <v>42229.820173611108</v>
      </c>
      <c r="T26" s="9">
        <f t="shared" si="2"/>
        <v>42262.818750000006</v>
      </c>
    </row>
    <row r="27" spans="1:20" ht="43.5" x14ac:dyDescent="0.35">
      <c r="A27">
        <v>25</v>
      </c>
      <c r="B27" s="3" t="s">
        <v>27</v>
      </c>
      <c r="C27" s="3" t="s">
        <v>4136</v>
      </c>
      <c r="D27">
        <v>600</v>
      </c>
      <c r="E27">
        <v>800</v>
      </c>
      <c r="F27" t="s">
        <v>8219</v>
      </c>
      <c r="G27" t="s">
        <v>8224</v>
      </c>
      <c r="H27" t="s">
        <v>8246</v>
      </c>
      <c r="I27">
        <v>1452299761</v>
      </c>
      <c r="J27">
        <v>1447115761</v>
      </c>
      <c r="K27" t="b">
        <v>0</v>
      </c>
      <c r="L27">
        <v>14</v>
      </c>
      <c r="M27" t="b">
        <v>1</v>
      </c>
      <c r="N27" t="s">
        <v>8265</v>
      </c>
      <c r="O27">
        <f t="shared" si="0"/>
        <v>133.33333333333331</v>
      </c>
      <c r="P27">
        <f t="shared" si="1"/>
        <v>57.142857142857146</v>
      </c>
      <c r="Q27" t="s">
        <v>8314</v>
      </c>
      <c r="R27" t="s">
        <v>8315</v>
      </c>
      <c r="S27" s="9">
        <f t="shared" si="3"/>
        <v>42318.025011574078</v>
      </c>
      <c r="T27" s="9">
        <f t="shared" si="2"/>
        <v>42378.025011574078</v>
      </c>
    </row>
    <row r="28" spans="1:20" ht="43.5"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f t="shared" si="0"/>
        <v>155.20000000000002</v>
      </c>
      <c r="P28">
        <f t="shared" si="1"/>
        <v>102.10526315789474</v>
      </c>
      <c r="Q28" t="s">
        <v>8314</v>
      </c>
      <c r="R28" t="s">
        <v>8315</v>
      </c>
      <c r="S28" s="9">
        <f t="shared" si="3"/>
        <v>41828.515555555554</v>
      </c>
      <c r="T28" s="9">
        <f t="shared" si="2"/>
        <v>41868.515555555554</v>
      </c>
    </row>
    <row r="29" spans="1:20"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111.72500000000001</v>
      </c>
      <c r="P29">
        <f t="shared" si="1"/>
        <v>148.96666666666667</v>
      </c>
      <c r="Q29" t="s">
        <v>8314</v>
      </c>
      <c r="R29" t="s">
        <v>8315</v>
      </c>
      <c r="S29" s="9">
        <f t="shared" si="3"/>
        <v>41929.164733796293</v>
      </c>
      <c r="T29" s="9">
        <f t="shared" si="2"/>
        <v>41959.206400462965</v>
      </c>
    </row>
    <row r="30" spans="1:20"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100.35000000000001</v>
      </c>
      <c r="P30">
        <f t="shared" si="1"/>
        <v>169.6056338028169</v>
      </c>
      <c r="Q30" t="s">
        <v>8314</v>
      </c>
      <c r="R30" t="s">
        <v>8315</v>
      </c>
      <c r="S30" s="9">
        <f t="shared" si="3"/>
        <v>42324.96393518518</v>
      </c>
      <c r="T30" s="9">
        <f t="shared" si="2"/>
        <v>42354.96393518518</v>
      </c>
    </row>
    <row r="31" spans="1:20" ht="58"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f t="shared" si="0"/>
        <v>123.33333333333334</v>
      </c>
      <c r="P31">
        <f t="shared" si="1"/>
        <v>31.623931623931625</v>
      </c>
      <c r="Q31" t="s">
        <v>8314</v>
      </c>
      <c r="R31" t="s">
        <v>8315</v>
      </c>
      <c r="S31" s="9">
        <f t="shared" si="3"/>
        <v>41812.67324074074</v>
      </c>
      <c r="T31" s="9">
        <f t="shared" si="2"/>
        <v>41842.67324074074</v>
      </c>
    </row>
    <row r="32" spans="1:20"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101.29975</v>
      </c>
      <c r="P32">
        <f t="shared" si="1"/>
        <v>76.45264150943396</v>
      </c>
      <c r="Q32" t="s">
        <v>8314</v>
      </c>
      <c r="R32" t="s">
        <v>8315</v>
      </c>
      <c r="S32" s="9">
        <f t="shared" si="3"/>
        <v>41842.292997685188</v>
      </c>
      <c r="T32" s="9">
        <f t="shared" si="2"/>
        <v>41872.292997685188</v>
      </c>
    </row>
    <row r="33" spans="1:20" ht="43.5" x14ac:dyDescent="0.35">
      <c r="A33">
        <v>31</v>
      </c>
      <c r="B33" s="3" t="s">
        <v>33</v>
      </c>
      <c r="C33" s="3" t="s">
        <v>4142</v>
      </c>
      <c r="D33">
        <v>13</v>
      </c>
      <c r="E33">
        <v>13</v>
      </c>
      <c r="F33" t="s">
        <v>8219</v>
      </c>
      <c r="G33" t="s">
        <v>8224</v>
      </c>
      <c r="H33" t="s">
        <v>8246</v>
      </c>
      <c r="I33">
        <v>1453748434</v>
      </c>
      <c r="J33">
        <v>1452193234</v>
      </c>
      <c r="K33" t="b">
        <v>0</v>
      </c>
      <c r="L33">
        <v>1</v>
      </c>
      <c r="M33" t="b">
        <v>1</v>
      </c>
      <c r="N33" t="s">
        <v>8265</v>
      </c>
      <c r="O33">
        <f t="shared" si="0"/>
        <v>100</v>
      </c>
      <c r="P33">
        <f t="shared" si="1"/>
        <v>13</v>
      </c>
      <c r="Q33" t="s">
        <v>8314</v>
      </c>
      <c r="R33" t="s">
        <v>8315</v>
      </c>
      <c r="S33" s="9">
        <f t="shared" si="3"/>
        <v>42376.79206018518</v>
      </c>
      <c r="T33" s="9">
        <f t="shared" si="2"/>
        <v>42394.79206018518</v>
      </c>
    </row>
    <row r="34" spans="1:20"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100.24604569420035</v>
      </c>
      <c r="P34">
        <f t="shared" si="1"/>
        <v>320.44943820224717</v>
      </c>
      <c r="Q34" t="s">
        <v>8314</v>
      </c>
      <c r="R34" t="s">
        <v>8315</v>
      </c>
      <c r="S34" s="9">
        <f t="shared" si="3"/>
        <v>42461.627511574072</v>
      </c>
      <c r="T34" s="9">
        <f t="shared" si="2"/>
        <v>42503.165972222225</v>
      </c>
    </row>
    <row r="35" spans="1:20" ht="43.5"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f t="shared" si="0"/>
        <v>102.0952380952381</v>
      </c>
      <c r="P35">
        <f t="shared" si="1"/>
        <v>83.75</v>
      </c>
      <c r="Q35" t="s">
        <v>8314</v>
      </c>
      <c r="R35" t="s">
        <v>8315</v>
      </c>
      <c r="S35" s="9">
        <f t="shared" si="3"/>
        <v>42286.660891203705</v>
      </c>
      <c r="T35" s="9">
        <f t="shared" si="2"/>
        <v>42316.702557870376</v>
      </c>
    </row>
    <row r="36" spans="1:20" ht="43.5"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f t="shared" si="0"/>
        <v>130.46153846153845</v>
      </c>
      <c r="P36">
        <f t="shared" si="1"/>
        <v>49.882352941176471</v>
      </c>
      <c r="Q36" t="s">
        <v>8314</v>
      </c>
      <c r="R36" t="s">
        <v>8315</v>
      </c>
      <c r="S36" s="9">
        <f t="shared" si="3"/>
        <v>41841.321770833332</v>
      </c>
      <c r="T36" s="9">
        <f t="shared" si="2"/>
        <v>41856.321770833332</v>
      </c>
    </row>
    <row r="37" spans="1:20" ht="43.5"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f t="shared" si="0"/>
        <v>166.5</v>
      </c>
      <c r="P37">
        <f t="shared" si="1"/>
        <v>59.464285714285715</v>
      </c>
      <c r="Q37" t="s">
        <v>8314</v>
      </c>
      <c r="R37" t="s">
        <v>8315</v>
      </c>
      <c r="S37" s="9">
        <f t="shared" si="3"/>
        <v>42098.291828703703</v>
      </c>
      <c r="T37" s="9">
        <f t="shared" si="2"/>
        <v>42122</v>
      </c>
    </row>
    <row r="38" spans="1:20" ht="29"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f t="shared" si="0"/>
        <v>142.15</v>
      </c>
      <c r="P38">
        <f t="shared" si="1"/>
        <v>193.84090909090909</v>
      </c>
      <c r="Q38" t="s">
        <v>8314</v>
      </c>
      <c r="R38" t="s">
        <v>8315</v>
      </c>
      <c r="S38" s="9">
        <f t="shared" si="3"/>
        <v>42068.307002314818</v>
      </c>
      <c r="T38" s="9">
        <f t="shared" si="2"/>
        <v>42098.265335648146</v>
      </c>
    </row>
    <row r="39" spans="1:20"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183.44090909090909</v>
      </c>
      <c r="P39">
        <f t="shared" si="1"/>
        <v>159.51383399209487</v>
      </c>
      <c r="Q39" t="s">
        <v>8314</v>
      </c>
      <c r="R39" t="s">
        <v>8315</v>
      </c>
      <c r="S39" s="9">
        <f t="shared" si="3"/>
        <v>42032.693043981482</v>
      </c>
      <c r="T39" s="9">
        <f t="shared" si="2"/>
        <v>42062.693043981482</v>
      </c>
    </row>
    <row r="40" spans="1:20" ht="43.5"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f t="shared" si="0"/>
        <v>110.04</v>
      </c>
      <c r="P40">
        <f t="shared" si="1"/>
        <v>41.68181818181818</v>
      </c>
      <c r="Q40" t="s">
        <v>8314</v>
      </c>
      <c r="R40" t="s">
        <v>8315</v>
      </c>
      <c r="S40" s="9">
        <f t="shared" si="3"/>
        <v>41375.057222222218</v>
      </c>
      <c r="T40" s="9">
        <f t="shared" si="2"/>
        <v>41405.057222222218</v>
      </c>
    </row>
    <row r="41" spans="1:20"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130.98000000000002</v>
      </c>
      <c r="P41">
        <f t="shared" si="1"/>
        <v>150.89861751152074</v>
      </c>
      <c r="Q41" t="s">
        <v>8314</v>
      </c>
      <c r="R41" t="s">
        <v>8315</v>
      </c>
      <c r="S41" s="9">
        <f t="shared" si="3"/>
        <v>41754.047083333331</v>
      </c>
      <c r="T41" s="9">
        <f t="shared" si="2"/>
        <v>41784.957638888889</v>
      </c>
    </row>
    <row r="42" spans="1:20" ht="58"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f t="shared" si="0"/>
        <v>101.35000000000001</v>
      </c>
      <c r="P42">
        <f t="shared" si="1"/>
        <v>126.6875</v>
      </c>
      <c r="Q42" t="s">
        <v>8314</v>
      </c>
      <c r="R42" t="s">
        <v>8315</v>
      </c>
      <c r="S42" s="9">
        <f t="shared" si="3"/>
        <v>41789.21398148148</v>
      </c>
      <c r="T42" s="9">
        <f t="shared" si="2"/>
        <v>41809.166666666664</v>
      </c>
    </row>
    <row r="43" spans="1:20" ht="43.5"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f t="shared" si="0"/>
        <v>100</v>
      </c>
      <c r="P43">
        <f t="shared" si="1"/>
        <v>105.26315789473684</v>
      </c>
      <c r="Q43" t="s">
        <v>8314</v>
      </c>
      <c r="R43" t="s">
        <v>8315</v>
      </c>
      <c r="S43" s="9">
        <f t="shared" si="3"/>
        <v>41887.568912037037</v>
      </c>
      <c r="T43" s="9">
        <f t="shared" si="2"/>
        <v>41917.568912037037</v>
      </c>
    </row>
    <row r="44" spans="1:20"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141.85714285714286</v>
      </c>
      <c r="P44">
        <f t="shared" si="1"/>
        <v>117.51479289940828</v>
      </c>
      <c r="Q44" t="s">
        <v>8314</v>
      </c>
      <c r="R44" t="s">
        <v>8315</v>
      </c>
      <c r="S44" s="9">
        <f t="shared" si="3"/>
        <v>41971.639189814814</v>
      </c>
      <c r="T44" s="9">
        <f t="shared" si="2"/>
        <v>42001.639189814814</v>
      </c>
    </row>
    <row r="45" spans="1:20"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308.65999999999997</v>
      </c>
      <c r="P45">
        <f t="shared" si="1"/>
        <v>117.36121673003802</v>
      </c>
      <c r="Q45" t="s">
        <v>8314</v>
      </c>
      <c r="R45" t="s">
        <v>8315</v>
      </c>
      <c r="S45" s="9">
        <f t="shared" si="3"/>
        <v>41802.790347222224</v>
      </c>
      <c r="T45" s="9">
        <f t="shared" si="2"/>
        <v>41833</v>
      </c>
    </row>
    <row r="46" spans="1:20" ht="58"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f t="shared" si="0"/>
        <v>100</v>
      </c>
      <c r="P46">
        <f t="shared" si="1"/>
        <v>133.33333333333334</v>
      </c>
      <c r="Q46" t="s">
        <v>8314</v>
      </c>
      <c r="R46" t="s">
        <v>8315</v>
      </c>
      <c r="S46" s="9">
        <f t="shared" si="3"/>
        <v>41874.098807870374</v>
      </c>
      <c r="T46" s="9">
        <f t="shared" si="2"/>
        <v>41919.098807870374</v>
      </c>
    </row>
    <row r="47" spans="1:20" ht="43.5"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f t="shared" si="0"/>
        <v>120</v>
      </c>
      <c r="P47">
        <f t="shared" si="1"/>
        <v>98.360655737704917</v>
      </c>
      <c r="Q47" t="s">
        <v>8314</v>
      </c>
      <c r="R47" t="s">
        <v>8315</v>
      </c>
      <c r="S47" s="9">
        <f t="shared" si="3"/>
        <v>42457.623923611114</v>
      </c>
      <c r="T47" s="9">
        <f t="shared" si="2"/>
        <v>42487.623923611114</v>
      </c>
    </row>
    <row r="48" spans="1:20" ht="43.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f t="shared" si="0"/>
        <v>104.16666666666667</v>
      </c>
      <c r="P48">
        <f t="shared" si="1"/>
        <v>194.44444444444446</v>
      </c>
      <c r="Q48" t="s">
        <v>8314</v>
      </c>
      <c r="R48" t="s">
        <v>8315</v>
      </c>
      <c r="S48" s="9">
        <f t="shared" si="3"/>
        <v>42323.964976851858</v>
      </c>
      <c r="T48" s="9">
        <f t="shared" si="2"/>
        <v>42353.964976851858</v>
      </c>
    </row>
    <row r="49" spans="1:20"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f t="shared" si="0"/>
        <v>107.61100000000002</v>
      </c>
      <c r="P49">
        <f t="shared" si="1"/>
        <v>76.865000000000009</v>
      </c>
      <c r="Q49" t="s">
        <v>8314</v>
      </c>
      <c r="R49" t="s">
        <v>8315</v>
      </c>
      <c r="S49" s="9">
        <f t="shared" si="3"/>
        <v>41932.819525462961</v>
      </c>
      <c r="T49" s="9">
        <f t="shared" si="2"/>
        <v>41992.861192129625</v>
      </c>
    </row>
    <row r="50" spans="1:20" ht="43.5"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f t="shared" si="0"/>
        <v>107.94999999999999</v>
      </c>
      <c r="P50">
        <f t="shared" si="1"/>
        <v>56.815789473684212</v>
      </c>
      <c r="Q50" t="s">
        <v>8314</v>
      </c>
      <c r="R50" t="s">
        <v>8315</v>
      </c>
      <c r="S50" s="9">
        <f t="shared" si="3"/>
        <v>42033.516898148147</v>
      </c>
      <c r="T50" s="9">
        <f t="shared" si="2"/>
        <v>42064.5</v>
      </c>
    </row>
    <row r="51" spans="1:20"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f t="shared" si="1"/>
        <v>137.93103448275863</v>
      </c>
      <c r="Q51" t="s">
        <v>8314</v>
      </c>
      <c r="R51" t="s">
        <v>8315</v>
      </c>
      <c r="S51" s="9">
        <f t="shared" si="3"/>
        <v>42271.176446759258</v>
      </c>
      <c r="T51" s="9">
        <f t="shared" si="2"/>
        <v>42301.176446759258</v>
      </c>
    </row>
    <row r="52" spans="1:20" ht="43.5" x14ac:dyDescent="0.35">
      <c r="A52">
        <v>50</v>
      </c>
      <c r="B52" s="3" t="s">
        <v>52</v>
      </c>
      <c r="C52" s="3" t="s">
        <v>4161</v>
      </c>
      <c r="D52">
        <v>600</v>
      </c>
      <c r="E52">
        <v>600</v>
      </c>
      <c r="F52" t="s">
        <v>8219</v>
      </c>
      <c r="G52" t="s">
        <v>8225</v>
      </c>
      <c r="H52" t="s">
        <v>8247</v>
      </c>
      <c r="I52">
        <v>1422637200</v>
      </c>
      <c r="J52">
        <v>1419271458</v>
      </c>
      <c r="K52" t="b">
        <v>0</v>
      </c>
      <c r="L52">
        <v>22</v>
      </c>
      <c r="M52" t="b">
        <v>1</v>
      </c>
      <c r="N52" t="s">
        <v>8265</v>
      </c>
      <c r="O52">
        <f t="shared" si="0"/>
        <v>100</v>
      </c>
      <c r="P52">
        <f t="shared" si="1"/>
        <v>27.272727272727273</v>
      </c>
      <c r="Q52" t="s">
        <v>8314</v>
      </c>
      <c r="R52" t="s">
        <v>8315</v>
      </c>
      <c r="S52" s="9">
        <f t="shared" si="3"/>
        <v>41995.752986111111</v>
      </c>
      <c r="T52" s="9">
        <f t="shared" si="2"/>
        <v>42034.708333333328</v>
      </c>
    </row>
    <row r="53" spans="1:20"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128.0181818181818</v>
      </c>
      <c r="P53">
        <f t="shared" si="1"/>
        <v>118.33613445378151</v>
      </c>
      <c r="Q53" t="s">
        <v>8314</v>
      </c>
      <c r="R53" t="s">
        <v>8315</v>
      </c>
      <c r="S53" s="9">
        <f t="shared" si="3"/>
        <v>42196.928668981483</v>
      </c>
      <c r="T53" s="9">
        <f t="shared" si="2"/>
        <v>42226.928668981483</v>
      </c>
    </row>
    <row r="54" spans="1:20"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116.21</v>
      </c>
      <c r="P54">
        <f t="shared" si="1"/>
        <v>223.48076923076923</v>
      </c>
      <c r="Q54" t="s">
        <v>8314</v>
      </c>
      <c r="R54" t="s">
        <v>8315</v>
      </c>
      <c r="S54" s="9">
        <f t="shared" si="3"/>
        <v>41807.701921296299</v>
      </c>
      <c r="T54" s="9">
        <f t="shared" si="2"/>
        <v>41837.701921296299</v>
      </c>
    </row>
    <row r="55" spans="1:20" ht="29"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f t="shared" si="0"/>
        <v>109.63333333333334</v>
      </c>
      <c r="P55">
        <f t="shared" si="1"/>
        <v>28.111111111111111</v>
      </c>
      <c r="Q55" t="s">
        <v>8314</v>
      </c>
      <c r="R55" t="s">
        <v>8315</v>
      </c>
      <c r="S55" s="9">
        <f t="shared" si="3"/>
        <v>41719.549131944441</v>
      </c>
      <c r="T55" s="9">
        <f t="shared" si="2"/>
        <v>41733.916666666664</v>
      </c>
    </row>
    <row r="56" spans="1:20"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101</v>
      </c>
      <c r="P56">
        <f t="shared" si="1"/>
        <v>194.23076923076923</v>
      </c>
      <c r="Q56" t="s">
        <v>8314</v>
      </c>
      <c r="R56" t="s">
        <v>8315</v>
      </c>
      <c r="S56" s="9">
        <f t="shared" si="3"/>
        <v>42333.713206018518</v>
      </c>
      <c r="T56" s="9">
        <f t="shared" si="2"/>
        <v>42363.713206018518</v>
      </c>
    </row>
    <row r="57" spans="1:20"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f t="shared" si="0"/>
        <v>128.95348837209301</v>
      </c>
      <c r="P57">
        <f t="shared" si="1"/>
        <v>128.95348837209303</v>
      </c>
      <c r="Q57" t="s">
        <v>8314</v>
      </c>
      <c r="R57" t="s">
        <v>8315</v>
      </c>
      <c r="S57" s="9">
        <f t="shared" si="3"/>
        <v>42496.968935185185</v>
      </c>
      <c r="T57" s="9">
        <f t="shared" si="2"/>
        <v>42517.968935185185</v>
      </c>
    </row>
    <row r="58" spans="1:20" ht="29"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f t="shared" si="0"/>
        <v>107.26249999999999</v>
      </c>
      <c r="P58">
        <f t="shared" si="1"/>
        <v>49.316091954022987</v>
      </c>
      <c r="Q58" t="s">
        <v>8314</v>
      </c>
      <c r="R58" t="s">
        <v>8315</v>
      </c>
      <c r="S58" s="9">
        <f t="shared" si="3"/>
        <v>42149.548888888887</v>
      </c>
      <c r="T58" s="9">
        <f t="shared" si="2"/>
        <v>42163.666666666672</v>
      </c>
    </row>
    <row r="59" spans="1:20"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101.89999999999999</v>
      </c>
      <c r="P59">
        <f t="shared" si="1"/>
        <v>221.52173913043478</v>
      </c>
      <c r="Q59" t="s">
        <v>8314</v>
      </c>
      <c r="R59" t="s">
        <v>8315</v>
      </c>
      <c r="S59" s="9">
        <f t="shared" si="3"/>
        <v>42089.83289351852</v>
      </c>
      <c r="T59" s="9">
        <f t="shared" si="2"/>
        <v>42119.83289351852</v>
      </c>
    </row>
    <row r="60" spans="1:20"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102.91</v>
      </c>
      <c r="P60">
        <f t="shared" si="1"/>
        <v>137.21333333333334</v>
      </c>
      <c r="Q60" t="s">
        <v>8314</v>
      </c>
      <c r="R60" t="s">
        <v>8315</v>
      </c>
      <c r="S60" s="9">
        <f t="shared" si="3"/>
        <v>41932.745046296295</v>
      </c>
      <c r="T60" s="9">
        <f t="shared" si="2"/>
        <v>41962.786712962959</v>
      </c>
    </row>
    <row r="61" spans="1:20"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100.12570000000001</v>
      </c>
      <c r="P61">
        <f t="shared" si="1"/>
        <v>606.82242424242418</v>
      </c>
      <c r="Q61" t="s">
        <v>8314</v>
      </c>
      <c r="R61" t="s">
        <v>8315</v>
      </c>
      <c r="S61" s="9">
        <f t="shared" si="3"/>
        <v>42230.23583333334</v>
      </c>
      <c r="T61" s="9">
        <f t="shared" si="2"/>
        <v>42261.875</v>
      </c>
    </row>
    <row r="62" spans="1:20"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103.29622222222221</v>
      </c>
      <c r="P62">
        <f t="shared" si="1"/>
        <v>43.040092592592593</v>
      </c>
      <c r="Q62" t="s">
        <v>8314</v>
      </c>
      <c r="R62" t="s">
        <v>8316</v>
      </c>
      <c r="S62" s="9">
        <f t="shared" si="3"/>
        <v>41701.901817129627</v>
      </c>
      <c r="T62" s="9">
        <f t="shared" si="2"/>
        <v>41721</v>
      </c>
    </row>
    <row r="63" spans="1:20" ht="43.5"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f t="shared" si="0"/>
        <v>148.30000000000001</v>
      </c>
      <c r="P63">
        <f t="shared" si="1"/>
        <v>322.39130434782606</v>
      </c>
      <c r="Q63" t="s">
        <v>8314</v>
      </c>
      <c r="R63" t="s">
        <v>8316</v>
      </c>
      <c r="S63" s="9">
        <f t="shared" si="3"/>
        <v>41409.814317129632</v>
      </c>
      <c r="T63" s="9">
        <f t="shared" si="2"/>
        <v>41431.814317129632</v>
      </c>
    </row>
    <row r="64" spans="1:20" ht="43.5"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f t="shared" si="0"/>
        <v>154.73333333333332</v>
      </c>
      <c r="P64">
        <f t="shared" si="1"/>
        <v>96.708333333333329</v>
      </c>
      <c r="Q64" t="s">
        <v>8314</v>
      </c>
      <c r="R64" t="s">
        <v>8316</v>
      </c>
      <c r="S64" s="9">
        <f t="shared" si="3"/>
        <v>41311.799513888887</v>
      </c>
      <c r="T64" s="9">
        <f t="shared" si="2"/>
        <v>41336.799513888887</v>
      </c>
    </row>
    <row r="65" spans="1:20"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113.51849999999999</v>
      </c>
      <c r="P65">
        <f t="shared" si="1"/>
        <v>35.474531249999998</v>
      </c>
      <c r="Q65" t="s">
        <v>8314</v>
      </c>
      <c r="R65" t="s">
        <v>8316</v>
      </c>
      <c r="S65" s="9">
        <f t="shared" si="3"/>
        <v>41612.912187499998</v>
      </c>
      <c r="T65" s="9">
        <f t="shared" si="2"/>
        <v>41636.207638888889</v>
      </c>
    </row>
    <row r="66" spans="1:20" ht="58"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f t="shared" si="0"/>
        <v>173.33333333333334</v>
      </c>
      <c r="P66">
        <f t="shared" si="1"/>
        <v>86.666666666666671</v>
      </c>
      <c r="Q66" t="s">
        <v>8314</v>
      </c>
      <c r="R66" t="s">
        <v>8316</v>
      </c>
      <c r="S66" s="9">
        <f t="shared" si="3"/>
        <v>41433.01829861111</v>
      </c>
      <c r="T66" s="9">
        <f t="shared" si="2"/>
        <v>41463.01829861111</v>
      </c>
    </row>
    <row r="67" spans="1:20" ht="43.5"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f t="shared" ref="O67:O130" si="4">E67/D67 *100</f>
        <v>107.52857142857141</v>
      </c>
      <c r="P67">
        <f t="shared" ref="P67:P130" si="5">(E67/L67)</f>
        <v>132.05263157894737</v>
      </c>
      <c r="Q67" t="s">
        <v>8314</v>
      </c>
      <c r="R67" t="s">
        <v>8316</v>
      </c>
      <c r="S67" s="9">
        <f t="shared" si="3"/>
        <v>41835.821226851855</v>
      </c>
      <c r="T67" s="9">
        <f t="shared" ref="T67:T130" si="6">(((I67/60)/60)/24)+DATE(1970,1,1)</f>
        <v>41862.249305555553</v>
      </c>
    </row>
    <row r="68" spans="1:20" ht="29"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f t="shared" si="4"/>
        <v>118.6</v>
      </c>
      <c r="P68">
        <f t="shared" si="5"/>
        <v>91.230769230769226</v>
      </c>
      <c r="Q68" t="s">
        <v>8314</v>
      </c>
      <c r="R68" t="s">
        <v>8316</v>
      </c>
      <c r="S68" s="9">
        <f t="shared" ref="S68:S131" si="7">(((J68/60)/60)/24)+DATE(1970,1,1)</f>
        <v>42539.849768518514</v>
      </c>
      <c r="T68" s="9">
        <f t="shared" si="6"/>
        <v>42569.849768518514</v>
      </c>
    </row>
    <row r="69" spans="1:20" ht="43.5"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f t="shared" si="4"/>
        <v>116.25000000000001</v>
      </c>
      <c r="P69">
        <f t="shared" si="5"/>
        <v>116.25</v>
      </c>
      <c r="Q69" t="s">
        <v>8314</v>
      </c>
      <c r="R69" t="s">
        <v>8316</v>
      </c>
      <c r="S69" s="9">
        <f t="shared" si="7"/>
        <v>41075.583379629628</v>
      </c>
      <c r="T69" s="9">
        <f t="shared" si="6"/>
        <v>41105.583379629628</v>
      </c>
    </row>
    <row r="70" spans="1:20" ht="58" x14ac:dyDescent="0.35">
      <c r="A70">
        <v>68</v>
      </c>
      <c r="B70" s="3" t="s">
        <v>70</v>
      </c>
      <c r="C70" s="3" t="s">
        <v>4179</v>
      </c>
      <c r="D70">
        <v>600</v>
      </c>
      <c r="E70">
        <v>763</v>
      </c>
      <c r="F70" t="s">
        <v>8219</v>
      </c>
      <c r="G70" t="s">
        <v>8225</v>
      </c>
      <c r="H70" t="s">
        <v>8247</v>
      </c>
      <c r="I70">
        <v>1393162791</v>
      </c>
      <c r="J70">
        <v>1390570791</v>
      </c>
      <c r="K70" t="b">
        <v>0</v>
      </c>
      <c r="L70">
        <v>36</v>
      </c>
      <c r="M70" t="b">
        <v>1</v>
      </c>
      <c r="N70" t="s">
        <v>8266</v>
      </c>
      <c r="O70">
        <f t="shared" si="4"/>
        <v>127.16666666666667</v>
      </c>
      <c r="P70">
        <f t="shared" si="5"/>
        <v>21.194444444444443</v>
      </c>
      <c r="Q70" t="s">
        <v>8314</v>
      </c>
      <c r="R70" t="s">
        <v>8316</v>
      </c>
      <c r="S70" s="9">
        <f t="shared" si="7"/>
        <v>41663.569340277776</v>
      </c>
      <c r="T70" s="9">
        <f t="shared" si="6"/>
        <v>41693.569340277776</v>
      </c>
    </row>
    <row r="71" spans="1:20"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f t="shared" si="4"/>
        <v>110.9423</v>
      </c>
      <c r="P71">
        <f t="shared" si="5"/>
        <v>62.327134831460668</v>
      </c>
      <c r="Q71" t="s">
        <v>8314</v>
      </c>
      <c r="R71" t="s">
        <v>8316</v>
      </c>
      <c r="S71" s="9">
        <f t="shared" si="7"/>
        <v>40786.187789351854</v>
      </c>
      <c r="T71" s="9">
        <f t="shared" si="6"/>
        <v>40818.290972222225</v>
      </c>
    </row>
    <row r="72" spans="1:20" ht="43.5" x14ac:dyDescent="0.35">
      <c r="A72">
        <v>70</v>
      </c>
      <c r="B72" s="3" t="s">
        <v>72</v>
      </c>
      <c r="C72" s="3" t="s">
        <v>4181</v>
      </c>
      <c r="D72">
        <v>500</v>
      </c>
      <c r="E72">
        <v>636</v>
      </c>
      <c r="F72" t="s">
        <v>8219</v>
      </c>
      <c r="G72" t="s">
        <v>8224</v>
      </c>
      <c r="H72" t="s">
        <v>8246</v>
      </c>
      <c r="I72">
        <v>1315171845</v>
      </c>
      <c r="J72">
        <v>1309987845</v>
      </c>
      <c r="K72" t="b">
        <v>0</v>
      </c>
      <c r="L72">
        <v>17</v>
      </c>
      <c r="M72" t="b">
        <v>1</v>
      </c>
      <c r="N72" t="s">
        <v>8266</v>
      </c>
      <c r="O72">
        <f t="shared" si="4"/>
        <v>127.2</v>
      </c>
      <c r="P72">
        <f t="shared" si="5"/>
        <v>37.411764705882355</v>
      </c>
      <c r="Q72" t="s">
        <v>8314</v>
      </c>
      <c r="R72" t="s">
        <v>8316</v>
      </c>
      <c r="S72" s="9">
        <f t="shared" si="7"/>
        <v>40730.896354166667</v>
      </c>
      <c r="T72" s="9">
        <f t="shared" si="6"/>
        <v>40790.896354166667</v>
      </c>
    </row>
    <row r="73" spans="1:20" ht="43.5"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f t="shared" si="4"/>
        <v>123.94444444444443</v>
      </c>
      <c r="P73">
        <f t="shared" si="5"/>
        <v>69.71875</v>
      </c>
      <c r="Q73" t="s">
        <v>8314</v>
      </c>
      <c r="R73" t="s">
        <v>8316</v>
      </c>
      <c r="S73" s="9">
        <f t="shared" si="7"/>
        <v>40997.271493055552</v>
      </c>
      <c r="T73" s="9">
        <f t="shared" si="6"/>
        <v>41057.271493055552</v>
      </c>
    </row>
    <row r="74" spans="1:20" ht="43.5"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f t="shared" si="4"/>
        <v>108.40909090909091</v>
      </c>
      <c r="P74">
        <f t="shared" si="5"/>
        <v>58.170731707317074</v>
      </c>
      <c r="Q74" t="s">
        <v>8314</v>
      </c>
      <c r="R74" t="s">
        <v>8316</v>
      </c>
      <c r="S74" s="9">
        <f t="shared" si="7"/>
        <v>41208.010196759256</v>
      </c>
      <c r="T74" s="9">
        <f t="shared" si="6"/>
        <v>41228</v>
      </c>
    </row>
    <row r="75" spans="1:20" ht="43.5" x14ac:dyDescent="0.35">
      <c r="A75">
        <v>73</v>
      </c>
      <c r="B75" s="3" t="s">
        <v>75</v>
      </c>
      <c r="C75" s="3" t="s">
        <v>4184</v>
      </c>
      <c r="D75">
        <v>900</v>
      </c>
      <c r="E75">
        <v>900</v>
      </c>
      <c r="F75" t="s">
        <v>8219</v>
      </c>
      <c r="G75" t="s">
        <v>8224</v>
      </c>
      <c r="H75" t="s">
        <v>8246</v>
      </c>
      <c r="I75">
        <v>1304395140</v>
      </c>
      <c r="J75">
        <v>1297620584</v>
      </c>
      <c r="K75" t="b">
        <v>0</v>
      </c>
      <c r="L75">
        <v>18</v>
      </c>
      <c r="M75" t="b">
        <v>1</v>
      </c>
      <c r="N75" t="s">
        <v>8266</v>
      </c>
      <c r="O75">
        <f t="shared" si="4"/>
        <v>100</v>
      </c>
      <c r="P75">
        <f t="shared" si="5"/>
        <v>50</v>
      </c>
      <c r="Q75" t="s">
        <v>8314</v>
      </c>
      <c r="R75" t="s">
        <v>8316</v>
      </c>
      <c r="S75" s="9">
        <f t="shared" si="7"/>
        <v>40587.75675925926</v>
      </c>
      <c r="T75" s="9">
        <f t="shared" si="6"/>
        <v>40666.165972222225</v>
      </c>
    </row>
    <row r="76" spans="1:20" ht="43.5"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f t="shared" si="4"/>
        <v>112.93199999999999</v>
      </c>
      <c r="P76">
        <f t="shared" si="5"/>
        <v>19.471034482758618</v>
      </c>
      <c r="Q76" t="s">
        <v>8314</v>
      </c>
      <c r="R76" t="s">
        <v>8316</v>
      </c>
      <c r="S76" s="9">
        <f t="shared" si="7"/>
        <v>42360.487210648149</v>
      </c>
      <c r="T76" s="9">
        <f t="shared" si="6"/>
        <v>42390.487210648149</v>
      </c>
    </row>
    <row r="77" spans="1:20" ht="43.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f t="shared" si="4"/>
        <v>115.42857142857143</v>
      </c>
      <c r="P77">
        <f t="shared" si="5"/>
        <v>85.957446808510639</v>
      </c>
      <c r="Q77" t="s">
        <v>8314</v>
      </c>
      <c r="R77" t="s">
        <v>8316</v>
      </c>
      <c r="S77" s="9">
        <f t="shared" si="7"/>
        <v>41357.209166666667</v>
      </c>
      <c r="T77" s="9">
        <f t="shared" si="6"/>
        <v>41387.209166666667</v>
      </c>
    </row>
    <row r="78" spans="1:20" ht="43.5" x14ac:dyDescent="0.35">
      <c r="A78">
        <v>76</v>
      </c>
      <c r="B78" s="3" t="s">
        <v>78</v>
      </c>
      <c r="C78" s="3" t="s">
        <v>4187</v>
      </c>
      <c r="D78">
        <v>300</v>
      </c>
      <c r="E78">
        <v>460</v>
      </c>
      <c r="F78" t="s">
        <v>8219</v>
      </c>
      <c r="G78" t="s">
        <v>8224</v>
      </c>
      <c r="H78" t="s">
        <v>8246</v>
      </c>
      <c r="I78">
        <v>1325007358</v>
      </c>
      <c r="J78">
        <v>1319819758</v>
      </c>
      <c r="K78" t="b">
        <v>0</v>
      </c>
      <c r="L78">
        <v>15</v>
      </c>
      <c r="M78" t="b">
        <v>1</v>
      </c>
      <c r="N78" t="s">
        <v>8266</v>
      </c>
      <c r="O78">
        <f t="shared" si="4"/>
        <v>153.33333333333334</v>
      </c>
      <c r="P78">
        <f t="shared" si="5"/>
        <v>30.666666666666668</v>
      </c>
      <c r="Q78" t="s">
        <v>8314</v>
      </c>
      <c r="R78" t="s">
        <v>8316</v>
      </c>
      <c r="S78" s="9">
        <f t="shared" si="7"/>
        <v>40844.691643518519</v>
      </c>
      <c r="T78" s="9">
        <f t="shared" si="6"/>
        <v>40904.733310185184</v>
      </c>
    </row>
    <row r="79" spans="1:20" ht="43.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f t="shared" si="4"/>
        <v>392.5</v>
      </c>
      <c r="P79">
        <f t="shared" si="5"/>
        <v>60.384615384615387</v>
      </c>
      <c r="Q79" t="s">
        <v>8314</v>
      </c>
      <c r="R79" t="s">
        <v>8316</v>
      </c>
      <c r="S79" s="9">
        <f t="shared" si="7"/>
        <v>40997.144872685189</v>
      </c>
      <c r="T79" s="9">
        <f t="shared" si="6"/>
        <v>41050.124305555553</v>
      </c>
    </row>
    <row r="80" spans="1:20" ht="87" x14ac:dyDescent="0.35">
      <c r="A80">
        <v>78</v>
      </c>
      <c r="B80" s="3" t="s">
        <v>80</v>
      </c>
      <c r="C80" s="3" t="s">
        <v>4189</v>
      </c>
      <c r="D80">
        <v>50</v>
      </c>
      <c r="E80">
        <v>1351</v>
      </c>
      <c r="F80" t="s">
        <v>8219</v>
      </c>
      <c r="G80" t="s">
        <v>8230</v>
      </c>
      <c r="H80" t="s">
        <v>8249</v>
      </c>
      <c r="I80">
        <v>1472751121</v>
      </c>
      <c r="J80">
        <v>1471887121</v>
      </c>
      <c r="K80" t="b">
        <v>0</v>
      </c>
      <c r="L80">
        <v>35</v>
      </c>
      <c r="M80" t="b">
        <v>1</v>
      </c>
      <c r="N80" t="s">
        <v>8266</v>
      </c>
      <c r="O80">
        <f t="shared" si="4"/>
        <v>2702</v>
      </c>
      <c r="P80">
        <f t="shared" si="5"/>
        <v>38.6</v>
      </c>
      <c r="Q80" t="s">
        <v>8314</v>
      </c>
      <c r="R80" t="s">
        <v>8316</v>
      </c>
      <c r="S80" s="9">
        <f t="shared" si="7"/>
        <v>42604.730567129634</v>
      </c>
      <c r="T80" s="9">
        <f t="shared" si="6"/>
        <v>42614.730567129634</v>
      </c>
    </row>
    <row r="81" spans="1:20" ht="43.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f t="shared" si="4"/>
        <v>127</v>
      </c>
      <c r="P81">
        <f t="shared" si="5"/>
        <v>40.268292682926827</v>
      </c>
      <c r="Q81" t="s">
        <v>8314</v>
      </c>
      <c r="R81" t="s">
        <v>8316</v>
      </c>
      <c r="S81" s="9">
        <f t="shared" si="7"/>
        <v>41724.776539351849</v>
      </c>
      <c r="T81" s="9">
        <f t="shared" si="6"/>
        <v>41754.776539351849</v>
      </c>
    </row>
    <row r="82" spans="1:20"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f t="shared" si="4"/>
        <v>107.25</v>
      </c>
      <c r="P82">
        <f t="shared" si="5"/>
        <v>273.82978723404256</v>
      </c>
      <c r="Q82" t="s">
        <v>8314</v>
      </c>
      <c r="R82" t="s">
        <v>8316</v>
      </c>
      <c r="S82" s="9">
        <f t="shared" si="7"/>
        <v>41583.083981481483</v>
      </c>
      <c r="T82" s="9">
        <f t="shared" si="6"/>
        <v>41618.083981481483</v>
      </c>
    </row>
    <row r="83" spans="1:20" ht="43.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f t="shared" si="4"/>
        <v>198</v>
      </c>
      <c r="P83">
        <f t="shared" si="5"/>
        <v>53.035714285714285</v>
      </c>
      <c r="Q83" t="s">
        <v>8314</v>
      </c>
      <c r="R83" t="s">
        <v>8316</v>
      </c>
      <c r="S83" s="9">
        <f t="shared" si="7"/>
        <v>41100.158877314818</v>
      </c>
      <c r="T83" s="9">
        <f t="shared" si="6"/>
        <v>41104.126388888886</v>
      </c>
    </row>
    <row r="84" spans="1:20"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f t="shared" si="4"/>
        <v>100.01249999999999</v>
      </c>
      <c r="P84">
        <f t="shared" si="5"/>
        <v>40.005000000000003</v>
      </c>
      <c r="Q84" t="s">
        <v>8314</v>
      </c>
      <c r="R84" t="s">
        <v>8316</v>
      </c>
      <c r="S84" s="9">
        <f t="shared" si="7"/>
        <v>40795.820150462961</v>
      </c>
      <c r="T84" s="9">
        <f t="shared" si="6"/>
        <v>40825.820150462961</v>
      </c>
    </row>
    <row r="85" spans="1:20" ht="43.5" x14ac:dyDescent="0.35">
      <c r="A85">
        <v>83</v>
      </c>
      <c r="B85" s="3" t="s">
        <v>85</v>
      </c>
      <c r="C85" s="3" t="s">
        <v>4194</v>
      </c>
      <c r="D85">
        <v>200</v>
      </c>
      <c r="E85">
        <v>205</v>
      </c>
      <c r="F85" t="s">
        <v>8219</v>
      </c>
      <c r="G85" t="s">
        <v>8225</v>
      </c>
      <c r="H85" t="s">
        <v>8247</v>
      </c>
      <c r="I85">
        <v>1424604600</v>
      </c>
      <c r="J85">
        <v>1423320389</v>
      </c>
      <c r="K85" t="b">
        <v>0</v>
      </c>
      <c r="L85">
        <v>13</v>
      </c>
      <c r="M85" t="b">
        <v>1</v>
      </c>
      <c r="N85" t="s">
        <v>8266</v>
      </c>
      <c r="O85">
        <f t="shared" si="4"/>
        <v>102.49999999999999</v>
      </c>
      <c r="P85">
        <f t="shared" si="5"/>
        <v>15.76923076923077</v>
      </c>
      <c r="Q85" t="s">
        <v>8314</v>
      </c>
      <c r="R85" t="s">
        <v>8316</v>
      </c>
      <c r="S85" s="9">
        <f t="shared" si="7"/>
        <v>42042.615613425922</v>
      </c>
      <c r="T85" s="9">
        <f t="shared" si="6"/>
        <v>42057.479166666672</v>
      </c>
    </row>
    <row r="86" spans="1:20" ht="43.5" x14ac:dyDescent="0.35">
      <c r="A86">
        <v>84</v>
      </c>
      <c r="B86" s="3" t="s">
        <v>86</v>
      </c>
      <c r="C86" s="3" t="s">
        <v>4195</v>
      </c>
      <c r="D86">
        <v>500</v>
      </c>
      <c r="E86">
        <v>500</v>
      </c>
      <c r="F86" t="s">
        <v>8219</v>
      </c>
      <c r="G86" t="s">
        <v>8224</v>
      </c>
      <c r="H86" t="s">
        <v>8246</v>
      </c>
      <c r="I86">
        <v>1305483086</v>
      </c>
      <c r="J86">
        <v>1302891086</v>
      </c>
      <c r="K86" t="b">
        <v>0</v>
      </c>
      <c r="L86">
        <v>7</v>
      </c>
      <c r="M86" t="b">
        <v>1</v>
      </c>
      <c r="N86" t="s">
        <v>8266</v>
      </c>
      <c r="O86">
        <f t="shared" si="4"/>
        <v>100</v>
      </c>
      <c r="P86">
        <f t="shared" si="5"/>
        <v>71.428571428571431</v>
      </c>
      <c r="Q86" t="s">
        <v>8314</v>
      </c>
      <c r="R86" t="s">
        <v>8316</v>
      </c>
      <c r="S86" s="9">
        <f t="shared" si="7"/>
        <v>40648.757939814815</v>
      </c>
      <c r="T86" s="9">
        <f t="shared" si="6"/>
        <v>40678.757939814815</v>
      </c>
    </row>
    <row r="87" spans="1:20" ht="43.5"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f t="shared" si="4"/>
        <v>125.49999999999999</v>
      </c>
      <c r="P87">
        <f t="shared" si="5"/>
        <v>71.714285714285708</v>
      </c>
      <c r="Q87" t="s">
        <v>8314</v>
      </c>
      <c r="R87" t="s">
        <v>8316</v>
      </c>
      <c r="S87" s="9">
        <f t="shared" si="7"/>
        <v>40779.125428240739</v>
      </c>
      <c r="T87" s="9">
        <f t="shared" si="6"/>
        <v>40809.125428240739</v>
      </c>
    </row>
    <row r="88" spans="1:20" ht="58"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f t="shared" si="4"/>
        <v>106.46666666666667</v>
      </c>
      <c r="P88">
        <f t="shared" si="5"/>
        <v>375.76470588235293</v>
      </c>
      <c r="Q88" t="s">
        <v>8314</v>
      </c>
      <c r="R88" t="s">
        <v>8316</v>
      </c>
      <c r="S88" s="9">
        <f t="shared" si="7"/>
        <v>42291.556076388893</v>
      </c>
      <c r="T88" s="9">
        <f t="shared" si="6"/>
        <v>42365.59774305555</v>
      </c>
    </row>
    <row r="89" spans="1:20" ht="43.5"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f t="shared" si="4"/>
        <v>104.60000000000001</v>
      </c>
      <c r="P89">
        <f t="shared" si="5"/>
        <v>104.6</v>
      </c>
      <c r="Q89" t="s">
        <v>8314</v>
      </c>
      <c r="R89" t="s">
        <v>8316</v>
      </c>
      <c r="S89" s="9">
        <f t="shared" si="7"/>
        <v>40322.53938657407</v>
      </c>
      <c r="T89" s="9">
        <f t="shared" si="6"/>
        <v>40332.070138888892</v>
      </c>
    </row>
    <row r="90" spans="1:20" ht="58"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f t="shared" si="4"/>
        <v>102.85714285714285</v>
      </c>
      <c r="P90">
        <f t="shared" si="5"/>
        <v>60</v>
      </c>
      <c r="Q90" t="s">
        <v>8314</v>
      </c>
      <c r="R90" t="s">
        <v>8316</v>
      </c>
      <c r="S90" s="9">
        <f t="shared" si="7"/>
        <v>41786.65892361111</v>
      </c>
      <c r="T90" s="9">
        <f t="shared" si="6"/>
        <v>41812.65892361111</v>
      </c>
    </row>
    <row r="91" spans="1:20" ht="43.5"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f t="shared" si="4"/>
        <v>115.06666666666668</v>
      </c>
      <c r="P91">
        <f t="shared" si="5"/>
        <v>123.28571428571429</v>
      </c>
      <c r="Q91" t="s">
        <v>8314</v>
      </c>
      <c r="R91" t="s">
        <v>8316</v>
      </c>
      <c r="S91" s="9">
        <f t="shared" si="7"/>
        <v>41402.752222222225</v>
      </c>
      <c r="T91" s="9">
        <f t="shared" si="6"/>
        <v>41427.752222222225</v>
      </c>
    </row>
    <row r="92" spans="1:20" ht="29" x14ac:dyDescent="0.35">
      <c r="A92">
        <v>90</v>
      </c>
      <c r="B92" s="3" t="s">
        <v>92</v>
      </c>
      <c r="C92" s="3" t="s">
        <v>4201</v>
      </c>
      <c r="D92">
        <v>500</v>
      </c>
      <c r="E92">
        <v>502</v>
      </c>
      <c r="F92" t="s">
        <v>8219</v>
      </c>
      <c r="G92" t="s">
        <v>8224</v>
      </c>
      <c r="H92" t="s">
        <v>8246</v>
      </c>
      <c r="I92">
        <v>1310454499</v>
      </c>
      <c r="J92">
        <v>1307862499</v>
      </c>
      <c r="K92" t="b">
        <v>0</v>
      </c>
      <c r="L92">
        <v>16</v>
      </c>
      <c r="M92" t="b">
        <v>1</v>
      </c>
      <c r="N92" t="s">
        <v>8266</v>
      </c>
      <c r="O92">
        <f t="shared" si="4"/>
        <v>100.4</v>
      </c>
      <c r="P92">
        <f t="shared" si="5"/>
        <v>31.375</v>
      </c>
      <c r="Q92" t="s">
        <v>8314</v>
      </c>
      <c r="R92" t="s">
        <v>8316</v>
      </c>
      <c r="S92" s="9">
        <f t="shared" si="7"/>
        <v>40706.297442129631</v>
      </c>
      <c r="T92" s="9">
        <f t="shared" si="6"/>
        <v>40736.297442129631</v>
      </c>
    </row>
    <row r="93" spans="1:20" ht="43.5"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f t="shared" si="4"/>
        <v>120</v>
      </c>
      <c r="P93">
        <f t="shared" si="5"/>
        <v>78.260869565217391</v>
      </c>
      <c r="Q93" t="s">
        <v>8314</v>
      </c>
      <c r="R93" t="s">
        <v>8316</v>
      </c>
      <c r="S93" s="9">
        <f t="shared" si="7"/>
        <v>40619.402361111112</v>
      </c>
      <c r="T93" s="9">
        <f t="shared" si="6"/>
        <v>40680.402361111112</v>
      </c>
    </row>
    <row r="94" spans="1:20" ht="43.5"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f t="shared" si="4"/>
        <v>105.2</v>
      </c>
      <c r="P94">
        <f t="shared" si="5"/>
        <v>122.32558139534883</v>
      </c>
      <c r="Q94" t="s">
        <v>8314</v>
      </c>
      <c r="R94" t="s">
        <v>8316</v>
      </c>
      <c r="S94" s="9">
        <f t="shared" si="7"/>
        <v>42721.198877314819</v>
      </c>
      <c r="T94" s="9">
        <f t="shared" si="6"/>
        <v>42767.333333333328</v>
      </c>
    </row>
    <row r="95" spans="1:20" ht="58"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f t="shared" si="4"/>
        <v>110.60000000000001</v>
      </c>
      <c r="P95">
        <f t="shared" si="5"/>
        <v>73.733333333333334</v>
      </c>
      <c r="Q95" t="s">
        <v>8314</v>
      </c>
      <c r="R95" t="s">
        <v>8316</v>
      </c>
      <c r="S95" s="9">
        <f t="shared" si="7"/>
        <v>41065.858067129629</v>
      </c>
      <c r="T95" s="9">
        <f t="shared" si="6"/>
        <v>41093.875</v>
      </c>
    </row>
    <row r="96" spans="1:20" ht="43.5" x14ac:dyDescent="0.35">
      <c r="A96">
        <v>94</v>
      </c>
      <c r="B96" s="3" t="s">
        <v>96</v>
      </c>
      <c r="C96" s="3" t="s">
        <v>4205</v>
      </c>
      <c r="D96">
        <v>250</v>
      </c>
      <c r="E96">
        <v>260</v>
      </c>
      <c r="F96" t="s">
        <v>8219</v>
      </c>
      <c r="G96" t="s">
        <v>8225</v>
      </c>
      <c r="H96" t="s">
        <v>8247</v>
      </c>
      <c r="I96">
        <v>1396890822</v>
      </c>
      <c r="J96">
        <v>1395162822</v>
      </c>
      <c r="K96" t="b">
        <v>0</v>
      </c>
      <c r="L96">
        <v>12</v>
      </c>
      <c r="M96" t="b">
        <v>1</v>
      </c>
      <c r="N96" t="s">
        <v>8266</v>
      </c>
      <c r="O96">
        <f t="shared" si="4"/>
        <v>104</v>
      </c>
      <c r="P96">
        <f t="shared" si="5"/>
        <v>21.666666666666668</v>
      </c>
      <c r="Q96" t="s">
        <v>8314</v>
      </c>
      <c r="R96" t="s">
        <v>8316</v>
      </c>
      <c r="S96" s="9">
        <f t="shared" si="7"/>
        <v>41716.717847222222</v>
      </c>
      <c r="T96" s="9">
        <f t="shared" si="6"/>
        <v>41736.717847222222</v>
      </c>
    </row>
    <row r="97" spans="1:20" ht="43.5" x14ac:dyDescent="0.35">
      <c r="A97">
        <v>95</v>
      </c>
      <c r="B97" s="3" t="s">
        <v>97</v>
      </c>
      <c r="C97" s="3" t="s">
        <v>4206</v>
      </c>
      <c r="D97">
        <v>350</v>
      </c>
      <c r="E97">
        <v>460</v>
      </c>
      <c r="F97" t="s">
        <v>8219</v>
      </c>
      <c r="G97" t="s">
        <v>8224</v>
      </c>
      <c r="H97" t="s">
        <v>8246</v>
      </c>
      <c r="I97">
        <v>1330214841</v>
      </c>
      <c r="J97">
        <v>1327622841</v>
      </c>
      <c r="K97" t="b">
        <v>0</v>
      </c>
      <c r="L97">
        <v>21</v>
      </c>
      <c r="M97" t="b">
        <v>1</v>
      </c>
      <c r="N97" t="s">
        <v>8266</v>
      </c>
      <c r="O97">
        <f t="shared" si="4"/>
        <v>131.42857142857142</v>
      </c>
      <c r="P97">
        <f t="shared" si="5"/>
        <v>21.904761904761905</v>
      </c>
      <c r="Q97" t="s">
        <v>8314</v>
      </c>
      <c r="R97" t="s">
        <v>8316</v>
      </c>
      <c r="S97" s="9">
        <f t="shared" si="7"/>
        <v>40935.005104166667</v>
      </c>
      <c r="T97" s="9">
        <f t="shared" si="6"/>
        <v>40965.005104166667</v>
      </c>
    </row>
    <row r="98" spans="1:20" ht="58"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f t="shared" si="4"/>
        <v>114.66666666666667</v>
      </c>
      <c r="P98">
        <f t="shared" si="5"/>
        <v>50.588235294117645</v>
      </c>
      <c r="Q98" t="s">
        <v>8314</v>
      </c>
      <c r="R98" t="s">
        <v>8316</v>
      </c>
      <c r="S98" s="9">
        <f t="shared" si="7"/>
        <v>40324.662511574075</v>
      </c>
      <c r="T98" s="9">
        <f t="shared" si="6"/>
        <v>40391.125</v>
      </c>
    </row>
    <row r="99" spans="1:20" ht="43.5" x14ac:dyDescent="0.35">
      <c r="A99">
        <v>97</v>
      </c>
      <c r="B99" s="3" t="s">
        <v>99</v>
      </c>
      <c r="C99" s="3" t="s">
        <v>4208</v>
      </c>
      <c r="D99">
        <v>400</v>
      </c>
      <c r="E99">
        <v>425</v>
      </c>
      <c r="F99" t="s">
        <v>8219</v>
      </c>
      <c r="G99" t="s">
        <v>8224</v>
      </c>
      <c r="H99" t="s">
        <v>8246</v>
      </c>
      <c r="I99">
        <v>1310440482</v>
      </c>
      <c r="J99">
        <v>1307848482</v>
      </c>
      <c r="K99" t="b">
        <v>0</v>
      </c>
      <c r="L99">
        <v>8</v>
      </c>
      <c r="M99" t="b">
        <v>1</v>
      </c>
      <c r="N99" t="s">
        <v>8266</v>
      </c>
      <c r="O99">
        <f t="shared" si="4"/>
        <v>106.25</v>
      </c>
      <c r="P99">
        <f t="shared" si="5"/>
        <v>53.125</v>
      </c>
      <c r="Q99" t="s">
        <v>8314</v>
      </c>
      <c r="R99" t="s">
        <v>8316</v>
      </c>
      <c r="S99" s="9">
        <f t="shared" si="7"/>
        <v>40706.135208333333</v>
      </c>
      <c r="T99" s="9">
        <f t="shared" si="6"/>
        <v>40736.135208333333</v>
      </c>
    </row>
    <row r="100" spans="1:20"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4"/>
        <v>106.25</v>
      </c>
      <c r="P100">
        <f t="shared" si="5"/>
        <v>56.666666666666664</v>
      </c>
      <c r="Q100" t="s">
        <v>8314</v>
      </c>
      <c r="R100" t="s">
        <v>8316</v>
      </c>
      <c r="S100" s="9">
        <f t="shared" si="7"/>
        <v>41214.79483796296</v>
      </c>
      <c r="T100" s="9">
        <f t="shared" si="6"/>
        <v>41250.979166666664</v>
      </c>
    </row>
    <row r="101" spans="1:20"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4"/>
        <v>106.01933333333334</v>
      </c>
      <c r="P101">
        <f t="shared" si="5"/>
        <v>40.776666666666664</v>
      </c>
      <c r="Q101" t="s">
        <v>8314</v>
      </c>
      <c r="R101" t="s">
        <v>8316</v>
      </c>
      <c r="S101" s="9">
        <f t="shared" si="7"/>
        <v>41631.902766203704</v>
      </c>
      <c r="T101" s="9">
        <f t="shared" si="6"/>
        <v>41661.902766203704</v>
      </c>
    </row>
    <row r="102" spans="1:20"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4"/>
        <v>100</v>
      </c>
      <c r="P102">
        <f t="shared" si="5"/>
        <v>192.30769230769232</v>
      </c>
      <c r="Q102" t="s">
        <v>8314</v>
      </c>
      <c r="R102" t="s">
        <v>8316</v>
      </c>
      <c r="S102" s="9">
        <f t="shared" si="7"/>
        <v>41197.753310185188</v>
      </c>
      <c r="T102" s="9">
        <f t="shared" si="6"/>
        <v>41217.794976851852</v>
      </c>
    </row>
    <row r="103" spans="1:20"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4"/>
        <v>100</v>
      </c>
      <c r="P103">
        <f t="shared" si="5"/>
        <v>100</v>
      </c>
      <c r="Q103" t="s">
        <v>8314</v>
      </c>
      <c r="R103" t="s">
        <v>8316</v>
      </c>
      <c r="S103" s="9">
        <f t="shared" si="7"/>
        <v>41274.776736111111</v>
      </c>
      <c r="T103" s="9">
        <f t="shared" si="6"/>
        <v>41298.776736111111</v>
      </c>
    </row>
    <row r="104" spans="1:20"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4"/>
        <v>127.75000000000001</v>
      </c>
      <c r="P104">
        <f t="shared" si="5"/>
        <v>117.92307692307692</v>
      </c>
      <c r="Q104" t="s">
        <v>8314</v>
      </c>
      <c r="R104" t="s">
        <v>8316</v>
      </c>
      <c r="S104" s="9">
        <f t="shared" si="7"/>
        <v>40505.131168981483</v>
      </c>
      <c r="T104" s="9">
        <f t="shared" si="6"/>
        <v>40535.131168981483</v>
      </c>
    </row>
    <row r="105" spans="1:20"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4"/>
        <v>105.15384615384616</v>
      </c>
      <c r="P105">
        <f t="shared" si="5"/>
        <v>27.897959183673468</v>
      </c>
      <c r="Q105" t="s">
        <v>8314</v>
      </c>
      <c r="R105" t="s">
        <v>8316</v>
      </c>
      <c r="S105" s="9">
        <f t="shared" si="7"/>
        <v>41682.805902777778</v>
      </c>
      <c r="T105" s="9">
        <f t="shared" si="6"/>
        <v>41705.805902777778</v>
      </c>
    </row>
    <row r="106" spans="1:20"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4"/>
        <v>120</v>
      </c>
      <c r="P106">
        <f t="shared" si="5"/>
        <v>60</v>
      </c>
      <c r="Q106" t="s">
        <v>8314</v>
      </c>
      <c r="R106" t="s">
        <v>8316</v>
      </c>
      <c r="S106" s="9">
        <f t="shared" si="7"/>
        <v>40612.695208333331</v>
      </c>
      <c r="T106" s="9">
        <f t="shared" si="6"/>
        <v>40636.041666666664</v>
      </c>
    </row>
    <row r="107" spans="1:20"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4"/>
        <v>107.40909090909089</v>
      </c>
      <c r="P107">
        <f t="shared" si="5"/>
        <v>39.383333333333333</v>
      </c>
      <c r="Q107" t="s">
        <v>8314</v>
      </c>
      <c r="R107" t="s">
        <v>8316</v>
      </c>
      <c r="S107" s="9">
        <f t="shared" si="7"/>
        <v>42485.724768518514</v>
      </c>
      <c r="T107" s="9">
        <f t="shared" si="6"/>
        <v>42504</v>
      </c>
    </row>
    <row r="108" spans="1:20"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4"/>
        <v>100.49999999999999</v>
      </c>
      <c r="P108">
        <f t="shared" si="5"/>
        <v>186.11111111111111</v>
      </c>
      <c r="Q108" t="s">
        <v>8314</v>
      </c>
      <c r="R108" t="s">
        <v>8316</v>
      </c>
      <c r="S108" s="9">
        <f t="shared" si="7"/>
        <v>40987.776631944449</v>
      </c>
      <c r="T108" s="9">
        <f t="shared" si="6"/>
        <v>41001.776631944449</v>
      </c>
    </row>
    <row r="109" spans="1:20"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4"/>
        <v>102.46666666666667</v>
      </c>
      <c r="P109">
        <f t="shared" si="5"/>
        <v>111.37681159420291</v>
      </c>
      <c r="Q109" t="s">
        <v>8314</v>
      </c>
      <c r="R109" t="s">
        <v>8316</v>
      </c>
      <c r="S109" s="9">
        <f t="shared" si="7"/>
        <v>40635.982488425929</v>
      </c>
      <c r="T109" s="9">
        <f t="shared" si="6"/>
        <v>40657.982488425929</v>
      </c>
    </row>
    <row r="110" spans="1:20"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4"/>
        <v>246.66666666666669</v>
      </c>
      <c r="P110">
        <f t="shared" si="5"/>
        <v>78.723404255319153</v>
      </c>
      <c r="Q110" t="s">
        <v>8314</v>
      </c>
      <c r="R110" t="s">
        <v>8316</v>
      </c>
      <c r="S110" s="9">
        <f t="shared" si="7"/>
        <v>41365.613078703704</v>
      </c>
      <c r="T110" s="9">
        <f t="shared" si="6"/>
        <v>41425.613078703704</v>
      </c>
    </row>
    <row r="111" spans="1:20"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4"/>
        <v>219.49999999999997</v>
      </c>
      <c r="P111">
        <f t="shared" si="5"/>
        <v>46.702127659574465</v>
      </c>
      <c r="Q111" t="s">
        <v>8314</v>
      </c>
      <c r="R111" t="s">
        <v>8316</v>
      </c>
      <c r="S111" s="9">
        <f t="shared" si="7"/>
        <v>40570.025810185187</v>
      </c>
      <c r="T111" s="9">
        <f t="shared" si="6"/>
        <v>40600.025810185187</v>
      </c>
    </row>
    <row r="112" spans="1:20"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4"/>
        <v>130.76923076923077</v>
      </c>
      <c r="P112">
        <f t="shared" si="5"/>
        <v>65.384615384615387</v>
      </c>
      <c r="Q112" t="s">
        <v>8314</v>
      </c>
      <c r="R112" t="s">
        <v>8316</v>
      </c>
      <c r="S112" s="9">
        <f t="shared" si="7"/>
        <v>41557.949687500004</v>
      </c>
      <c r="T112" s="9">
        <f t="shared" si="6"/>
        <v>41592.249305555553</v>
      </c>
    </row>
    <row r="113" spans="1:20"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4"/>
        <v>154.57142857142858</v>
      </c>
      <c r="P113">
        <f t="shared" si="5"/>
        <v>102.0754716981132</v>
      </c>
      <c r="Q113" t="s">
        <v>8314</v>
      </c>
      <c r="R113" t="s">
        <v>8316</v>
      </c>
      <c r="S113" s="9">
        <f t="shared" si="7"/>
        <v>42125.333182870367</v>
      </c>
      <c r="T113" s="9">
        <f t="shared" si="6"/>
        <v>42155.333182870367</v>
      </c>
    </row>
    <row r="114" spans="1:20"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4"/>
        <v>104</v>
      </c>
      <c r="P114">
        <f t="shared" si="5"/>
        <v>64.197530864197532</v>
      </c>
      <c r="Q114" t="s">
        <v>8314</v>
      </c>
      <c r="R114" t="s">
        <v>8316</v>
      </c>
      <c r="S114" s="9">
        <f t="shared" si="7"/>
        <v>41718.043032407404</v>
      </c>
      <c r="T114" s="9">
        <f t="shared" si="6"/>
        <v>41742.083333333336</v>
      </c>
    </row>
    <row r="115" spans="1:20"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4"/>
        <v>141</v>
      </c>
      <c r="P115">
        <f t="shared" si="5"/>
        <v>90.384615384615387</v>
      </c>
      <c r="Q115" t="s">
        <v>8314</v>
      </c>
      <c r="R115" t="s">
        <v>8316</v>
      </c>
      <c r="S115" s="9">
        <f t="shared" si="7"/>
        <v>40753.758425925924</v>
      </c>
      <c r="T115" s="9">
        <f t="shared" si="6"/>
        <v>40761.625</v>
      </c>
    </row>
    <row r="116" spans="1:20"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4"/>
        <v>103.33333333333334</v>
      </c>
      <c r="P116">
        <f t="shared" si="5"/>
        <v>88.571428571428569</v>
      </c>
      <c r="Q116" t="s">
        <v>8314</v>
      </c>
      <c r="R116" t="s">
        <v>8316</v>
      </c>
      <c r="S116" s="9">
        <f t="shared" si="7"/>
        <v>40861.27416666667</v>
      </c>
      <c r="T116" s="9">
        <f t="shared" si="6"/>
        <v>40921.27416666667</v>
      </c>
    </row>
    <row r="117" spans="1:20"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4"/>
        <v>140.44444444444443</v>
      </c>
      <c r="P117">
        <f t="shared" si="5"/>
        <v>28.727272727272727</v>
      </c>
      <c r="Q117" t="s">
        <v>8314</v>
      </c>
      <c r="R117" t="s">
        <v>8316</v>
      </c>
      <c r="S117" s="9">
        <f t="shared" si="7"/>
        <v>40918.738935185182</v>
      </c>
      <c r="T117" s="9">
        <f t="shared" si="6"/>
        <v>40943.738935185182</v>
      </c>
    </row>
    <row r="118" spans="1:20"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4"/>
        <v>113.65714285714286</v>
      </c>
      <c r="P118">
        <f t="shared" si="5"/>
        <v>69.78947368421052</v>
      </c>
      <c r="Q118" t="s">
        <v>8314</v>
      </c>
      <c r="R118" t="s">
        <v>8316</v>
      </c>
      <c r="S118" s="9">
        <f t="shared" si="7"/>
        <v>40595.497164351851</v>
      </c>
      <c r="T118" s="9">
        <f t="shared" si="6"/>
        <v>40641.455497685187</v>
      </c>
    </row>
    <row r="119" spans="1:20"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4"/>
        <v>100.49377777777779</v>
      </c>
      <c r="P119">
        <f t="shared" si="5"/>
        <v>167.48962962962963</v>
      </c>
      <c r="Q119" t="s">
        <v>8314</v>
      </c>
      <c r="R119" t="s">
        <v>8316</v>
      </c>
      <c r="S119" s="9">
        <f t="shared" si="7"/>
        <v>40248.834999999999</v>
      </c>
      <c r="T119" s="9">
        <f t="shared" si="6"/>
        <v>40338.791666666664</v>
      </c>
    </row>
    <row r="120" spans="1:20"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4"/>
        <v>113.03159999999998</v>
      </c>
      <c r="P120">
        <f t="shared" si="5"/>
        <v>144.91230769230768</v>
      </c>
      <c r="Q120" t="s">
        <v>8314</v>
      </c>
      <c r="R120" t="s">
        <v>8316</v>
      </c>
      <c r="S120" s="9">
        <f t="shared" si="7"/>
        <v>40723.053657407407</v>
      </c>
      <c r="T120" s="9">
        <f t="shared" si="6"/>
        <v>40753.053657407407</v>
      </c>
    </row>
    <row r="121" spans="1:20"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4"/>
        <v>104.55692307692308</v>
      </c>
      <c r="P121">
        <f t="shared" si="5"/>
        <v>91.840540540540545</v>
      </c>
      <c r="Q121" t="s">
        <v>8314</v>
      </c>
      <c r="R121" t="s">
        <v>8316</v>
      </c>
      <c r="S121" s="9">
        <f t="shared" si="7"/>
        <v>40739.069282407407</v>
      </c>
      <c r="T121" s="9">
        <f t="shared" si="6"/>
        <v>40768.958333333336</v>
      </c>
    </row>
    <row r="122" spans="1:20"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4"/>
        <v>1.4285714285714287E-2</v>
      </c>
      <c r="P122">
        <f t="shared" si="5"/>
        <v>10</v>
      </c>
      <c r="Q122" t="s">
        <v>8314</v>
      </c>
      <c r="R122" t="s">
        <v>8317</v>
      </c>
      <c r="S122" s="9">
        <f t="shared" si="7"/>
        <v>42616.049849537041</v>
      </c>
      <c r="T122" s="9">
        <f t="shared" si="6"/>
        <v>42646.049849537041</v>
      </c>
    </row>
    <row r="123" spans="1:20"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4"/>
        <v>3.3333333333333333E-2</v>
      </c>
      <c r="P123">
        <f t="shared" si="5"/>
        <v>1</v>
      </c>
      <c r="Q123" t="s">
        <v>8314</v>
      </c>
      <c r="R123" t="s">
        <v>8317</v>
      </c>
      <c r="S123" s="9">
        <f t="shared" si="7"/>
        <v>42096.704976851848</v>
      </c>
      <c r="T123" s="9">
        <f t="shared" si="6"/>
        <v>42112.427777777775</v>
      </c>
    </row>
    <row r="124" spans="1:20"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4"/>
        <v>0</v>
      </c>
      <c r="P124" t="e">
        <f t="shared" si="5"/>
        <v>#DIV/0!</v>
      </c>
      <c r="Q124" t="s">
        <v>8314</v>
      </c>
      <c r="R124" t="s">
        <v>8317</v>
      </c>
      <c r="S124" s="9">
        <f t="shared" si="7"/>
        <v>42593.431793981479</v>
      </c>
      <c r="T124" s="9">
        <f t="shared" si="6"/>
        <v>42653.431793981479</v>
      </c>
    </row>
    <row r="125" spans="1:20"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4"/>
        <v>0.27454545454545454</v>
      </c>
      <c r="P125">
        <f t="shared" si="5"/>
        <v>25.166666666666668</v>
      </c>
      <c r="Q125" t="s">
        <v>8314</v>
      </c>
      <c r="R125" t="s">
        <v>8317</v>
      </c>
      <c r="S125" s="9">
        <f t="shared" si="7"/>
        <v>41904.781990740739</v>
      </c>
      <c r="T125" s="9">
        <f t="shared" si="6"/>
        <v>41940.916666666664</v>
      </c>
    </row>
    <row r="126" spans="1:20"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4"/>
        <v>0</v>
      </c>
      <c r="P126" t="e">
        <f t="shared" si="5"/>
        <v>#DIV/0!</v>
      </c>
      <c r="Q126" t="s">
        <v>8314</v>
      </c>
      <c r="R126" t="s">
        <v>8317</v>
      </c>
      <c r="S126" s="9">
        <f t="shared" si="7"/>
        <v>42114.928726851853</v>
      </c>
      <c r="T126" s="9">
        <f t="shared" si="6"/>
        <v>42139.928726851853</v>
      </c>
    </row>
    <row r="127" spans="1:20"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4"/>
        <v>14.000000000000002</v>
      </c>
      <c r="P127">
        <f t="shared" si="5"/>
        <v>11.666666666666666</v>
      </c>
      <c r="Q127" t="s">
        <v>8314</v>
      </c>
      <c r="R127" t="s">
        <v>8317</v>
      </c>
      <c r="S127" s="9">
        <f t="shared" si="7"/>
        <v>42709.993981481486</v>
      </c>
      <c r="T127" s="9">
        <f t="shared" si="6"/>
        <v>42769.993981481486</v>
      </c>
    </row>
    <row r="128" spans="1:20"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4"/>
        <v>5.548</v>
      </c>
      <c r="P128">
        <f t="shared" si="5"/>
        <v>106.69230769230769</v>
      </c>
      <c r="Q128" t="s">
        <v>8314</v>
      </c>
      <c r="R128" t="s">
        <v>8317</v>
      </c>
      <c r="S128" s="9">
        <f t="shared" si="7"/>
        <v>42135.589548611111</v>
      </c>
      <c r="T128" s="9">
        <f t="shared" si="6"/>
        <v>42166.083333333328</v>
      </c>
    </row>
    <row r="129" spans="1:20"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4"/>
        <v>2.375</v>
      </c>
      <c r="P129">
        <f t="shared" si="5"/>
        <v>47.5</v>
      </c>
      <c r="Q129" t="s">
        <v>8314</v>
      </c>
      <c r="R129" t="s">
        <v>8317</v>
      </c>
      <c r="S129" s="9">
        <f t="shared" si="7"/>
        <v>42067.62431712963</v>
      </c>
      <c r="T129" s="9">
        <f t="shared" si="6"/>
        <v>42097.582650462966</v>
      </c>
    </row>
    <row r="130" spans="1:20"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si="4"/>
        <v>1.867</v>
      </c>
      <c r="P130">
        <f t="shared" si="5"/>
        <v>311.16666666666669</v>
      </c>
      <c r="Q130" t="s">
        <v>8314</v>
      </c>
      <c r="R130" t="s">
        <v>8317</v>
      </c>
      <c r="S130" s="9">
        <f t="shared" si="7"/>
        <v>42628.22792824074</v>
      </c>
      <c r="T130" s="9">
        <f t="shared" si="6"/>
        <v>42663.22792824074</v>
      </c>
    </row>
    <row r="131" spans="1:20"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ref="O131:O145" si="8">E131/D131 *100</f>
        <v>0</v>
      </c>
      <c r="P131" t="e">
        <f t="shared" ref="P131:P194" si="9">(E131/L131)</f>
        <v>#DIV/0!</v>
      </c>
      <c r="Q131" t="s">
        <v>8314</v>
      </c>
      <c r="R131" t="s">
        <v>8317</v>
      </c>
      <c r="S131" s="9">
        <f t="shared" si="7"/>
        <v>41882.937303240738</v>
      </c>
      <c r="T131" s="9">
        <f t="shared" ref="T131:T194" si="10">(((I131/60)/60)/24)+DATE(1970,1,1)</f>
        <v>41942.937303240738</v>
      </c>
    </row>
    <row r="132" spans="1:20"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8"/>
        <v>0</v>
      </c>
      <c r="P132" t="e">
        <f t="shared" si="9"/>
        <v>#DIV/0!</v>
      </c>
      <c r="Q132" t="s">
        <v>8314</v>
      </c>
      <c r="R132" t="s">
        <v>8317</v>
      </c>
      <c r="S132" s="9">
        <f t="shared" ref="S132:S195" si="11">(((J132/60)/60)/24)+DATE(1970,1,1)</f>
        <v>41778.915416666663</v>
      </c>
      <c r="T132" s="9">
        <f t="shared" si="10"/>
        <v>41806.844444444447</v>
      </c>
    </row>
    <row r="133" spans="1:20"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8"/>
        <v>0</v>
      </c>
      <c r="P133" t="e">
        <f t="shared" si="9"/>
        <v>#DIV/0!</v>
      </c>
      <c r="Q133" t="s">
        <v>8314</v>
      </c>
      <c r="R133" t="s">
        <v>8317</v>
      </c>
      <c r="S133" s="9">
        <f t="shared" si="11"/>
        <v>42541.837511574078</v>
      </c>
      <c r="T133" s="9">
        <f t="shared" si="10"/>
        <v>42557</v>
      </c>
    </row>
    <row r="134" spans="1:20"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8"/>
        <v>9.5687499999999996</v>
      </c>
      <c r="P134">
        <f t="shared" si="9"/>
        <v>94.506172839506178</v>
      </c>
      <c r="Q134" t="s">
        <v>8314</v>
      </c>
      <c r="R134" t="s">
        <v>8317</v>
      </c>
      <c r="S134" s="9">
        <f t="shared" si="11"/>
        <v>41905.812581018516</v>
      </c>
      <c r="T134" s="9">
        <f t="shared" si="10"/>
        <v>41950.854247685187</v>
      </c>
    </row>
    <row r="135" spans="1:20"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8"/>
        <v>0</v>
      </c>
      <c r="P135" t="e">
        <f t="shared" si="9"/>
        <v>#DIV/0!</v>
      </c>
      <c r="Q135" t="s">
        <v>8314</v>
      </c>
      <c r="R135" t="s">
        <v>8317</v>
      </c>
      <c r="S135" s="9">
        <f t="shared" si="11"/>
        <v>42491.80768518518</v>
      </c>
      <c r="T135" s="9">
        <f t="shared" si="10"/>
        <v>42521.729861111111</v>
      </c>
    </row>
    <row r="136" spans="1:20"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8"/>
        <v>0</v>
      </c>
      <c r="P136" t="e">
        <f t="shared" si="9"/>
        <v>#DIV/0!</v>
      </c>
      <c r="Q136" t="s">
        <v>8314</v>
      </c>
      <c r="R136" t="s">
        <v>8317</v>
      </c>
      <c r="S136" s="9">
        <f t="shared" si="11"/>
        <v>42221.909930555557</v>
      </c>
      <c r="T136" s="9">
        <f t="shared" si="10"/>
        <v>42251.708333333328</v>
      </c>
    </row>
    <row r="137" spans="1:20"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8"/>
        <v>13.433333333333334</v>
      </c>
      <c r="P137">
        <f t="shared" si="9"/>
        <v>80.599999999999994</v>
      </c>
      <c r="Q137" t="s">
        <v>8314</v>
      </c>
      <c r="R137" t="s">
        <v>8317</v>
      </c>
      <c r="S137" s="9">
        <f t="shared" si="11"/>
        <v>41788.381909722222</v>
      </c>
      <c r="T137" s="9">
        <f t="shared" si="10"/>
        <v>41821.791666666664</v>
      </c>
    </row>
    <row r="138" spans="1:20"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8"/>
        <v>0</v>
      </c>
      <c r="P138" t="e">
        <f t="shared" si="9"/>
        <v>#DIV/0!</v>
      </c>
      <c r="Q138" t="s">
        <v>8314</v>
      </c>
      <c r="R138" t="s">
        <v>8317</v>
      </c>
      <c r="S138" s="9">
        <f t="shared" si="11"/>
        <v>42096.410115740742</v>
      </c>
      <c r="T138" s="9">
        <f t="shared" si="10"/>
        <v>42140.427777777775</v>
      </c>
    </row>
    <row r="139" spans="1:20"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8"/>
        <v>0</v>
      </c>
      <c r="P139" t="e">
        <f t="shared" si="9"/>
        <v>#DIV/0!</v>
      </c>
      <c r="Q139" t="s">
        <v>8314</v>
      </c>
      <c r="R139" t="s">
        <v>8317</v>
      </c>
      <c r="S139" s="9">
        <f t="shared" si="11"/>
        <v>42239.573993055557</v>
      </c>
      <c r="T139" s="9">
        <f t="shared" si="10"/>
        <v>42289.573993055557</v>
      </c>
    </row>
    <row r="140" spans="1:20"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8"/>
        <v>3.1413333333333333</v>
      </c>
      <c r="P140">
        <f t="shared" si="9"/>
        <v>81.241379310344826</v>
      </c>
      <c r="Q140" t="s">
        <v>8314</v>
      </c>
      <c r="R140" t="s">
        <v>8317</v>
      </c>
      <c r="S140" s="9">
        <f t="shared" si="11"/>
        <v>42186.257418981477</v>
      </c>
      <c r="T140" s="9">
        <f t="shared" si="10"/>
        <v>42217.207638888889</v>
      </c>
    </row>
    <row r="141" spans="1:20"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8"/>
        <v>100</v>
      </c>
      <c r="P141">
        <f t="shared" si="9"/>
        <v>500</v>
      </c>
      <c r="Q141" t="s">
        <v>8314</v>
      </c>
      <c r="R141" t="s">
        <v>8317</v>
      </c>
      <c r="S141" s="9">
        <f t="shared" si="11"/>
        <v>42187.920972222222</v>
      </c>
      <c r="T141" s="9">
        <f t="shared" si="10"/>
        <v>42197.920972222222</v>
      </c>
    </row>
    <row r="142" spans="1:20"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8"/>
        <v>0</v>
      </c>
      <c r="P142" t="e">
        <f t="shared" si="9"/>
        <v>#DIV/0!</v>
      </c>
      <c r="Q142" t="s">
        <v>8314</v>
      </c>
      <c r="R142" t="s">
        <v>8317</v>
      </c>
      <c r="S142" s="9">
        <f t="shared" si="11"/>
        <v>42053.198287037041</v>
      </c>
      <c r="T142" s="9">
        <f t="shared" si="10"/>
        <v>42083.15662037037</v>
      </c>
    </row>
    <row r="143" spans="1:20"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8"/>
        <v>10.775</v>
      </c>
      <c r="P143">
        <f t="shared" si="9"/>
        <v>46.178571428571431</v>
      </c>
      <c r="Q143" t="s">
        <v>8314</v>
      </c>
      <c r="R143" t="s">
        <v>8317</v>
      </c>
      <c r="S143" s="9">
        <f t="shared" si="11"/>
        <v>42110.153043981481</v>
      </c>
      <c r="T143" s="9">
        <f t="shared" si="10"/>
        <v>42155.153043981481</v>
      </c>
    </row>
    <row r="144" spans="1:20"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8"/>
        <v>0.33333333333333337</v>
      </c>
      <c r="P144">
        <f t="shared" si="9"/>
        <v>10</v>
      </c>
      <c r="Q144" t="s">
        <v>8314</v>
      </c>
      <c r="R144" t="s">
        <v>8317</v>
      </c>
      <c r="S144" s="9">
        <f t="shared" si="11"/>
        <v>41938.893263888887</v>
      </c>
      <c r="T144" s="9">
        <f t="shared" si="10"/>
        <v>41959.934930555552</v>
      </c>
    </row>
    <row r="145" spans="1:20"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8"/>
        <v>0</v>
      </c>
      <c r="P145" t="e">
        <f t="shared" si="9"/>
        <v>#DIV/0!</v>
      </c>
      <c r="Q145" t="s">
        <v>8314</v>
      </c>
      <c r="R145" t="s">
        <v>8317</v>
      </c>
      <c r="S145" s="9">
        <f t="shared" si="11"/>
        <v>42559.064143518524</v>
      </c>
      <c r="T145" s="9">
        <f t="shared" si="10"/>
        <v>42616.246527777781</v>
      </c>
    </row>
    <row r="146" spans="1:20"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E146/D146 *100</f>
        <v>27.6</v>
      </c>
      <c r="P146">
        <f t="shared" si="9"/>
        <v>55.945945945945944</v>
      </c>
      <c r="Q146" t="s">
        <v>8314</v>
      </c>
      <c r="R146" t="s">
        <v>8317</v>
      </c>
      <c r="S146" s="9">
        <f t="shared" si="11"/>
        <v>42047.762407407412</v>
      </c>
      <c r="T146" s="9">
        <f t="shared" si="10"/>
        <v>42107.72074074074</v>
      </c>
    </row>
    <row r="147" spans="1:20"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ref="O147:O210" si="12">E147/D147 *100</f>
        <v>7.5111111111111111</v>
      </c>
      <c r="P147">
        <f t="shared" si="9"/>
        <v>37.555555555555557</v>
      </c>
      <c r="Q147" t="s">
        <v>8314</v>
      </c>
      <c r="R147" t="s">
        <v>8317</v>
      </c>
      <c r="S147" s="9">
        <f t="shared" si="11"/>
        <v>42200.542268518519</v>
      </c>
      <c r="T147" s="9">
        <f t="shared" si="10"/>
        <v>42227.542268518519</v>
      </c>
    </row>
    <row r="148" spans="1:20"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2"/>
        <v>0.57499999999999996</v>
      </c>
      <c r="P148">
        <f t="shared" si="9"/>
        <v>38.333333333333336</v>
      </c>
      <c r="Q148" t="s">
        <v>8314</v>
      </c>
      <c r="R148" t="s">
        <v>8317</v>
      </c>
      <c r="S148" s="9">
        <f t="shared" si="11"/>
        <v>42693.016180555554</v>
      </c>
      <c r="T148" s="9">
        <f t="shared" si="10"/>
        <v>42753.016180555554</v>
      </c>
    </row>
    <row r="149" spans="1:20"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2"/>
        <v>0</v>
      </c>
      <c r="P149" t="e">
        <f t="shared" si="9"/>
        <v>#DIV/0!</v>
      </c>
      <c r="Q149" t="s">
        <v>8314</v>
      </c>
      <c r="R149" t="s">
        <v>8317</v>
      </c>
      <c r="S149" s="9">
        <f t="shared" si="11"/>
        <v>41969.767824074079</v>
      </c>
      <c r="T149" s="9">
        <f t="shared" si="10"/>
        <v>42012.762499999997</v>
      </c>
    </row>
    <row r="150" spans="1:20"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2"/>
        <v>0.08</v>
      </c>
      <c r="P150">
        <f t="shared" si="9"/>
        <v>20</v>
      </c>
      <c r="Q150" t="s">
        <v>8314</v>
      </c>
      <c r="R150" t="s">
        <v>8317</v>
      </c>
      <c r="S150" s="9">
        <f t="shared" si="11"/>
        <v>42397.281666666662</v>
      </c>
      <c r="T150" s="9">
        <f t="shared" si="10"/>
        <v>42427.281666666662</v>
      </c>
    </row>
    <row r="151" spans="1:20"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2"/>
        <v>0.91999999999999993</v>
      </c>
      <c r="P151">
        <f t="shared" si="9"/>
        <v>15.333333333333334</v>
      </c>
      <c r="Q151" t="s">
        <v>8314</v>
      </c>
      <c r="R151" t="s">
        <v>8317</v>
      </c>
      <c r="S151" s="9">
        <f t="shared" si="11"/>
        <v>41968.172106481477</v>
      </c>
      <c r="T151" s="9">
        <f t="shared" si="10"/>
        <v>41998.333333333328</v>
      </c>
    </row>
    <row r="152" spans="1:20"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2"/>
        <v>23.163076923076922</v>
      </c>
      <c r="P152">
        <f t="shared" si="9"/>
        <v>449.43283582089555</v>
      </c>
      <c r="Q152" t="s">
        <v>8314</v>
      </c>
      <c r="R152" t="s">
        <v>8317</v>
      </c>
      <c r="S152" s="9">
        <f t="shared" si="11"/>
        <v>42090.161828703705</v>
      </c>
      <c r="T152" s="9">
        <f t="shared" si="10"/>
        <v>42150.161828703705</v>
      </c>
    </row>
    <row r="153" spans="1:20"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2"/>
        <v>5.5999999999999994E-2</v>
      </c>
      <c r="P153">
        <f t="shared" si="9"/>
        <v>28</v>
      </c>
      <c r="Q153" t="s">
        <v>8314</v>
      </c>
      <c r="R153" t="s">
        <v>8317</v>
      </c>
      <c r="S153" s="9">
        <f t="shared" si="11"/>
        <v>42113.550821759258</v>
      </c>
      <c r="T153" s="9">
        <f t="shared" si="10"/>
        <v>42173.550821759258</v>
      </c>
    </row>
    <row r="154" spans="1:20"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2"/>
        <v>7.8947368421052634E-3</v>
      </c>
      <c r="P154">
        <f t="shared" si="9"/>
        <v>15</v>
      </c>
      <c r="Q154" t="s">
        <v>8314</v>
      </c>
      <c r="R154" t="s">
        <v>8317</v>
      </c>
      <c r="S154" s="9">
        <f t="shared" si="11"/>
        <v>41875.077546296299</v>
      </c>
      <c r="T154" s="9">
        <f t="shared" si="10"/>
        <v>41905.077546296299</v>
      </c>
    </row>
    <row r="155" spans="1:20"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2"/>
        <v>0.71799999999999997</v>
      </c>
      <c r="P155">
        <f t="shared" si="9"/>
        <v>35.9</v>
      </c>
      <c r="Q155" t="s">
        <v>8314</v>
      </c>
      <c r="R155" t="s">
        <v>8317</v>
      </c>
      <c r="S155" s="9">
        <f t="shared" si="11"/>
        <v>41933.586157407408</v>
      </c>
      <c r="T155" s="9">
        <f t="shared" si="10"/>
        <v>41975.627824074079</v>
      </c>
    </row>
    <row r="156" spans="1:20"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2"/>
        <v>2.666666666666667</v>
      </c>
      <c r="P156">
        <f t="shared" si="9"/>
        <v>13.333333333333334</v>
      </c>
      <c r="Q156" t="s">
        <v>8314</v>
      </c>
      <c r="R156" t="s">
        <v>8317</v>
      </c>
      <c r="S156" s="9">
        <f t="shared" si="11"/>
        <v>42115.547395833331</v>
      </c>
      <c r="T156" s="9">
        <f t="shared" si="10"/>
        <v>42158.547395833331</v>
      </c>
    </row>
    <row r="157" spans="1:20"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2"/>
        <v>6.0000000000000001E-3</v>
      </c>
      <c r="P157">
        <f t="shared" si="9"/>
        <v>20.25</v>
      </c>
      <c r="Q157" t="s">
        <v>8314</v>
      </c>
      <c r="R157" t="s">
        <v>8317</v>
      </c>
      <c r="S157" s="9">
        <f t="shared" si="11"/>
        <v>42168.559432870374</v>
      </c>
      <c r="T157" s="9">
        <f t="shared" si="10"/>
        <v>42208.559432870374</v>
      </c>
    </row>
    <row r="158" spans="1:20"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2"/>
        <v>5.0999999999999996</v>
      </c>
      <c r="P158">
        <f t="shared" si="9"/>
        <v>119</v>
      </c>
      <c r="Q158" t="s">
        <v>8314</v>
      </c>
      <c r="R158" t="s">
        <v>8317</v>
      </c>
      <c r="S158" s="9">
        <f t="shared" si="11"/>
        <v>41794.124953703707</v>
      </c>
      <c r="T158" s="9">
        <f t="shared" si="10"/>
        <v>41854.124953703707</v>
      </c>
    </row>
    <row r="159" spans="1:20"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2"/>
        <v>0.26711185308848079</v>
      </c>
      <c r="P159">
        <f t="shared" si="9"/>
        <v>4</v>
      </c>
      <c r="Q159" t="s">
        <v>8314</v>
      </c>
      <c r="R159" t="s">
        <v>8317</v>
      </c>
      <c r="S159" s="9">
        <f t="shared" si="11"/>
        <v>42396.911712962959</v>
      </c>
      <c r="T159" s="9">
        <f t="shared" si="10"/>
        <v>42426.911712962959</v>
      </c>
    </row>
    <row r="160" spans="1:20"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2"/>
        <v>0</v>
      </c>
      <c r="P160" t="e">
        <f t="shared" si="9"/>
        <v>#DIV/0!</v>
      </c>
      <c r="Q160" t="s">
        <v>8314</v>
      </c>
      <c r="R160" t="s">
        <v>8317</v>
      </c>
      <c r="S160" s="9">
        <f t="shared" si="11"/>
        <v>41904.07671296296</v>
      </c>
      <c r="T160" s="9">
        <f t="shared" si="10"/>
        <v>41934.07671296296</v>
      </c>
    </row>
    <row r="161" spans="1:20"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2"/>
        <v>2E-3</v>
      </c>
      <c r="P161">
        <f t="shared" si="9"/>
        <v>10</v>
      </c>
      <c r="Q161" t="s">
        <v>8314</v>
      </c>
      <c r="R161" t="s">
        <v>8317</v>
      </c>
      <c r="S161" s="9">
        <f t="shared" si="11"/>
        <v>42514.434548611112</v>
      </c>
      <c r="T161" s="9">
        <f t="shared" si="10"/>
        <v>42554.434548611112</v>
      </c>
    </row>
    <row r="162" spans="1:20"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2"/>
        <v>0</v>
      </c>
      <c r="P162" t="e">
        <f t="shared" si="9"/>
        <v>#DIV/0!</v>
      </c>
      <c r="Q162" t="s">
        <v>8314</v>
      </c>
      <c r="R162" t="s">
        <v>8318</v>
      </c>
      <c r="S162" s="9">
        <f t="shared" si="11"/>
        <v>42171.913090277783</v>
      </c>
      <c r="T162" s="9">
        <f t="shared" si="10"/>
        <v>42231.913090277783</v>
      </c>
    </row>
    <row r="163" spans="1:20"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2"/>
        <v>0.01</v>
      </c>
      <c r="P163">
        <f t="shared" si="9"/>
        <v>5</v>
      </c>
      <c r="Q163" t="s">
        <v>8314</v>
      </c>
      <c r="R163" t="s">
        <v>8318</v>
      </c>
      <c r="S163" s="9">
        <f t="shared" si="11"/>
        <v>41792.687442129631</v>
      </c>
      <c r="T163" s="9">
        <f t="shared" si="10"/>
        <v>41822.687442129631</v>
      </c>
    </row>
    <row r="164" spans="1:20"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2"/>
        <v>15.535714285714286</v>
      </c>
      <c r="P164">
        <f t="shared" si="9"/>
        <v>43.5</v>
      </c>
      <c r="Q164" t="s">
        <v>8314</v>
      </c>
      <c r="R164" t="s">
        <v>8318</v>
      </c>
      <c r="S164" s="9">
        <f t="shared" si="11"/>
        <v>41835.126805555556</v>
      </c>
      <c r="T164" s="9">
        <f t="shared" si="10"/>
        <v>41867.987500000003</v>
      </c>
    </row>
    <row r="165" spans="1:20"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2"/>
        <v>0</v>
      </c>
      <c r="P165" t="e">
        <f t="shared" si="9"/>
        <v>#DIV/0!</v>
      </c>
      <c r="Q165" t="s">
        <v>8314</v>
      </c>
      <c r="R165" t="s">
        <v>8318</v>
      </c>
      <c r="S165" s="9">
        <f t="shared" si="11"/>
        <v>42243.961273148147</v>
      </c>
      <c r="T165" s="9">
        <f t="shared" si="10"/>
        <v>42278</v>
      </c>
    </row>
    <row r="166" spans="1:20"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2"/>
        <v>0.53333333333333333</v>
      </c>
      <c r="P166">
        <f t="shared" si="9"/>
        <v>91.428571428571431</v>
      </c>
      <c r="Q166" t="s">
        <v>8314</v>
      </c>
      <c r="R166" t="s">
        <v>8318</v>
      </c>
      <c r="S166" s="9">
        <f t="shared" si="11"/>
        <v>41841.762743055559</v>
      </c>
      <c r="T166" s="9">
        <f t="shared" si="10"/>
        <v>41901.762743055559</v>
      </c>
    </row>
    <row r="167" spans="1:20"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2"/>
        <v>0</v>
      </c>
      <c r="P167" t="e">
        <f t="shared" si="9"/>
        <v>#DIV/0!</v>
      </c>
      <c r="Q167" t="s">
        <v>8314</v>
      </c>
      <c r="R167" t="s">
        <v>8318</v>
      </c>
      <c r="S167" s="9">
        <f t="shared" si="11"/>
        <v>42351.658842592587</v>
      </c>
      <c r="T167" s="9">
        <f t="shared" si="10"/>
        <v>42381.658842592587</v>
      </c>
    </row>
    <row r="168" spans="1:20"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2"/>
        <v>60</v>
      </c>
      <c r="P168">
        <f t="shared" si="9"/>
        <v>3000</v>
      </c>
      <c r="Q168" t="s">
        <v>8314</v>
      </c>
      <c r="R168" t="s">
        <v>8318</v>
      </c>
      <c r="S168" s="9">
        <f t="shared" si="11"/>
        <v>42721.075949074075</v>
      </c>
      <c r="T168" s="9">
        <f t="shared" si="10"/>
        <v>42751.075949074075</v>
      </c>
    </row>
    <row r="169" spans="1:20"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2"/>
        <v>0.01</v>
      </c>
      <c r="P169">
        <f t="shared" si="9"/>
        <v>5.5</v>
      </c>
      <c r="Q169" t="s">
        <v>8314</v>
      </c>
      <c r="R169" t="s">
        <v>8318</v>
      </c>
      <c r="S169" s="9">
        <f t="shared" si="11"/>
        <v>42160.927488425921</v>
      </c>
      <c r="T169" s="9">
        <f t="shared" si="10"/>
        <v>42220.927488425921</v>
      </c>
    </row>
    <row r="170" spans="1:20"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2"/>
        <v>4.0625</v>
      </c>
      <c r="P170">
        <f t="shared" si="9"/>
        <v>108.33333333333333</v>
      </c>
      <c r="Q170" t="s">
        <v>8314</v>
      </c>
      <c r="R170" t="s">
        <v>8318</v>
      </c>
      <c r="S170" s="9">
        <f t="shared" si="11"/>
        <v>42052.83530092593</v>
      </c>
      <c r="T170" s="9">
        <f t="shared" si="10"/>
        <v>42082.793634259258</v>
      </c>
    </row>
    <row r="171" spans="1:20"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2"/>
        <v>22.400000000000002</v>
      </c>
      <c r="P171">
        <f t="shared" si="9"/>
        <v>56</v>
      </c>
      <c r="Q171" t="s">
        <v>8314</v>
      </c>
      <c r="R171" t="s">
        <v>8318</v>
      </c>
      <c r="S171" s="9">
        <f t="shared" si="11"/>
        <v>41900.505312499998</v>
      </c>
      <c r="T171" s="9">
        <f t="shared" si="10"/>
        <v>41930.505312499998</v>
      </c>
    </row>
    <row r="172" spans="1:20"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2"/>
        <v>3.25</v>
      </c>
      <c r="P172">
        <f t="shared" si="9"/>
        <v>32.5</v>
      </c>
      <c r="Q172" t="s">
        <v>8314</v>
      </c>
      <c r="R172" t="s">
        <v>8318</v>
      </c>
      <c r="S172" s="9">
        <f t="shared" si="11"/>
        <v>42216.977812500001</v>
      </c>
      <c r="T172" s="9">
        <f t="shared" si="10"/>
        <v>42246.227777777778</v>
      </c>
    </row>
    <row r="173" spans="1:20"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2"/>
        <v>2E-3</v>
      </c>
      <c r="P173">
        <f t="shared" si="9"/>
        <v>1</v>
      </c>
      <c r="Q173" t="s">
        <v>8314</v>
      </c>
      <c r="R173" t="s">
        <v>8318</v>
      </c>
      <c r="S173" s="9">
        <f t="shared" si="11"/>
        <v>42534.180717592593</v>
      </c>
      <c r="T173" s="9">
        <f t="shared" si="10"/>
        <v>42594.180717592593</v>
      </c>
    </row>
    <row r="174" spans="1:20"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2"/>
        <v>0</v>
      </c>
      <c r="P174" t="e">
        <f t="shared" si="9"/>
        <v>#DIV/0!</v>
      </c>
      <c r="Q174" t="s">
        <v>8314</v>
      </c>
      <c r="R174" t="s">
        <v>8318</v>
      </c>
      <c r="S174" s="9">
        <f t="shared" si="11"/>
        <v>42047.394942129627</v>
      </c>
      <c r="T174" s="9">
        <f t="shared" si="10"/>
        <v>42082.353275462956</v>
      </c>
    </row>
    <row r="175" spans="1:20"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2"/>
        <v>0</v>
      </c>
      <c r="P175" t="e">
        <f t="shared" si="9"/>
        <v>#DIV/0!</v>
      </c>
      <c r="Q175" t="s">
        <v>8314</v>
      </c>
      <c r="R175" t="s">
        <v>8318</v>
      </c>
      <c r="S175" s="9">
        <f t="shared" si="11"/>
        <v>42033.573009259257</v>
      </c>
      <c r="T175" s="9">
        <f t="shared" si="10"/>
        <v>42063.573009259257</v>
      </c>
    </row>
    <row r="176" spans="1:20"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2"/>
        <v>0</v>
      </c>
      <c r="P176" t="e">
        <f t="shared" si="9"/>
        <v>#DIV/0!</v>
      </c>
      <c r="Q176" t="s">
        <v>8314</v>
      </c>
      <c r="R176" t="s">
        <v>8318</v>
      </c>
      <c r="S176" s="9">
        <f t="shared" si="11"/>
        <v>42072.758981481486</v>
      </c>
      <c r="T176" s="9">
        <f t="shared" si="10"/>
        <v>42132.758981481486</v>
      </c>
    </row>
    <row r="177" spans="1:20"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2"/>
        <v>6.4850000000000003</v>
      </c>
      <c r="P177">
        <f t="shared" si="9"/>
        <v>49.884615384615387</v>
      </c>
      <c r="Q177" t="s">
        <v>8314</v>
      </c>
      <c r="R177" t="s">
        <v>8318</v>
      </c>
      <c r="S177" s="9">
        <f t="shared" si="11"/>
        <v>41855.777905092589</v>
      </c>
      <c r="T177" s="9">
        <f t="shared" si="10"/>
        <v>41880.777905092589</v>
      </c>
    </row>
    <row r="178" spans="1:20"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2"/>
        <v>0</v>
      </c>
      <c r="P178" t="e">
        <f t="shared" si="9"/>
        <v>#DIV/0!</v>
      </c>
      <c r="Q178" t="s">
        <v>8314</v>
      </c>
      <c r="R178" t="s">
        <v>8318</v>
      </c>
      <c r="S178" s="9">
        <f t="shared" si="11"/>
        <v>42191.824062500003</v>
      </c>
      <c r="T178" s="9">
        <f t="shared" si="10"/>
        <v>42221.824062500003</v>
      </c>
    </row>
    <row r="179" spans="1:20"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2"/>
        <v>40</v>
      </c>
      <c r="P179">
        <f t="shared" si="9"/>
        <v>25.714285714285715</v>
      </c>
      <c r="Q179" t="s">
        <v>8314</v>
      </c>
      <c r="R179" t="s">
        <v>8318</v>
      </c>
      <c r="S179" s="9">
        <f t="shared" si="11"/>
        <v>42070.047754629632</v>
      </c>
      <c r="T179" s="9">
        <f t="shared" si="10"/>
        <v>42087.00608796296</v>
      </c>
    </row>
    <row r="180" spans="1:20"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2"/>
        <v>0</v>
      </c>
      <c r="P180" t="e">
        <f t="shared" si="9"/>
        <v>#DIV/0!</v>
      </c>
      <c r="Q180" t="s">
        <v>8314</v>
      </c>
      <c r="R180" t="s">
        <v>8318</v>
      </c>
      <c r="S180" s="9">
        <f t="shared" si="11"/>
        <v>42304.955381944441</v>
      </c>
      <c r="T180" s="9">
        <f t="shared" si="10"/>
        <v>42334.997048611112</v>
      </c>
    </row>
    <row r="181" spans="1:20"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2"/>
        <v>20</v>
      </c>
      <c r="P181">
        <f t="shared" si="9"/>
        <v>100</v>
      </c>
      <c r="Q181" t="s">
        <v>8314</v>
      </c>
      <c r="R181" t="s">
        <v>8318</v>
      </c>
      <c r="S181" s="9">
        <f t="shared" si="11"/>
        <v>42403.080497685187</v>
      </c>
      <c r="T181" s="9">
        <f t="shared" si="10"/>
        <v>42433.080497685187</v>
      </c>
    </row>
    <row r="182" spans="1:20"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2"/>
        <v>33.416666666666664</v>
      </c>
      <c r="P182">
        <f t="shared" si="9"/>
        <v>30.846153846153847</v>
      </c>
      <c r="Q182" t="s">
        <v>8314</v>
      </c>
      <c r="R182" t="s">
        <v>8318</v>
      </c>
      <c r="S182" s="9">
        <f t="shared" si="11"/>
        <v>42067.991238425922</v>
      </c>
      <c r="T182" s="9">
        <f t="shared" si="10"/>
        <v>42107.791666666672</v>
      </c>
    </row>
    <row r="183" spans="1:20"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2"/>
        <v>21.092608822670172</v>
      </c>
      <c r="P183">
        <f t="shared" si="9"/>
        <v>180.5</v>
      </c>
      <c r="Q183" t="s">
        <v>8314</v>
      </c>
      <c r="R183" t="s">
        <v>8318</v>
      </c>
      <c r="S183" s="9">
        <f t="shared" si="11"/>
        <v>42147.741840277777</v>
      </c>
      <c r="T183" s="9">
        <f t="shared" si="10"/>
        <v>42177.741840277777</v>
      </c>
    </row>
    <row r="184" spans="1:20"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2"/>
        <v>0</v>
      </c>
      <c r="P184" t="e">
        <f t="shared" si="9"/>
        <v>#DIV/0!</v>
      </c>
      <c r="Q184" t="s">
        <v>8314</v>
      </c>
      <c r="R184" t="s">
        <v>8318</v>
      </c>
      <c r="S184" s="9">
        <f t="shared" si="11"/>
        <v>42712.011944444443</v>
      </c>
      <c r="T184" s="9">
        <f t="shared" si="10"/>
        <v>42742.011944444443</v>
      </c>
    </row>
    <row r="185" spans="1:20"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2"/>
        <v>35.856000000000002</v>
      </c>
      <c r="P185">
        <f t="shared" si="9"/>
        <v>373.5</v>
      </c>
      <c r="Q185" t="s">
        <v>8314</v>
      </c>
      <c r="R185" t="s">
        <v>8318</v>
      </c>
      <c r="S185" s="9">
        <f t="shared" si="11"/>
        <v>41939.810300925928</v>
      </c>
      <c r="T185" s="9">
        <f t="shared" si="10"/>
        <v>41969.851967592593</v>
      </c>
    </row>
    <row r="186" spans="1:20"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2"/>
        <v>3.4000000000000004</v>
      </c>
      <c r="P186">
        <f t="shared" si="9"/>
        <v>25.5</v>
      </c>
      <c r="Q186" t="s">
        <v>8314</v>
      </c>
      <c r="R186" t="s">
        <v>8318</v>
      </c>
      <c r="S186" s="9">
        <f t="shared" si="11"/>
        <v>41825.791226851856</v>
      </c>
      <c r="T186" s="9">
        <f t="shared" si="10"/>
        <v>41883.165972222225</v>
      </c>
    </row>
    <row r="187" spans="1:20"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2"/>
        <v>5.5</v>
      </c>
      <c r="P187">
        <f t="shared" si="9"/>
        <v>220</v>
      </c>
      <c r="Q187" t="s">
        <v>8314</v>
      </c>
      <c r="R187" t="s">
        <v>8318</v>
      </c>
      <c r="S187" s="9">
        <f t="shared" si="11"/>
        <v>42570.91133101852</v>
      </c>
      <c r="T187" s="9">
        <f t="shared" si="10"/>
        <v>42600.91133101852</v>
      </c>
    </row>
    <row r="188" spans="1:20"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2"/>
        <v>0</v>
      </c>
      <c r="P188" t="e">
        <f t="shared" si="9"/>
        <v>#DIV/0!</v>
      </c>
      <c r="Q188" t="s">
        <v>8314</v>
      </c>
      <c r="R188" t="s">
        <v>8318</v>
      </c>
      <c r="S188" s="9">
        <f t="shared" si="11"/>
        <v>42767.812893518523</v>
      </c>
      <c r="T188" s="9">
        <f t="shared" si="10"/>
        <v>42797.833333333328</v>
      </c>
    </row>
    <row r="189" spans="1:20"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2"/>
        <v>16</v>
      </c>
      <c r="P189">
        <f t="shared" si="9"/>
        <v>160</v>
      </c>
      <c r="Q189" t="s">
        <v>8314</v>
      </c>
      <c r="R189" t="s">
        <v>8318</v>
      </c>
      <c r="S189" s="9">
        <f t="shared" si="11"/>
        <v>42182.234456018516</v>
      </c>
      <c r="T189" s="9">
        <f t="shared" si="10"/>
        <v>42206.290972222225</v>
      </c>
    </row>
    <row r="190" spans="1:20"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2"/>
        <v>0</v>
      </c>
      <c r="P190" t="e">
        <f t="shared" si="9"/>
        <v>#DIV/0!</v>
      </c>
      <c r="Q190" t="s">
        <v>8314</v>
      </c>
      <c r="R190" t="s">
        <v>8318</v>
      </c>
      <c r="S190" s="9">
        <f t="shared" si="11"/>
        <v>41857.18304398148</v>
      </c>
      <c r="T190" s="9">
        <f t="shared" si="10"/>
        <v>41887.18304398148</v>
      </c>
    </row>
    <row r="191" spans="1:20"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2"/>
        <v>6.8999999999999992E-2</v>
      </c>
      <c r="P191">
        <f t="shared" si="9"/>
        <v>69</v>
      </c>
      <c r="Q191" t="s">
        <v>8314</v>
      </c>
      <c r="R191" t="s">
        <v>8318</v>
      </c>
      <c r="S191" s="9">
        <f t="shared" si="11"/>
        <v>42556.690706018519</v>
      </c>
      <c r="T191" s="9">
        <f t="shared" si="10"/>
        <v>42616.690706018519</v>
      </c>
    </row>
    <row r="192" spans="1:20"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2"/>
        <v>0.41666666666666669</v>
      </c>
      <c r="P192">
        <f t="shared" si="9"/>
        <v>50</v>
      </c>
      <c r="Q192" t="s">
        <v>8314</v>
      </c>
      <c r="R192" t="s">
        <v>8318</v>
      </c>
      <c r="S192" s="9">
        <f t="shared" si="11"/>
        <v>42527.650995370372</v>
      </c>
      <c r="T192" s="9">
        <f t="shared" si="10"/>
        <v>42537.650995370372</v>
      </c>
    </row>
    <row r="193" spans="1:20"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2"/>
        <v>5</v>
      </c>
      <c r="P193">
        <f t="shared" si="9"/>
        <v>83.333333333333329</v>
      </c>
      <c r="Q193" t="s">
        <v>8314</v>
      </c>
      <c r="R193" t="s">
        <v>8318</v>
      </c>
      <c r="S193" s="9">
        <f t="shared" si="11"/>
        <v>42239.441412037035</v>
      </c>
      <c r="T193" s="9">
        <f t="shared" si="10"/>
        <v>42279.441412037035</v>
      </c>
    </row>
    <row r="194" spans="1:20"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si="12"/>
        <v>1.6999999999999999E-3</v>
      </c>
      <c r="P194">
        <f t="shared" si="9"/>
        <v>5.666666666666667</v>
      </c>
      <c r="Q194" t="s">
        <v>8314</v>
      </c>
      <c r="R194" t="s">
        <v>8318</v>
      </c>
      <c r="S194" s="9">
        <f t="shared" si="11"/>
        <v>41899.792037037041</v>
      </c>
      <c r="T194" s="9">
        <f t="shared" si="10"/>
        <v>41929.792037037041</v>
      </c>
    </row>
    <row r="195" spans="1:20"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si="12"/>
        <v>0</v>
      </c>
      <c r="P195" t="e">
        <f t="shared" ref="P195:P258" si="13">(E195/L195)</f>
        <v>#DIV/0!</v>
      </c>
      <c r="Q195" t="s">
        <v>8314</v>
      </c>
      <c r="R195" t="s">
        <v>8318</v>
      </c>
      <c r="S195" s="9">
        <f t="shared" si="11"/>
        <v>41911.934791666667</v>
      </c>
      <c r="T195" s="9">
        <f t="shared" ref="T195:T258" si="14">(((I195/60)/60)/24)+DATE(1970,1,1)</f>
        <v>41971.976458333331</v>
      </c>
    </row>
    <row r="196" spans="1:20"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2"/>
        <v>0.12</v>
      </c>
      <c r="P196">
        <f t="shared" si="13"/>
        <v>1</v>
      </c>
      <c r="Q196" t="s">
        <v>8314</v>
      </c>
      <c r="R196" t="s">
        <v>8318</v>
      </c>
      <c r="S196" s="9">
        <f t="shared" ref="S196:S259" si="15">(((J196/60)/60)/24)+DATE(1970,1,1)</f>
        <v>42375.996886574074</v>
      </c>
      <c r="T196" s="9">
        <f t="shared" si="14"/>
        <v>42435.996886574074</v>
      </c>
    </row>
    <row r="197" spans="1:20"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2"/>
        <v>0</v>
      </c>
      <c r="P197" t="e">
        <f t="shared" si="13"/>
        <v>#DIV/0!</v>
      </c>
      <c r="Q197" t="s">
        <v>8314</v>
      </c>
      <c r="R197" t="s">
        <v>8318</v>
      </c>
      <c r="S197" s="9">
        <f t="shared" si="15"/>
        <v>42135.67050925926</v>
      </c>
      <c r="T197" s="9">
        <f t="shared" si="14"/>
        <v>42195.67050925926</v>
      </c>
    </row>
    <row r="198" spans="1:20"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2"/>
        <v>41.857142857142861</v>
      </c>
      <c r="P198">
        <f t="shared" si="13"/>
        <v>77.10526315789474</v>
      </c>
      <c r="Q198" t="s">
        <v>8314</v>
      </c>
      <c r="R198" t="s">
        <v>8318</v>
      </c>
      <c r="S198" s="9">
        <f t="shared" si="15"/>
        <v>42259.542800925927</v>
      </c>
      <c r="T198" s="9">
        <f t="shared" si="14"/>
        <v>42287.875</v>
      </c>
    </row>
    <row r="199" spans="1:20"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2"/>
        <v>10.48</v>
      </c>
      <c r="P199">
        <f t="shared" si="13"/>
        <v>32.75</v>
      </c>
      <c r="Q199" t="s">
        <v>8314</v>
      </c>
      <c r="R199" t="s">
        <v>8318</v>
      </c>
      <c r="S199" s="9">
        <f t="shared" si="15"/>
        <v>42741.848379629635</v>
      </c>
      <c r="T199" s="9">
        <f t="shared" si="14"/>
        <v>42783.875</v>
      </c>
    </row>
    <row r="200" spans="1:20"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2"/>
        <v>1.1159999999999999</v>
      </c>
      <c r="P200">
        <f t="shared" si="13"/>
        <v>46.5</v>
      </c>
      <c r="Q200" t="s">
        <v>8314</v>
      </c>
      <c r="R200" t="s">
        <v>8318</v>
      </c>
      <c r="S200" s="9">
        <f t="shared" si="15"/>
        <v>41887.383356481485</v>
      </c>
      <c r="T200" s="9">
        <f t="shared" si="14"/>
        <v>41917.383356481485</v>
      </c>
    </row>
    <row r="201" spans="1:20"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2"/>
        <v>0</v>
      </c>
      <c r="P201" t="e">
        <f t="shared" si="13"/>
        <v>#DIV/0!</v>
      </c>
      <c r="Q201" t="s">
        <v>8314</v>
      </c>
      <c r="R201" t="s">
        <v>8318</v>
      </c>
      <c r="S201" s="9">
        <f t="shared" si="15"/>
        <v>42584.123865740738</v>
      </c>
      <c r="T201" s="9">
        <f t="shared" si="14"/>
        <v>42614.123865740738</v>
      </c>
    </row>
    <row r="202" spans="1:20"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2"/>
        <v>26.192500000000003</v>
      </c>
      <c r="P202">
        <f t="shared" si="13"/>
        <v>87.308333333333337</v>
      </c>
      <c r="Q202" t="s">
        <v>8314</v>
      </c>
      <c r="R202" t="s">
        <v>8318</v>
      </c>
      <c r="S202" s="9">
        <f t="shared" si="15"/>
        <v>41867.083368055559</v>
      </c>
      <c r="T202" s="9">
        <f t="shared" si="14"/>
        <v>41897.083368055559</v>
      </c>
    </row>
    <row r="203" spans="1:20"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2"/>
        <v>58.461538461538467</v>
      </c>
      <c r="P203">
        <f t="shared" si="13"/>
        <v>54.285714285714285</v>
      </c>
      <c r="Q203" t="s">
        <v>8314</v>
      </c>
      <c r="R203" t="s">
        <v>8318</v>
      </c>
      <c r="S203" s="9">
        <f t="shared" si="15"/>
        <v>42023.818622685183</v>
      </c>
      <c r="T203" s="9">
        <f t="shared" si="14"/>
        <v>42043.818622685183</v>
      </c>
    </row>
    <row r="204" spans="1:20"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2"/>
        <v>0</v>
      </c>
      <c r="P204" t="e">
        <f t="shared" si="13"/>
        <v>#DIV/0!</v>
      </c>
      <c r="Q204" t="s">
        <v>8314</v>
      </c>
      <c r="R204" t="s">
        <v>8318</v>
      </c>
      <c r="S204" s="9">
        <f t="shared" si="15"/>
        <v>42255.927824074075</v>
      </c>
      <c r="T204" s="9">
        <f t="shared" si="14"/>
        <v>42285.874305555553</v>
      </c>
    </row>
    <row r="205" spans="1:20"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2"/>
        <v>29.84</v>
      </c>
      <c r="P205">
        <f t="shared" si="13"/>
        <v>93.25</v>
      </c>
      <c r="Q205" t="s">
        <v>8314</v>
      </c>
      <c r="R205" t="s">
        <v>8318</v>
      </c>
      <c r="S205" s="9">
        <f t="shared" si="15"/>
        <v>41973.847962962958</v>
      </c>
      <c r="T205" s="9">
        <f t="shared" si="14"/>
        <v>42033.847962962958</v>
      </c>
    </row>
    <row r="206" spans="1:20"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2"/>
        <v>50.721666666666664</v>
      </c>
      <c r="P206">
        <f t="shared" si="13"/>
        <v>117.68368136117556</v>
      </c>
      <c r="Q206" t="s">
        <v>8314</v>
      </c>
      <c r="R206" t="s">
        <v>8318</v>
      </c>
      <c r="S206" s="9">
        <f t="shared" si="15"/>
        <v>42556.583368055552</v>
      </c>
      <c r="T206" s="9">
        <f t="shared" si="14"/>
        <v>42586.583368055552</v>
      </c>
    </row>
    <row r="207" spans="1:20"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2"/>
        <v>16.25</v>
      </c>
      <c r="P207">
        <f t="shared" si="13"/>
        <v>76.470588235294116</v>
      </c>
      <c r="Q207" t="s">
        <v>8314</v>
      </c>
      <c r="R207" t="s">
        <v>8318</v>
      </c>
      <c r="S207" s="9">
        <f t="shared" si="15"/>
        <v>42248.632199074069</v>
      </c>
      <c r="T207" s="9">
        <f t="shared" si="14"/>
        <v>42283.632199074069</v>
      </c>
    </row>
    <row r="208" spans="1:20"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2"/>
        <v>0</v>
      </c>
      <c r="P208" t="e">
        <f t="shared" si="13"/>
        <v>#DIV/0!</v>
      </c>
      <c r="Q208" t="s">
        <v>8314</v>
      </c>
      <c r="R208" t="s">
        <v>8318</v>
      </c>
      <c r="S208" s="9">
        <f t="shared" si="15"/>
        <v>42567.004432870366</v>
      </c>
      <c r="T208" s="9">
        <f t="shared" si="14"/>
        <v>42588.004432870366</v>
      </c>
    </row>
    <row r="209" spans="1:20"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2"/>
        <v>15.214285714285714</v>
      </c>
      <c r="P209">
        <f t="shared" si="13"/>
        <v>163.84615384615384</v>
      </c>
      <c r="Q209" t="s">
        <v>8314</v>
      </c>
      <c r="R209" t="s">
        <v>8318</v>
      </c>
      <c r="S209" s="9">
        <f t="shared" si="15"/>
        <v>41978.197199074071</v>
      </c>
      <c r="T209" s="9">
        <f t="shared" si="14"/>
        <v>42008.197199074071</v>
      </c>
    </row>
    <row r="210" spans="1:20"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2"/>
        <v>0</v>
      </c>
      <c r="P210" t="e">
        <f t="shared" si="13"/>
        <v>#DIV/0!</v>
      </c>
      <c r="Q210" t="s">
        <v>8314</v>
      </c>
      <c r="R210" t="s">
        <v>8318</v>
      </c>
      <c r="S210" s="9">
        <f t="shared" si="15"/>
        <v>41959.369988425926</v>
      </c>
      <c r="T210" s="9">
        <f t="shared" si="14"/>
        <v>41989.369988425926</v>
      </c>
    </row>
    <row r="211" spans="1:20"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ref="O211:O274" si="16">E211/D211 *100</f>
        <v>0</v>
      </c>
      <c r="P211" t="e">
        <f t="shared" si="13"/>
        <v>#DIV/0!</v>
      </c>
      <c r="Q211" t="s">
        <v>8314</v>
      </c>
      <c r="R211" t="s">
        <v>8318</v>
      </c>
      <c r="S211" s="9">
        <f t="shared" si="15"/>
        <v>42165.922858796301</v>
      </c>
      <c r="T211" s="9">
        <f t="shared" si="14"/>
        <v>42195.922858796301</v>
      </c>
    </row>
    <row r="212" spans="1:20"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6"/>
        <v>25.25</v>
      </c>
      <c r="P212">
        <f t="shared" si="13"/>
        <v>91.818181818181813</v>
      </c>
      <c r="Q212" t="s">
        <v>8314</v>
      </c>
      <c r="R212" t="s">
        <v>8318</v>
      </c>
      <c r="S212" s="9">
        <f t="shared" si="15"/>
        <v>42249.064722222218</v>
      </c>
      <c r="T212" s="9">
        <f t="shared" si="14"/>
        <v>42278.208333333328</v>
      </c>
    </row>
    <row r="213" spans="1:20"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6"/>
        <v>44.6</v>
      </c>
      <c r="P213">
        <f t="shared" si="13"/>
        <v>185.83333333333334</v>
      </c>
      <c r="Q213" t="s">
        <v>8314</v>
      </c>
      <c r="R213" t="s">
        <v>8318</v>
      </c>
      <c r="S213" s="9">
        <f t="shared" si="15"/>
        <v>42236.159918981488</v>
      </c>
      <c r="T213" s="9">
        <f t="shared" si="14"/>
        <v>42266.159918981488</v>
      </c>
    </row>
    <row r="214" spans="1:20"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6"/>
        <v>1.5873015873015872E-2</v>
      </c>
      <c r="P214">
        <f t="shared" si="13"/>
        <v>1</v>
      </c>
      <c r="Q214" t="s">
        <v>8314</v>
      </c>
      <c r="R214" t="s">
        <v>8318</v>
      </c>
      <c r="S214" s="9">
        <f t="shared" si="15"/>
        <v>42416.881018518514</v>
      </c>
      <c r="T214" s="9">
        <f t="shared" si="14"/>
        <v>42476.839351851857</v>
      </c>
    </row>
    <row r="215" spans="1:20"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6"/>
        <v>0.04</v>
      </c>
      <c r="P215">
        <f t="shared" si="13"/>
        <v>20</v>
      </c>
      <c r="Q215" t="s">
        <v>8314</v>
      </c>
      <c r="R215" t="s">
        <v>8318</v>
      </c>
      <c r="S215" s="9">
        <f t="shared" si="15"/>
        <v>42202.594293981485</v>
      </c>
      <c r="T215" s="9">
        <f t="shared" si="14"/>
        <v>42232.587974537033</v>
      </c>
    </row>
    <row r="216" spans="1:20"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6"/>
        <v>8.0000000000000002E-3</v>
      </c>
      <c r="P216">
        <f t="shared" si="13"/>
        <v>1</v>
      </c>
      <c r="Q216" t="s">
        <v>8314</v>
      </c>
      <c r="R216" t="s">
        <v>8318</v>
      </c>
      <c r="S216" s="9">
        <f t="shared" si="15"/>
        <v>42009.64061342593</v>
      </c>
      <c r="T216" s="9">
        <f t="shared" si="14"/>
        <v>42069.64061342593</v>
      </c>
    </row>
    <row r="217" spans="1:20"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6"/>
        <v>0.22727272727272727</v>
      </c>
      <c r="P217">
        <f t="shared" si="13"/>
        <v>10</v>
      </c>
      <c r="Q217" t="s">
        <v>8314</v>
      </c>
      <c r="R217" t="s">
        <v>8318</v>
      </c>
      <c r="S217" s="9">
        <f t="shared" si="15"/>
        <v>42375.230115740742</v>
      </c>
      <c r="T217" s="9">
        <f t="shared" si="14"/>
        <v>42417.999305555553</v>
      </c>
    </row>
    <row r="218" spans="1:20"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6"/>
        <v>55.698440000000005</v>
      </c>
      <c r="P218">
        <f t="shared" si="13"/>
        <v>331.53833333333336</v>
      </c>
      <c r="Q218" t="s">
        <v>8314</v>
      </c>
      <c r="R218" t="s">
        <v>8318</v>
      </c>
      <c r="S218" s="9">
        <f t="shared" si="15"/>
        <v>42066.958761574075</v>
      </c>
      <c r="T218" s="9">
        <f t="shared" si="14"/>
        <v>42116.917094907403</v>
      </c>
    </row>
    <row r="219" spans="1:20"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6"/>
        <v>11.943</v>
      </c>
      <c r="P219">
        <f t="shared" si="13"/>
        <v>314.28947368421052</v>
      </c>
      <c r="Q219" t="s">
        <v>8314</v>
      </c>
      <c r="R219" t="s">
        <v>8318</v>
      </c>
      <c r="S219" s="9">
        <f t="shared" si="15"/>
        <v>41970.64061342593</v>
      </c>
      <c r="T219" s="9">
        <f t="shared" si="14"/>
        <v>42001.64061342593</v>
      </c>
    </row>
    <row r="220" spans="1:20"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6"/>
        <v>2</v>
      </c>
      <c r="P220">
        <f t="shared" si="13"/>
        <v>100</v>
      </c>
      <c r="Q220" t="s">
        <v>8314</v>
      </c>
      <c r="R220" t="s">
        <v>8318</v>
      </c>
      <c r="S220" s="9">
        <f t="shared" si="15"/>
        <v>42079.628344907411</v>
      </c>
      <c r="T220" s="9">
        <f t="shared" si="14"/>
        <v>42139.628344907411</v>
      </c>
    </row>
    <row r="221" spans="1:20"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6"/>
        <v>17.630000000000003</v>
      </c>
      <c r="P221">
        <f t="shared" si="13"/>
        <v>115.98684210526316</v>
      </c>
      <c r="Q221" t="s">
        <v>8314</v>
      </c>
      <c r="R221" t="s">
        <v>8318</v>
      </c>
      <c r="S221" s="9">
        <f t="shared" si="15"/>
        <v>42429.326678240745</v>
      </c>
      <c r="T221" s="9">
        <f t="shared" si="14"/>
        <v>42461.290972222225</v>
      </c>
    </row>
    <row r="222" spans="1:20"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6"/>
        <v>0.72</v>
      </c>
      <c r="P222">
        <f t="shared" si="13"/>
        <v>120</v>
      </c>
      <c r="Q222" t="s">
        <v>8314</v>
      </c>
      <c r="R222" t="s">
        <v>8318</v>
      </c>
      <c r="S222" s="9">
        <f t="shared" si="15"/>
        <v>42195.643865740742</v>
      </c>
      <c r="T222" s="9">
        <f t="shared" si="14"/>
        <v>42236.837499999994</v>
      </c>
    </row>
    <row r="223" spans="1:20"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6"/>
        <v>0</v>
      </c>
      <c r="P223" t="e">
        <f t="shared" si="13"/>
        <v>#DIV/0!</v>
      </c>
      <c r="Q223" t="s">
        <v>8314</v>
      </c>
      <c r="R223" t="s">
        <v>8318</v>
      </c>
      <c r="S223" s="9">
        <f t="shared" si="15"/>
        <v>42031.837546296301</v>
      </c>
      <c r="T223" s="9">
        <f t="shared" si="14"/>
        <v>42091.79587962963</v>
      </c>
    </row>
    <row r="224" spans="1:20"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6"/>
        <v>13</v>
      </c>
      <c r="P224">
        <f t="shared" si="13"/>
        <v>65</v>
      </c>
      <c r="Q224" t="s">
        <v>8314</v>
      </c>
      <c r="R224" t="s">
        <v>8318</v>
      </c>
      <c r="S224" s="9">
        <f t="shared" si="15"/>
        <v>42031.769884259258</v>
      </c>
      <c r="T224" s="9">
        <f t="shared" si="14"/>
        <v>42090.110416666663</v>
      </c>
    </row>
    <row r="225" spans="1:20"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6"/>
        <v>0</v>
      </c>
      <c r="P225" t="e">
        <f t="shared" si="13"/>
        <v>#DIV/0!</v>
      </c>
      <c r="Q225" t="s">
        <v>8314</v>
      </c>
      <c r="R225" t="s">
        <v>8318</v>
      </c>
      <c r="S225" s="9">
        <f t="shared" si="15"/>
        <v>42482.048032407409</v>
      </c>
      <c r="T225" s="9">
        <f t="shared" si="14"/>
        <v>42512.045138888891</v>
      </c>
    </row>
    <row r="226" spans="1:20"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6"/>
        <v>0</v>
      </c>
      <c r="P226" t="e">
        <f t="shared" si="13"/>
        <v>#DIV/0!</v>
      </c>
      <c r="Q226" t="s">
        <v>8314</v>
      </c>
      <c r="R226" t="s">
        <v>8318</v>
      </c>
      <c r="S226" s="9">
        <f t="shared" si="15"/>
        <v>42135.235254629632</v>
      </c>
      <c r="T226" s="9">
        <f t="shared" si="14"/>
        <v>42195.235254629632</v>
      </c>
    </row>
    <row r="227" spans="1:20"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6"/>
        <v>0</v>
      </c>
      <c r="P227" t="e">
        <f t="shared" si="13"/>
        <v>#DIV/0!</v>
      </c>
      <c r="Q227" t="s">
        <v>8314</v>
      </c>
      <c r="R227" t="s">
        <v>8318</v>
      </c>
      <c r="S227" s="9">
        <f t="shared" si="15"/>
        <v>42438.961273148147</v>
      </c>
      <c r="T227" s="9">
        <f t="shared" si="14"/>
        <v>42468.919606481482</v>
      </c>
    </row>
    <row r="228" spans="1:20"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6"/>
        <v>0.86206896551724133</v>
      </c>
      <c r="P228">
        <f t="shared" si="13"/>
        <v>125</v>
      </c>
      <c r="Q228" t="s">
        <v>8314</v>
      </c>
      <c r="R228" t="s">
        <v>8318</v>
      </c>
      <c r="S228" s="9">
        <f t="shared" si="15"/>
        <v>42106.666018518517</v>
      </c>
      <c r="T228" s="9">
        <f t="shared" si="14"/>
        <v>42155.395138888889</v>
      </c>
    </row>
    <row r="229" spans="1:20"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6"/>
        <v>0</v>
      </c>
      <c r="P229" t="e">
        <f t="shared" si="13"/>
        <v>#DIV/0!</v>
      </c>
      <c r="Q229" t="s">
        <v>8314</v>
      </c>
      <c r="R229" t="s">
        <v>8318</v>
      </c>
      <c r="S229" s="9">
        <f t="shared" si="15"/>
        <v>42164.893993055557</v>
      </c>
      <c r="T229" s="9">
        <f t="shared" si="14"/>
        <v>42194.893993055557</v>
      </c>
    </row>
    <row r="230" spans="1:20"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6"/>
        <v>0</v>
      </c>
      <c r="P230" t="e">
        <f t="shared" si="13"/>
        <v>#DIV/0!</v>
      </c>
      <c r="Q230" t="s">
        <v>8314</v>
      </c>
      <c r="R230" t="s">
        <v>8318</v>
      </c>
      <c r="S230" s="9">
        <f t="shared" si="15"/>
        <v>42096.686400462961</v>
      </c>
      <c r="T230" s="9">
        <f t="shared" si="14"/>
        <v>42156.686400462961</v>
      </c>
    </row>
    <row r="231" spans="1:20"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6"/>
        <v>0</v>
      </c>
      <c r="P231" t="e">
        <f t="shared" si="13"/>
        <v>#DIV/0!</v>
      </c>
      <c r="Q231" t="s">
        <v>8314</v>
      </c>
      <c r="R231" t="s">
        <v>8318</v>
      </c>
      <c r="S231" s="9">
        <f t="shared" si="15"/>
        <v>42383.933993055558</v>
      </c>
      <c r="T231" s="9">
        <f t="shared" si="14"/>
        <v>42413.933993055558</v>
      </c>
    </row>
    <row r="232" spans="1:20"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6"/>
        <v>0.4</v>
      </c>
      <c r="P232">
        <f t="shared" si="13"/>
        <v>30</v>
      </c>
      <c r="Q232" t="s">
        <v>8314</v>
      </c>
      <c r="R232" t="s">
        <v>8318</v>
      </c>
      <c r="S232" s="9">
        <f t="shared" si="15"/>
        <v>42129.777210648142</v>
      </c>
      <c r="T232" s="9">
        <f t="shared" si="14"/>
        <v>42159.777210648142</v>
      </c>
    </row>
    <row r="233" spans="1:20"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6"/>
        <v>0</v>
      </c>
      <c r="P233" t="e">
        <f t="shared" si="13"/>
        <v>#DIV/0!</v>
      </c>
      <c r="Q233" t="s">
        <v>8314</v>
      </c>
      <c r="R233" t="s">
        <v>8318</v>
      </c>
      <c r="S233" s="9">
        <f t="shared" si="15"/>
        <v>42341.958923611113</v>
      </c>
      <c r="T233" s="9">
        <f t="shared" si="14"/>
        <v>42371.958923611113</v>
      </c>
    </row>
    <row r="234" spans="1:20"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6"/>
        <v>2.75</v>
      </c>
      <c r="P234">
        <f t="shared" si="13"/>
        <v>15.714285714285714</v>
      </c>
      <c r="Q234" t="s">
        <v>8314</v>
      </c>
      <c r="R234" t="s">
        <v>8318</v>
      </c>
      <c r="S234" s="9">
        <f t="shared" si="15"/>
        <v>42032.82576388889</v>
      </c>
      <c r="T234" s="9">
        <f t="shared" si="14"/>
        <v>42062.82576388889</v>
      </c>
    </row>
    <row r="235" spans="1:20"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6"/>
        <v>0</v>
      </c>
      <c r="P235" t="e">
        <f t="shared" si="13"/>
        <v>#DIV/0!</v>
      </c>
      <c r="Q235" t="s">
        <v>8314</v>
      </c>
      <c r="R235" t="s">
        <v>8318</v>
      </c>
      <c r="S235" s="9">
        <f t="shared" si="15"/>
        <v>42612.911712962959</v>
      </c>
      <c r="T235" s="9">
        <f t="shared" si="14"/>
        <v>42642.911712962959</v>
      </c>
    </row>
    <row r="236" spans="1:20"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6"/>
        <v>40.1</v>
      </c>
      <c r="P236">
        <f t="shared" si="13"/>
        <v>80.2</v>
      </c>
      <c r="Q236" t="s">
        <v>8314</v>
      </c>
      <c r="R236" t="s">
        <v>8318</v>
      </c>
      <c r="S236" s="9">
        <f t="shared" si="15"/>
        <v>42136.035405092596</v>
      </c>
      <c r="T236" s="9">
        <f t="shared" si="14"/>
        <v>42176.035405092596</v>
      </c>
    </row>
    <row r="237" spans="1:20"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6"/>
        <v>0</v>
      </c>
      <c r="P237" t="e">
        <f t="shared" si="13"/>
        <v>#DIV/0!</v>
      </c>
      <c r="Q237" t="s">
        <v>8314</v>
      </c>
      <c r="R237" t="s">
        <v>8318</v>
      </c>
      <c r="S237" s="9">
        <f t="shared" si="15"/>
        <v>42164.908530092594</v>
      </c>
      <c r="T237" s="9">
        <f t="shared" si="14"/>
        <v>42194.908530092594</v>
      </c>
    </row>
    <row r="238" spans="1:20"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6"/>
        <v>0</v>
      </c>
      <c r="P238" t="e">
        <f t="shared" si="13"/>
        <v>#DIV/0!</v>
      </c>
      <c r="Q238" t="s">
        <v>8314</v>
      </c>
      <c r="R238" t="s">
        <v>8318</v>
      </c>
      <c r="S238" s="9">
        <f t="shared" si="15"/>
        <v>42321.08447916666</v>
      </c>
      <c r="T238" s="9">
        <f t="shared" si="14"/>
        <v>42374</v>
      </c>
    </row>
    <row r="239" spans="1:20"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6"/>
        <v>0.33333333333333337</v>
      </c>
      <c r="P239">
        <f t="shared" si="13"/>
        <v>50</v>
      </c>
      <c r="Q239" t="s">
        <v>8314</v>
      </c>
      <c r="R239" t="s">
        <v>8318</v>
      </c>
      <c r="S239" s="9">
        <f t="shared" si="15"/>
        <v>42377.577187499999</v>
      </c>
      <c r="T239" s="9">
        <f t="shared" si="14"/>
        <v>42437.577187499999</v>
      </c>
    </row>
    <row r="240" spans="1:20"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6"/>
        <v>0</v>
      </c>
      <c r="P240" t="e">
        <f t="shared" si="13"/>
        <v>#DIV/0!</v>
      </c>
      <c r="Q240" t="s">
        <v>8314</v>
      </c>
      <c r="R240" t="s">
        <v>8318</v>
      </c>
      <c r="S240" s="9">
        <f t="shared" si="15"/>
        <v>42713.962499999994</v>
      </c>
      <c r="T240" s="9">
        <f t="shared" si="14"/>
        <v>42734.375</v>
      </c>
    </row>
    <row r="241" spans="1:20"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6"/>
        <v>25</v>
      </c>
      <c r="P241">
        <f t="shared" si="13"/>
        <v>50</v>
      </c>
      <c r="Q241" t="s">
        <v>8314</v>
      </c>
      <c r="R241" t="s">
        <v>8318</v>
      </c>
      <c r="S241" s="9">
        <f t="shared" si="15"/>
        <v>42297.110300925924</v>
      </c>
      <c r="T241" s="9">
        <f t="shared" si="14"/>
        <v>42316.5</v>
      </c>
    </row>
    <row r="242" spans="1:20"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6"/>
        <v>107.63413333333334</v>
      </c>
      <c r="P242">
        <f t="shared" si="13"/>
        <v>117.84759124087591</v>
      </c>
      <c r="Q242" t="s">
        <v>8314</v>
      </c>
      <c r="R242" t="s">
        <v>8319</v>
      </c>
      <c r="S242" s="9">
        <f t="shared" si="15"/>
        <v>41354.708460648151</v>
      </c>
      <c r="T242" s="9">
        <f t="shared" si="14"/>
        <v>41399.708460648151</v>
      </c>
    </row>
    <row r="243" spans="1:20"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6"/>
        <v>112.63736263736264</v>
      </c>
      <c r="P243">
        <f t="shared" si="13"/>
        <v>109.04255319148936</v>
      </c>
      <c r="Q243" t="s">
        <v>8314</v>
      </c>
      <c r="R243" t="s">
        <v>8319</v>
      </c>
      <c r="S243" s="9">
        <f t="shared" si="15"/>
        <v>41949.697962962964</v>
      </c>
      <c r="T243" s="9">
        <f t="shared" si="14"/>
        <v>41994.697962962964</v>
      </c>
    </row>
    <row r="244" spans="1:20"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6"/>
        <v>113.46153846153845</v>
      </c>
      <c r="P244">
        <f t="shared" si="13"/>
        <v>73.019801980198025</v>
      </c>
      <c r="Q244" t="s">
        <v>8314</v>
      </c>
      <c r="R244" t="s">
        <v>8319</v>
      </c>
      <c r="S244" s="9">
        <f t="shared" si="15"/>
        <v>40862.492939814816</v>
      </c>
      <c r="T244" s="9">
        <f t="shared" si="14"/>
        <v>40897.492939814816</v>
      </c>
    </row>
    <row r="245" spans="1:20"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6"/>
        <v>102.592</v>
      </c>
      <c r="P245">
        <f t="shared" si="13"/>
        <v>78.195121951219505</v>
      </c>
      <c r="Q245" t="s">
        <v>8314</v>
      </c>
      <c r="R245" t="s">
        <v>8319</v>
      </c>
      <c r="S245" s="9">
        <f t="shared" si="15"/>
        <v>41662.047500000001</v>
      </c>
      <c r="T245" s="9">
        <f t="shared" si="14"/>
        <v>41692.047500000001</v>
      </c>
    </row>
    <row r="246" spans="1:20"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6"/>
        <v>113.75714285714287</v>
      </c>
      <c r="P246">
        <f t="shared" si="13"/>
        <v>47.398809523809526</v>
      </c>
      <c r="Q246" t="s">
        <v>8314</v>
      </c>
      <c r="R246" t="s">
        <v>8319</v>
      </c>
      <c r="S246" s="9">
        <f t="shared" si="15"/>
        <v>40213.323599537034</v>
      </c>
      <c r="T246" s="9">
        <f t="shared" si="14"/>
        <v>40253.29583333333</v>
      </c>
    </row>
    <row r="247" spans="1:20"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6"/>
        <v>103.71999999999998</v>
      </c>
      <c r="P247">
        <f t="shared" si="13"/>
        <v>54.020833333333336</v>
      </c>
      <c r="Q247" t="s">
        <v>8314</v>
      </c>
      <c r="R247" t="s">
        <v>8319</v>
      </c>
      <c r="S247" s="9">
        <f t="shared" si="15"/>
        <v>41107.053067129629</v>
      </c>
      <c r="T247" s="9">
        <f t="shared" si="14"/>
        <v>41137.053067129629</v>
      </c>
    </row>
    <row r="248" spans="1:20"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6"/>
        <v>305.46000000000004</v>
      </c>
      <c r="P248">
        <f t="shared" si="13"/>
        <v>68.488789237668158</v>
      </c>
      <c r="Q248" t="s">
        <v>8314</v>
      </c>
      <c r="R248" t="s">
        <v>8319</v>
      </c>
      <c r="S248" s="9">
        <f t="shared" si="15"/>
        <v>40480.363483796296</v>
      </c>
      <c r="T248" s="9">
        <f t="shared" si="14"/>
        <v>40530.405150462961</v>
      </c>
    </row>
    <row r="249" spans="1:20"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6"/>
        <v>134.1</v>
      </c>
      <c r="P249">
        <f t="shared" si="13"/>
        <v>108.14516129032258</v>
      </c>
      <c r="Q249" t="s">
        <v>8314</v>
      </c>
      <c r="R249" t="s">
        <v>8319</v>
      </c>
      <c r="S249" s="9">
        <f t="shared" si="15"/>
        <v>40430.604328703703</v>
      </c>
      <c r="T249" s="9">
        <f t="shared" si="14"/>
        <v>40467.152083333334</v>
      </c>
    </row>
    <row r="250" spans="1:20"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6"/>
        <v>101.33294117647058</v>
      </c>
      <c r="P250">
        <f t="shared" si="13"/>
        <v>589.95205479452056</v>
      </c>
      <c r="Q250" t="s">
        <v>8314</v>
      </c>
      <c r="R250" t="s">
        <v>8319</v>
      </c>
      <c r="S250" s="9">
        <f t="shared" si="15"/>
        <v>40870.774409722224</v>
      </c>
      <c r="T250" s="9">
        <f t="shared" si="14"/>
        <v>40915.774409722224</v>
      </c>
    </row>
    <row r="251" spans="1:20"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6"/>
        <v>112.92</v>
      </c>
      <c r="P251">
        <f t="shared" si="13"/>
        <v>48.051063829787232</v>
      </c>
      <c r="Q251" t="s">
        <v>8314</v>
      </c>
      <c r="R251" t="s">
        <v>8319</v>
      </c>
      <c r="S251" s="9">
        <f t="shared" si="15"/>
        <v>40332.923842592594</v>
      </c>
      <c r="T251" s="9">
        <f t="shared" si="14"/>
        <v>40412.736111111109</v>
      </c>
    </row>
    <row r="252" spans="1:20"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6"/>
        <v>105.58333333333334</v>
      </c>
      <c r="P252">
        <f t="shared" si="13"/>
        <v>72.482837528604122</v>
      </c>
      <c r="Q252" t="s">
        <v>8314</v>
      </c>
      <c r="R252" t="s">
        <v>8319</v>
      </c>
      <c r="S252" s="9">
        <f t="shared" si="15"/>
        <v>41401.565868055557</v>
      </c>
      <c r="T252" s="9">
        <f t="shared" si="14"/>
        <v>41431.565868055557</v>
      </c>
    </row>
    <row r="253" spans="1:20"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6"/>
        <v>125.57142857142858</v>
      </c>
      <c r="P253">
        <f t="shared" si="13"/>
        <v>57.077922077922075</v>
      </c>
      <c r="Q253" t="s">
        <v>8314</v>
      </c>
      <c r="R253" t="s">
        <v>8319</v>
      </c>
      <c r="S253" s="9">
        <f t="shared" si="15"/>
        <v>41013.787569444445</v>
      </c>
      <c r="T253" s="9">
        <f t="shared" si="14"/>
        <v>41045.791666666664</v>
      </c>
    </row>
    <row r="254" spans="1:20"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6"/>
        <v>184.56</v>
      </c>
      <c r="P254">
        <f t="shared" si="13"/>
        <v>85.444444444444443</v>
      </c>
      <c r="Q254" t="s">
        <v>8314</v>
      </c>
      <c r="R254" t="s">
        <v>8319</v>
      </c>
      <c r="S254" s="9">
        <f t="shared" si="15"/>
        <v>40266.662708333337</v>
      </c>
      <c r="T254" s="9">
        <f t="shared" si="14"/>
        <v>40330.165972222225</v>
      </c>
    </row>
    <row r="255" spans="1:20"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6"/>
        <v>100.73333333333335</v>
      </c>
      <c r="P255">
        <f t="shared" si="13"/>
        <v>215.85714285714286</v>
      </c>
      <c r="Q255" t="s">
        <v>8314</v>
      </c>
      <c r="R255" t="s">
        <v>8319</v>
      </c>
      <c r="S255" s="9">
        <f t="shared" si="15"/>
        <v>40924.650868055556</v>
      </c>
      <c r="T255" s="9">
        <f t="shared" si="14"/>
        <v>40954.650868055556</v>
      </c>
    </row>
    <row r="256" spans="1:20"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6"/>
        <v>116.94725</v>
      </c>
      <c r="P256">
        <f t="shared" si="13"/>
        <v>89.38643312101911</v>
      </c>
      <c r="Q256" t="s">
        <v>8314</v>
      </c>
      <c r="R256" t="s">
        <v>8319</v>
      </c>
      <c r="S256" s="9">
        <f t="shared" si="15"/>
        <v>42263.952662037031</v>
      </c>
      <c r="T256" s="9">
        <f t="shared" si="14"/>
        <v>42294.083333333328</v>
      </c>
    </row>
    <row r="257" spans="1:20"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6"/>
        <v>106.73325</v>
      </c>
      <c r="P257">
        <f t="shared" si="13"/>
        <v>45.418404255319146</v>
      </c>
      <c r="Q257" t="s">
        <v>8314</v>
      </c>
      <c r="R257" t="s">
        <v>8319</v>
      </c>
      <c r="S257" s="9">
        <f t="shared" si="15"/>
        <v>40588.526412037041</v>
      </c>
      <c r="T257" s="9">
        <f t="shared" si="14"/>
        <v>40618.48474537037</v>
      </c>
    </row>
    <row r="258" spans="1:20"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si="16"/>
        <v>139.1</v>
      </c>
      <c r="P258">
        <f t="shared" si="13"/>
        <v>65.756363636363631</v>
      </c>
      <c r="Q258" t="s">
        <v>8314</v>
      </c>
      <c r="R258" t="s">
        <v>8319</v>
      </c>
      <c r="S258" s="9">
        <f t="shared" si="15"/>
        <v>41319.769293981481</v>
      </c>
      <c r="T258" s="9">
        <f t="shared" si="14"/>
        <v>41349.769293981481</v>
      </c>
    </row>
    <row r="259" spans="1:20"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si="16"/>
        <v>106.72648571428572</v>
      </c>
      <c r="P259">
        <f t="shared" ref="P259:P322" si="17">(E259/L259)</f>
        <v>66.70405357142856</v>
      </c>
      <c r="Q259" t="s">
        <v>8314</v>
      </c>
      <c r="R259" t="s">
        <v>8319</v>
      </c>
      <c r="S259" s="9">
        <f t="shared" si="15"/>
        <v>42479.626875000002</v>
      </c>
      <c r="T259" s="9">
        <f t="shared" ref="T259:T322" si="18">(((I259/60)/60)/24)+DATE(1970,1,1)</f>
        <v>42509.626875000002</v>
      </c>
    </row>
    <row r="260" spans="1:20"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16"/>
        <v>191.14</v>
      </c>
      <c r="P260">
        <f t="shared" si="17"/>
        <v>83.345930232558146</v>
      </c>
      <c r="Q260" t="s">
        <v>8314</v>
      </c>
      <c r="R260" t="s">
        <v>8319</v>
      </c>
      <c r="S260" s="9">
        <f t="shared" ref="S260:S323" si="19">(((J260/60)/60)/24)+DATE(1970,1,1)</f>
        <v>40682.051689814813</v>
      </c>
      <c r="T260" s="9">
        <f t="shared" si="18"/>
        <v>40712.051689814813</v>
      </c>
    </row>
    <row r="261" spans="1:20"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16"/>
        <v>131.93789333333334</v>
      </c>
      <c r="P261">
        <f t="shared" si="17"/>
        <v>105.04609341825902</v>
      </c>
      <c r="Q261" t="s">
        <v>8314</v>
      </c>
      <c r="R261" t="s">
        <v>8319</v>
      </c>
      <c r="S261" s="9">
        <f t="shared" si="19"/>
        <v>42072.738067129627</v>
      </c>
      <c r="T261" s="9">
        <f t="shared" si="18"/>
        <v>42102.738067129627</v>
      </c>
    </row>
    <row r="262" spans="1:20"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16"/>
        <v>106.4</v>
      </c>
      <c r="P262">
        <f t="shared" si="17"/>
        <v>120.90909090909091</v>
      </c>
      <c r="Q262" t="s">
        <v>8314</v>
      </c>
      <c r="R262" t="s">
        <v>8319</v>
      </c>
      <c r="S262" s="9">
        <f t="shared" si="19"/>
        <v>40330.755543981482</v>
      </c>
      <c r="T262" s="9">
        <f t="shared" si="18"/>
        <v>40376.415972222225</v>
      </c>
    </row>
    <row r="263" spans="1:20"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16"/>
        <v>107.4</v>
      </c>
      <c r="P263">
        <f t="shared" si="17"/>
        <v>97.63636363636364</v>
      </c>
      <c r="Q263" t="s">
        <v>8314</v>
      </c>
      <c r="R263" t="s">
        <v>8319</v>
      </c>
      <c r="S263" s="9">
        <f t="shared" si="19"/>
        <v>41017.885462962964</v>
      </c>
      <c r="T263" s="9">
        <f t="shared" si="18"/>
        <v>41067.621527777781</v>
      </c>
    </row>
    <row r="264" spans="1:20"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16"/>
        <v>240</v>
      </c>
      <c r="P264">
        <f t="shared" si="17"/>
        <v>41.379310344827587</v>
      </c>
      <c r="Q264" t="s">
        <v>8314</v>
      </c>
      <c r="R264" t="s">
        <v>8319</v>
      </c>
      <c r="S264" s="9">
        <f t="shared" si="19"/>
        <v>40555.24800925926</v>
      </c>
      <c r="T264" s="9">
        <f t="shared" si="18"/>
        <v>40600.24800925926</v>
      </c>
    </row>
    <row r="265" spans="1:20"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16"/>
        <v>118.08108</v>
      </c>
      <c r="P265">
        <f t="shared" si="17"/>
        <v>30.654485981308412</v>
      </c>
      <c r="Q265" t="s">
        <v>8314</v>
      </c>
      <c r="R265" t="s">
        <v>8319</v>
      </c>
      <c r="S265" s="9">
        <f t="shared" si="19"/>
        <v>41149.954791666663</v>
      </c>
      <c r="T265" s="9">
        <f t="shared" si="18"/>
        <v>41179.954791666663</v>
      </c>
    </row>
    <row r="266" spans="1:20"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16"/>
        <v>118.19999999999999</v>
      </c>
      <c r="P266">
        <f t="shared" si="17"/>
        <v>64.945054945054949</v>
      </c>
      <c r="Q266" t="s">
        <v>8314</v>
      </c>
      <c r="R266" t="s">
        <v>8319</v>
      </c>
      <c r="S266" s="9">
        <f t="shared" si="19"/>
        <v>41010.620312500003</v>
      </c>
      <c r="T266" s="9">
        <f t="shared" si="18"/>
        <v>41040.620312500003</v>
      </c>
    </row>
    <row r="267" spans="1:20"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16"/>
        <v>111.1</v>
      </c>
      <c r="P267">
        <f t="shared" si="17"/>
        <v>95.775862068965523</v>
      </c>
      <c r="Q267" t="s">
        <v>8314</v>
      </c>
      <c r="R267" t="s">
        <v>8319</v>
      </c>
      <c r="S267" s="9">
        <f t="shared" si="19"/>
        <v>40267.245717592588</v>
      </c>
      <c r="T267" s="9">
        <f t="shared" si="18"/>
        <v>40308.844444444447</v>
      </c>
    </row>
    <row r="268" spans="1:20"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16"/>
        <v>145.5</v>
      </c>
      <c r="P268">
        <f t="shared" si="17"/>
        <v>40.416666666666664</v>
      </c>
      <c r="Q268" t="s">
        <v>8314</v>
      </c>
      <c r="R268" t="s">
        <v>8319</v>
      </c>
      <c r="S268" s="9">
        <f t="shared" si="19"/>
        <v>40205.174849537041</v>
      </c>
      <c r="T268" s="9">
        <f t="shared" si="18"/>
        <v>40291.160416666666</v>
      </c>
    </row>
    <row r="269" spans="1:20"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16"/>
        <v>131.62883248730967</v>
      </c>
      <c r="P269">
        <f t="shared" si="17"/>
        <v>78.578424242424248</v>
      </c>
      <c r="Q269" t="s">
        <v>8314</v>
      </c>
      <c r="R269" t="s">
        <v>8319</v>
      </c>
      <c r="S269" s="9">
        <f t="shared" si="19"/>
        <v>41785.452534722222</v>
      </c>
      <c r="T269" s="9">
        <f t="shared" si="18"/>
        <v>41815.452534722222</v>
      </c>
    </row>
    <row r="270" spans="1:20"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16"/>
        <v>111.4</v>
      </c>
      <c r="P270">
        <f t="shared" si="17"/>
        <v>50.18018018018018</v>
      </c>
      <c r="Q270" t="s">
        <v>8314</v>
      </c>
      <c r="R270" t="s">
        <v>8319</v>
      </c>
      <c r="S270" s="9">
        <f t="shared" si="19"/>
        <v>40809.15252314815</v>
      </c>
      <c r="T270" s="9">
        <f t="shared" si="18"/>
        <v>40854.194189814814</v>
      </c>
    </row>
    <row r="271" spans="1:20"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16"/>
        <v>147.23376999999999</v>
      </c>
      <c r="P271">
        <f t="shared" si="17"/>
        <v>92.251735588972423</v>
      </c>
      <c r="Q271" t="s">
        <v>8314</v>
      </c>
      <c r="R271" t="s">
        <v>8319</v>
      </c>
      <c r="S271" s="9">
        <f t="shared" si="19"/>
        <v>42758.197013888886</v>
      </c>
      <c r="T271" s="9">
        <f t="shared" si="18"/>
        <v>42788.197013888886</v>
      </c>
    </row>
    <row r="272" spans="1:20"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16"/>
        <v>152.60869565217391</v>
      </c>
      <c r="P272">
        <f t="shared" si="17"/>
        <v>57.540983606557376</v>
      </c>
      <c r="Q272" t="s">
        <v>8314</v>
      </c>
      <c r="R272" t="s">
        <v>8319</v>
      </c>
      <c r="S272" s="9">
        <f t="shared" si="19"/>
        <v>40637.866550925923</v>
      </c>
      <c r="T272" s="9">
        <f t="shared" si="18"/>
        <v>40688.166666666664</v>
      </c>
    </row>
    <row r="273" spans="1:20"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16"/>
        <v>104.67999999999999</v>
      </c>
      <c r="P273">
        <f t="shared" si="17"/>
        <v>109.42160278745645</v>
      </c>
      <c r="Q273" t="s">
        <v>8314</v>
      </c>
      <c r="R273" t="s">
        <v>8319</v>
      </c>
      <c r="S273" s="9">
        <f t="shared" si="19"/>
        <v>41612.10024305556</v>
      </c>
      <c r="T273" s="9">
        <f t="shared" si="18"/>
        <v>41641.333333333336</v>
      </c>
    </row>
    <row r="274" spans="1:20"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16"/>
        <v>177.43366666666668</v>
      </c>
      <c r="P274">
        <f t="shared" si="17"/>
        <v>81.892461538461546</v>
      </c>
      <c r="Q274" t="s">
        <v>8314</v>
      </c>
      <c r="R274" t="s">
        <v>8319</v>
      </c>
      <c r="S274" s="9">
        <f t="shared" si="19"/>
        <v>40235.900358796294</v>
      </c>
      <c r="T274" s="9">
        <f t="shared" si="18"/>
        <v>40296.78402777778</v>
      </c>
    </row>
    <row r="275" spans="1:20"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ref="O275:O338" si="20">E275/D275 *100</f>
        <v>107.7758</v>
      </c>
      <c r="P275">
        <f t="shared" si="17"/>
        <v>45.667711864406776</v>
      </c>
      <c r="Q275" t="s">
        <v>8314</v>
      </c>
      <c r="R275" t="s">
        <v>8319</v>
      </c>
      <c r="S275" s="9">
        <f t="shared" si="19"/>
        <v>40697.498449074075</v>
      </c>
      <c r="T275" s="9">
        <f t="shared" si="18"/>
        <v>40727.498449074075</v>
      </c>
    </row>
    <row r="276" spans="1:20"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20"/>
        <v>156</v>
      </c>
      <c r="P276">
        <f t="shared" si="17"/>
        <v>55.221238938053098</v>
      </c>
      <c r="Q276" t="s">
        <v>8314</v>
      </c>
      <c r="R276" t="s">
        <v>8319</v>
      </c>
      <c r="S276" s="9">
        <f t="shared" si="19"/>
        <v>40969.912372685183</v>
      </c>
      <c r="T276" s="9">
        <f t="shared" si="18"/>
        <v>41004.290972222225</v>
      </c>
    </row>
    <row r="277" spans="1:20"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20"/>
        <v>108.395</v>
      </c>
      <c r="P277">
        <f t="shared" si="17"/>
        <v>65.298192771084331</v>
      </c>
      <c r="Q277" t="s">
        <v>8314</v>
      </c>
      <c r="R277" t="s">
        <v>8319</v>
      </c>
      <c r="S277" s="9">
        <f t="shared" si="19"/>
        <v>41193.032013888893</v>
      </c>
      <c r="T277" s="9">
        <f t="shared" si="18"/>
        <v>41223.073680555557</v>
      </c>
    </row>
    <row r="278" spans="1:20"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20"/>
        <v>147.6</v>
      </c>
      <c r="P278">
        <f t="shared" si="17"/>
        <v>95.225806451612897</v>
      </c>
      <c r="Q278" t="s">
        <v>8314</v>
      </c>
      <c r="R278" t="s">
        <v>8319</v>
      </c>
      <c r="S278" s="9">
        <f t="shared" si="19"/>
        <v>40967.081874999996</v>
      </c>
      <c r="T278" s="9">
        <f t="shared" si="18"/>
        <v>41027.040208333332</v>
      </c>
    </row>
    <row r="279" spans="1:20"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20"/>
        <v>110.38153846153847</v>
      </c>
      <c r="P279">
        <f t="shared" si="17"/>
        <v>75.444794952681391</v>
      </c>
      <c r="Q279" t="s">
        <v>8314</v>
      </c>
      <c r="R279" t="s">
        <v>8319</v>
      </c>
      <c r="S279" s="9">
        <f t="shared" si="19"/>
        <v>42117.891423611116</v>
      </c>
      <c r="T279" s="9">
        <f t="shared" si="18"/>
        <v>42147.891423611116</v>
      </c>
    </row>
    <row r="280" spans="1:20"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20"/>
        <v>150.34814814814814</v>
      </c>
      <c r="P280">
        <f t="shared" si="17"/>
        <v>97.816867469879512</v>
      </c>
      <c r="Q280" t="s">
        <v>8314</v>
      </c>
      <c r="R280" t="s">
        <v>8319</v>
      </c>
      <c r="S280" s="9">
        <f t="shared" si="19"/>
        <v>41164.040960648148</v>
      </c>
      <c r="T280" s="9">
        <f t="shared" si="18"/>
        <v>41194.040960648148</v>
      </c>
    </row>
    <row r="281" spans="1:20"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20"/>
        <v>157.31829411764707</v>
      </c>
      <c r="P281">
        <f t="shared" si="17"/>
        <v>87.685606557377056</v>
      </c>
      <c r="Q281" t="s">
        <v>8314</v>
      </c>
      <c r="R281" t="s">
        <v>8319</v>
      </c>
      <c r="S281" s="9">
        <f t="shared" si="19"/>
        <v>42759.244166666671</v>
      </c>
      <c r="T281" s="9">
        <f t="shared" si="18"/>
        <v>42793.084027777775</v>
      </c>
    </row>
    <row r="282" spans="1:20"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20"/>
        <v>156.14400000000001</v>
      </c>
      <c r="P282">
        <f t="shared" si="17"/>
        <v>54.748948106591868</v>
      </c>
      <c r="Q282" t="s">
        <v>8314</v>
      </c>
      <c r="R282" t="s">
        <v>8319</v>
      </c>
      <c r="S282" s="9">
        <f t="shared" si="19"/>
        <v>41744.590682870366</v>
      </c>
      <c r="T282" s="9">
        <f t="shared" si="18"/>
        <v>41789.590682870366</v>
      </c>
    </row>
    <row r="283" spans="1:20"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20"/>
        <v>120.58763636363636</v>
      </c>
      <c r="P283">
        <f t="shared" si="17"/>
        <v>83.953417721518989</v>
      </c>
      <c r="Q283" t="s">
        <v>8314</v>
      </c>
      <c r="R283" t="s">
        <v>8319</v>
      </c>
      <c r="S283" s="9">
        <f t="shared" si="19"/>
        <v>39950.163344907407</v>
      </c>
      <c r="T283" s="9">
        <f t="shared" si="18"/>
        <v>40035.80972222222</v>
      </c>
    </row>
    <row r="284" spans="1:20"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20"/>
        <v>101.18888888888888</v>
      </c>
      <c r="P284">
        <f t="shared" si="17"/>
        <v>254.38547486033519</v>
      </c>
      <c r="Q284" t="s">
        <v>8314</v>
      </c>
      <c r="R284" t="s">
        <v>8319</v>
      </c>
      <c r="S284" s="9">
        <f t="shared" si="19"/>
        <v>40194.920046296298</v>
      </c>
      <c r="T284" s="9">
        <f t="shared" si="18"/>
        <v>40231.916666666664</v>
      </c>
    </row>
    <row r="285" spans="1:20"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20"/>
        <v>114.27249999999999</v>
      </c>
      <c r="P285">
        <f t="shared" si="17"/>
        <v>101.8269801980198</v>
      </c>
      <c r="Q285" t="s">
        <v>8314</v>
      </c>
      <c r="R285" t="s">
        <v>8319</v>
      </c>
      <c r="S285" s="9">
        <f t="shared" si="19"/>
        <v>40675.71</v>
      </c>
      <c r="T285" s="9">
        <f t="shared" si="18"/>
        <v>40695.207638888889</v>
      </c>
    </row>
    <row r="286" spans="1:20"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20"/>
        <v>104.62615</v>
      </c>
      <c r="P286">
        <f t="shared" si="17"/>
        <v>55.066394736842106</v>
      </c>
      <c r="Q286" t="s">
        <v>8314</v>
      </c>
      <c r="R286" t="s">
        <v>8319</v>
      </c>
      <c r="S286" s="9">
        <f t="shared" si="19"/>
        <v>40904.738194444442</v>
      </c>
      <c r="T286" s="9">
        <f t="shared" si="18"/>
        <v>40929.738194444442</v>
      </c>
    </row>
    <row r="287" spans="1:20"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20"/>
        <v>228.82507142857142</v>
      </c>
      <c r="P287">
        <f t="shared" si="17"/>
        <v>56.901438721136763</v>
      </c>
      <c r="Q287" t="s">
        <v>8314</v>
      </c>
      <c r="R287" t="s">
        <v>8319</v>
      </c>
      <c r="S287" s="9">
        <f t="shared" si="19"/>
        <v>41506.756111111114</v>
      </c>
      <c r="T287" s="9">
        <f t="shared" si="18"/>
        <v>41536.756111111114</v>
      </c>
    </row>
    <row r="288" spans="1:20"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20"/>
        <v>109.15333333333332</v>
      </c>
      <c r="P288">
        <f t="shared" si="17"/>
        <v>121.28148148148148</v>
      </c>
      <c r="Q288" t="s">
        <v>8314</v>
      </c>
      <c r="R288" t="s">
        <v>8319</v>
      </c>
      <c r="S288" s="9">
        <f t="shared" si="19"/>
        <v>41313.816249999996</v>
      </c>
      <c r="T288" s="9">
        <f t="shared" si="18"/>
        <v>41358.774583333332</v>
      </c>
    </row>
    <row r="289" spans="1:20"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20"/>
        <v>176.29999999999998</v>
      </c>
      <c r="P289">
        <f t="shared" si="17"/>
        <v>91.189655172413794</v>
      </c>
      <c r="Q289" t="s">
        <v>8314</v>
      </c>
      <c r="R289" t="s">
        <v>8319</v>
      </c>
      <c r="S289" s="9">
        <f t="shared" si="19"/>
        <v>41184.277986111112</v>
      </c>
      <c r="T289" s="9">
        <f t="shared" si="18"/>
        <v>41215.166666666664</v>
      </c>
    </row>
    <row r="290" spans="1:20"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20"/>
        <v>103.21061999999999</v>
      </c>
      <c r="P290">
        <f t="shared" si="17"/>
        <v>115.44812080536913</v>
      </c>
      <c r="Q290" t="s">
        <v>8314</v>
      </c>
      <c r="R290" t="s">
        <v>8319</v>
      </c>
      <c r="S290" s="9">
        <f t="shared" si="19"/>
        <v>41051.168900462959</v>
      </c>
      <c r="T290" s="9">
        <f t="shared" si="18"/>
        <v>41086.168900462959</v>
      </c>
    </row>
    <row r="291" spans="1:20"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20"/>
        <v>104.82000000000001</v>
      </c>
      <c r="P291">
        <f t="shared" si="17"/>
        <v>67.771551724137936</v>
      </c>
      <c r="Q291" t="s">
        <v>8314</v>
      </c>
      <c r="R291" t="s">
        <v>8319</v>
      </c>
      <c r="S291" s="9">
        <f t="shared" si="19"/>
        <v>41550.456412037034</v>
      </c>
      <c r="T291" s="9">
        <f t="shared" si="18"/>
        <v>41580.456412037034</v>
      </c>
    </row>
    <row r="292" spans="1:20"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20"/>
        <v>106.68444444444445</v>
      </c>
      <c r="P292">
        <f t="shared" si="17"/>
        <v>28.576190476190476</v>
      </c>
      <c r="Q292" t="s">
        <v>8314</v>
      </c>
      <c r="R292" t="s">
        <v>8319</v>
      </c>
      <c r="S292" s="9">
        <f t="shared" si="19"/>
        <v>40526.36917824074</v>
      </c>
      <c r="T292" s="9">
        <f t="shared" si="18"/>
        <v>40576.332638888889</v>
      </c>
    </row>
    <row r="293" spans="1:20"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20"/>
        <v>120.02</v>
      </c>
      <c r="P293">
        <f t="shared" si="17"/>
        <v>46.8828125</v>
      </c>
      <c r="Q293" t="s">
        <v>8314</v>
      </c>
      <c r="R293" t="s">
        <v>8319</v>
      </c>
      <c r="S293" s="9">
        <f t="shared" si="19"/>
        <v>41376.769050925926</v>
      </c>
      <c r="T293" s="9">
        <f t="shared" si="18"/>
        <v>41395.000694444447</v>
      </c>
    </row>
    <row r="294" spans="1:20"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20"/>
        <v>101.50693333333334</v>
      </c>
      <c r="P294">
        <f t="shared" si="17"/>
        <v>154.42231237322514</v>
      </c>
      <c r="Q294" t="s">
        <v>8314</v>
      </c>
      <c r="R294" t="s">
        <v>8319</v>
      </c>
      <c r="S294" s="9">
        <f t="shared" si="19"/>
        <v>40812.803229166668</v>
      </c>
      <c r="T294" s="9">
        <f t="shared" si="18"/>
        <v>40845.165972222225</v>
      </c>
    </row>
    <row r="295" spans="1:20"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20"/>
        <v>101.38461538461539</v>
      </c>
      <c r="P295">
        <f t="shared" si="17"/>
        <v>201.22137404580153</v>
      </c>
      <c r="Q295" t="s">
        <v>8314</v>
      </c>
      <c r="R295" t="s">
        <v>8319</v>
      </c>
      <c r="S295" s="9">
        <f t="shared" si="19"/>
        <v>41719.667986111112</v>
      </c>
      <c r="T295" s="9">
        <f t="shared" si="18"/>
        <v>41749.667986111112</v>
      </c>
    </row>
    <row r="296" spans="1:20"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20"/>
        <v>100</v>
      </c>
      <c r="P296">
        <f t="shared" si="17"/>
        <v>100</v>
      </c>
      <c r="Q296" t="s">
        <v>8314</v>
      </c>
      <c r="R296" t="s">
        <v>8319</v>
      </c>
      <c r="S296" s="9">
        <f t="shared" si="19"/>
        <v>40343.084421296298</v>
      </c>
      <c r="T296" s="9">
        <f t="shared" si="18"/>
        <v>40378.666666666664</v>
      </c>
    </row>
    <row r="297" spans="1:20"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20"/>
        <v>133.10911999999999</v>
      </c>
      <c r="P297">
        <f t="shared" si="17"/>
        <v>100.08204511278196</v>
      </c>
      <c r="Q297" t="s">
        <v>8314</v>
      </c>
      <c r="R297" t="s">
        <v>8319</v>
      </c>
      <c r="S297" s="9">
        <f t="shared" si="19"/>
        <v>41519.004733796297</v>
      </c>
      <c r="T297" s="9">
        <f t="shared" si="18"/>
        <v>41579</v>
      </c>
    </row>
    <row r="298" spans="1:20"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20"/>
        <v>118.72620000000001</v>
      </c>
      <c r="P298">
        <f t="shared" si="17"/>
        <v>230.08953488372092</v>
      </c>
      <c r="Q298" t="s">
        <v>8314</v>
      </c>
      <c r="R298" t="s">
        <v>8319</v>
      </c>
      <c r="S298" s="9">
        <f t="shared" si="19"/>
        <v>41134.475497685184</v>
      </c>
      <c r="T298" s="9">
        <f t="shared" si="18"/>
        <v>41159.475497685184</v>
      </c>
    </row>
    <row r="299" spans="1:20"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20"/>
        <v>100.64</v>
      </c>
      <c r="P299">
        <f t="shared" si="17"/>
        <v>141.74647887323943</v>
      </c>
      <c r="Q299" t="s">
        <v>8314</v>
      </c>
      <c r="R299" t="s">
        <v>8319</v>
      </c>
      <c r="S299" s="9">
        <f t="shared" si="19"/>
        <v>42089.72802083334</v>
      </c>
      <c r="T299" s="9">
        <f t="shared" si="18"/>
        <v>42125.165972222225</v>
      </c>
    </row>
    <row r="300" spans="1:20"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20"/>
        <v>108.93241269841269</v>
      </c>
      <c r="P300">
        <f t="shared" si="17"/>
        <v>56.344351395730705</v>
      </c>
      <c r="Q300" t="s">
        <v>8314</v>
      </c>
      <c r="R300" t="s">
        <v>8319</v>
      </c>
      <c r="S300" s="9">
        <f t="shared" si="19"/>
        <v>41709.463518518518</v>
      </c>
      <c r="T300" s="9">
        <f t="shared" si="18"/>
        <v>41768.875</v>
      </c>
    </row>
    <row r="301" spans="1:20"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20"/>
        <v>178.95250000000001</v>
      </c>
      <c r="P301">
        <f t="shared" si="17"/>
        <v>73.341188524590166</v>
      </c>
      <c r="Q301" t="s">
        <v>8314</v>
      </c>
      <c r="R301" t="s">
        <v>8319</v>
      </c>
      <c r="S301" s="9">
        <f t="shared" si="19"/>
        <v>40469.225231481483</v>
      </c>
      <c r="T301" s="9">
        <f t="shared" si="18"/>
        <v>40499.266898148147</v>
      </c>
    </row>
    <row r="302" spans="1:20"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20"/>
        <v>101.72264</v>
      </c>
      <c r="P302">
        <f t="shared" si="17"/>
        <v>85.337785234899329</v>
      </c>
      <c r="Q302" t="s">
        <v>8314</v>
      </c>
      <c r="R302" t="s">
        <v>8319</v>
      </c>
      <c r="S302" s="9">
        <f t="shared" si="19"/>
        <v>40626.959930555553</v>
      </c>
      <c r="T302" s="9">
        <f t="shared" si="18"/>
        <v>40657.959930555553</v>
      </c>
    </row>
    <row r="303" spans="1:20"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20"/>
        <v>118.73499999999999</v>
      </c>
      <c r="P303">
        <f t="shared" si="17"/>
        <v>61.496215139442228</v>
      </c>
      <c r="Q303" t="s">
        <v>8314</v>
      </c>
      <c r="R303" t="s">
        <v>8319</v>
      </c>
      <c r="S303" s="9">
        <f t="shared" si="19"/>
        <v>41312.737673611111</v>
      </c>
      <c r="T303" s="9">
        <f t="shared" si="18"/>
        <v>41352.696006944447</v>
      </c>
    </row>
    <row r="304" spans="1:20"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20"/>
        <v>100.46</v>
      </c>
      <c r="P304">
        <f t="shared" si="17"/>
        <v>93.018518518518519</v>
      </c>
      <c r="Q304" t="s">
        <v>8314</v>
      </c>
      <c r="R304" t="s">
        <v>8319</v>
      </c>
      <c r="S304" s="9">
        <f t="shared" si="19"/>
        <v>40933.856921296298</v>
      </c>
      <c r="T304" s="9">
        <f t="shared" si="18"/>
        <v>40963.856921296298</v>
      </c>
    </row>
    <row r="305" spans="1:20"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20"/>
        <v>137.46666666666667</v>
      </c>
      <c r="P305">
        <f t="shared" si="17"/>
        <v>50.292682926829265</v>
      </c>
      <c r="Q305" t="s">
        <v>8314</v>
      </c>
      <c r="R305" t="s">
        <v>8319</v>
      </c>
      <c r="S305" s="9">
        <f t="shared" si="19"/>
        <v>41032.071134259262</v>
      </c>
      <c r="T305" s="9">
        <f t="shared" si="18"/>
        <v>41062.071134259262</v>
      </c>
    </row>
    <row r="306" spans="1:20"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20"/>
        <v>231.64705882352939</v>
      </c>
      <c r="P306">
        <f t="shared" si="17"/>
        <v>106.43243243243244</v>
      </c>
      <c r="Q306" t="s">
        <v>8314</v>
      </c>
      <c r="R306" t="s">
        <v>8319</v>
      </c>
      <c r="S306" s="9">
        <f t="shared" si="19"/>
        <v>41114.094872685186</v>
      </c>
      <c r="T306" s="9">
        <f t="shared" si="18"/>
        <v>41153.083333333336</v>
      </c>
    </row>
    <row r="307" spans="1:20"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20"/>
        <v>130.33333333333331</v>
      </c>
      <c r="P307">
        <f t="shared" si="17"/>
        <v>51.719576719576722</v>
      </c>
      <c r="Q307" t="s">
        <v>8314</v>
      </c>
      <c r="R307" t="s">
        <v>8319</v>
      </c>
      <c r="S307" s="9">
        <f t="shared" si="19"/>
        <v>40948.630196759259</v>
      </c>
      <c r="T307" s="9">
        <f t="shared" si="18"/>
        <v>40978.630196759259</v>
      </c>
    </row>
    <row r="308" spans="1:20"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20"/>
        <v>292.89999999999998</v>
      </c>
      <c r="P308">
        <f t="shared" si="17"/>
        <v>36.612499999999997</v>
      </c>
      <c r="Q308" t="s">
        <v>8314</v>
      </c>
      <c r="R308" t="s">
        <v>8319</v>
      </c>
      <c r="S308" s="9">
        <f t="shared" si="19"/>
        <v>41333.837187500001</v>
      </c>
      <c r="T308" s="9">
        <f t="shared" si="18"/>
        <v>41353.795520833337</v>
      </c>
    </row>
    <row r="309" spans="1:20"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20"/>
        <v>111.31818181818183</v>
      </c>
      <c r="P309">
        <f t="shared" si="17"/>
        <v>42.517361111111114</v>
      </c>
      <c r="Q309" t="s">
        <v>8314</v>
      </c>
      <c r="R309" t="s">
        <v>8319</v>
      </c>
      <c r="S309" s="9">
        <f t="shared" si="19"/>
        <v>41282.944456018515</v>
      </c>
      <c r="T309" s="9">
        <f t="shared" si="18"/>
        <v>41312.944456018515</v>
      </c>
    </row>
    <row r="310" spans="1:20"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20"/>
        <v>105.56666666666668</v>
      </c>
      <c r="P310">
        <f t="shared" si="17"/>
        <v>62.712871287128714</v>
      </c>
      <c r="Q310" t="s">
        <v>8314</v>
      </c>
      <c r="R310" t="s">
        <v>8319</v>
      </c>
      <c r="S310" s="9">
        <f t="shared" si="19"/>
        <v>40567.694560185184</v>
      </c>
      <c r="T310" s="9">
        <f t="shared" si="18"/>
        <v>40612.694560185184</v>
      </c>
    </row>
    <row r="311" spans="1:20"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20"/>
        <v>118.94444444444446</v>
      </c>
      <c r="P311">
        <f t="shared" si="17"/>
        <v>89.957983193277315</v>
      </c>
      <c r="Q311" t="s">
        <v>8314</v>
      </c>
      <c r="R311" t="s">
        <v>8319</v>
      </c>
      <c r="S311" s="9">
        <f t="shared" si="19"/>
        <v>41134.751550925925</v>
      </c>
      <c r="T311" s="9">
        <f t="shared" si="18"/>
        <v>41155.751550925925</v>
      </c>
    </row>
    <row r="312" spans="1:20"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20"/>
        <v>104.129</v>
      </c>
      <c r="P312">
        <f t="shared" si="17"/>
        <v>28.924722222222222</v>
      </c>
      <c r="Q312" t="s">
        <v>8314</v>
      </c>
      <c r="R312" t="s">
        <v>8319</v>
      </c>
      <c r="S312" s="9">
        <f t="shared" si="19"/>
        <v>40821.183136574073</v>
      </c>
      <c r="T312" s="9">
        <f t="shared" si="18"/>
        <v>40836.083333333336</v>
      </c>
    </row>
    <row r="313" spans="1:20"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20"/>
        <v>104.10165000000001</v>
      </c>
      <c r="P313">
        <f t="shared" si="17"/>
        <v>138.8022</v>
      </c>
      <c r="Q313" t="s">
        <v>8314</v>
      </c>
      <c r="R313" t="s">
        <v>8319</v>
      </c>
      <c r="S313" s="9">
        <f t="shared" si="19"/>
        <v>40868.219814814816</v>
      </c>
      <c r="T313" s="9">
        <f t="shared" si="18"/>
        <v>40909.332638888889</v>
      </c>
    </row>
    <row r="314" spans="1:20"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20"/>
        <v>111.87499999999999</v>
      </c>
      <c r="P314">
        <f t="shared" si="17"/>
        <v>61.301369863013697</v>
      </c>
      <c r="Q314" t="s">
        <v>8314</v>
      </c>
      <c r="R314" t="s">
        <v>8319</v>
      </c>
      <c r="S314" s="9">
        <f t="shared" si="19"/>
        <v>41348.877685185187</v>
      </c>
      <c r="T314" s="9">
        <f t="shared" si="18"/>
        <v>41378.877685185187</v>
      </c>
    </row>
    <row r="315" spans="1:20"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20"/>
        <v>104.73529411764706</v>
      </c>
      <c r="P315">
        <f t="shared" si="17"/>
        <v>80.202702702702709</v>
      </c>
      <c r="Q315" t="s">
        <v>8314</v>
      </c>
      <c r="R315" t="s">
        <v>8319</v>
      </c>
      <c r="S315" s="9">
        <f t="shared" si="19"/>
        <v>40357.227939814817</v>
      </c>
      <c r="T315" s="9">
        <f t="shared" si="18"/>
        <v>40401.665972222225</v>
      </c>
    </row>
    <row r="316" spans="1:20"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20"/>
        <v>385.15000000000003</v>
      </c>
      <c r="P316">
        <f t="shared" si="17"/>
        <v>32.095833333333331</v>
      </c>
      <c r="Q316" t="s">
        <v>8314</v>
      </c>
      <c r="R316" t="s">
        <v>8319</v>
      </c>
      <c r="S316" s="9">
        <f t="shared" si="19"/>
        <v>41304.833194444444</v>
      </c>
      <c r="T316" s="9">
        <f t="shared" si="18"/>
        <v>41334.833194444444</v>
      </c>
    </row>
    <row r="317" spans="1:20"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20"/>
        <v>101.248</v>
      </c>
      <c r="P317">
        <f t="shared" si="17"/>
        <v>200.88888888888889</v>
      </c>
      <c r="Q317" t="s">
        <v>8314</v>
      </c>
      <c r="R317" t="s">
        <v>8319</v>
      </c>
      <c r="S317" s="9">
        <f t="shared" si="19"/>
        <v>41113.77238425926</v>
      </c>
      <c r="T317" s="9">
        <f t="shared" si="18"/>
        <v>41143.77238425926</v>
      </c>
    </row>
    <row r="318" spans="1:20"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20"/>
        <v>113.77333333333333</v>
      </c>
      <c r="P318">
        <f t="shared" si="17"/>
        <v>108.01265822784811</v>
      </c>
      <c r="Q318" t="s">
        <v>8314</v>
      </c>
      <c r="R318" t="s">
        <v>8319</v>
      </c>
      <c r="S318" s="9">
        <f t="shared" si="19"/>
        <v>41950.923576388886</v>
      </c>
      <c r="T318" s="9">
        <f t="shared" si="18"/>
        <v>41984.207638888889</v>
      </c>
    </row>
    <row r="319" spans="1:20"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20"/>
        <v>100.80333333333333</v>
      </c>
      <c r="P319">
        <f t="shared" si="17"/>
        <v>95.699367088607602</v>
      </c>
      <c r="Q319" t="s">
        <v>8314</v>
      </c>
      <c r="R319" t="s">
        <v>8319</v>
      </c>
      <c r="S319" s="9">
        <f t="shared" si="19"/>
        <v>41589.676886574074</v>
      </c>
      <c r="T319" s="9">
        <f t="shared" si="18"/>
        <v>41619.676886574074</v>
      </c>
    </row>
    <row r="320" spans="1:20"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20"/>
        <v>283.32</v>
      </c>
      <c r="P320">
        <f t="shared" si="17"/>
        <v>49.880281690140848</v>
      </c>
      <c r="Q320" t="s">
        <v>8314</v>
      </c>
      <c r="R320" t="s">
        <v>8319</v>
      </c>
      <c r="S320" s="9">
        <f t="shared" si="19"/>
        <v>41330.038784722223</v>
      </c>
      <c r="T320" s="9">
        <f t="shared" si="18"/>
        <v>41359.997118055559</v>
      </c>
    </row>
    <row r="321" spans="1:20"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20"/>
        <v>112.68</v>
      </c>
      <c r="P321">
        <f t="shared" si="17"/>
        <v>110.47058823529412</v>
      </c>
      <c r="Q321" t="s">
        <v>8314</v>
      </c>
      <c r="R321" t="s">
        <v>8319</v>
      </c>
      <c r="S321" s="9">
        <f t="shared" si="19"/>
        <v>40123.83829861111</v>
      </c>
      <c r="T321" s="9">
        <f t="shared" si="18"/>
        <v>40211.332638888889</v>
      </c>
    </row>
    <row r="322" spans="1:20"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si="20"/>
        <v>106.58000000000001</v>
      </c>
      <c r="P322">
        <f t="shared" si="17"/>
        <v>134.91139240506328</v>
      </c>
      <c r="Q322" t="s">
        <v>8314</v>
      </c>
      <c r="R322" t="s">
        <v>8319</v>
      </c>
      <c r="S322" s="9">
        <f t="shared" si="19"/>
        <v>42331.551307870366</v>
      </c>
      <c r="T322" s="9">
        <f t="shared" si="18"/>
        <v>42360.958333333328</v>
      </c>
    </row>
    <row r="323" spans="1:20"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si="20"/>
        <v>102.66285714285715</v>
      </c>
      <c r="P323">
        <f t="shared" ref="P323:P386" si="21">(E323/L323)</f>
        <v>106.62314540059347</v>
      </c>
      <c r="Q323" t="s">
        <v>8314</v>
      </c>
      <c r="R323" t="s">
        <v>8319</v>
      </c>
      <c r="S323" s="9">
        <f t="shared" si="19"/>
        <v>42647.446597222224</v>
      </c>
      <c r="T323" s="9">
        <f t="shared" ref="T323:T386" si="22">(((I323/60)/60)/24)+DATE(1970,1,1)</f>
        <v>42682.488263888896</v>
      </c>
    </row>
    <row r="324" spans="1:20"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20"/>
        <v>107.91200000000001</v>
      </c>
      <c r="P324">
        <f t="shared" si="21"/>
        <v>145.04301075268816</v>
      </c>
      <c r="Q324" t="s">
        <v>8314</v>
      </c>
      <c r="R324" t="s">
        <v>8319</v>
      </c>
      <c r="S324" s="9">
        <f t="shared" ref="S324:S387" si="23">(((J324/60)/60)/24)+DATE(1970,1,1)</f>
        <v>42473.57</v>
      </c>
      <c r="T324" s="9">
        <f t="shared" si="22"/>
        <v>42503.57</v>
      </c>
    </row>
    <row r="325" spans="1:20"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20"/>
        <v>123.07407407407408</v>
      </c>
      <c r="P325">
        <f t="shared" si="21"/>
        <v>114.58620689655173</v>
      </c>
      <c r="Q325" t="s">
        <v>8314</v>
      </c>
      <c r="R325" t="s">
        <v>8319</v>
      </c>
      <c r="S325" s="9">
        <f t="shared" si="23"/>
        <v>42697.32136574074</v>
      </c>
      <c r="T325" s="9">
        <f t="shared" si="22"/>
        <v>42725.332638888889</v>
      </c>
    </row>
    <row r="326" spans="1:20"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20"/>
        <v>101.6</v>
      </c>
      <c r="P326">
        <f t="shared" si="21"/>
        <v>105.3170731707317</v>
      </c>
      <c r="Q326" t="s">
        <v>8314</v>
      </c>
      <c r="R326" t="s">
        <v>8319</v>
      </c>
      <c r="S326" s="9">
        <f t="shared" si="23"/>
        <v>42184.626250000001</v>
      </c>
      <c r="T326" s="9">
        <f t="shared" si="22"/>
        <v>42217.626250000001</v>
      </c>
    </row>
    <row r="327" spans="1:20"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20"/>
        <v>104.396</v>
      </c>
      <c r="P327">
        <f t="shared" si="21"/>
        <v>70.921195652173907</v>
      </c>
      <c r="Q327" t="s">
        <v>8314</v>
      </c>
      <c r="R327" t="s">
        <v>8319</v>
      </c>
      <c r="S327" s="9">
        <f t="shared" si="23"/>
        <v>42689.187881944439</v>
      </c>
      <c r="T327" s="9">
        <f t="shared" si="22"/>
        <v>42724.187881944439</v>
      </c>
    </row>
    <row r="328" spans="1:20"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20"/>
        <v>112.92973333333333</v>
      </c>
      <c r="P328">
        <f t="shared" si="21"/>
        <v>147.17167680278018</v>
      </c>
      <c r="Q328" t="s">
        <v>8314</v>
      </c>
      <c r="R328" t="s">
        <v>8319</v>
      </c>
      <c r="S328" s="9">
        <f t="shared" si="23"/>
        <v>42775.314884259264</v>
      </c>
      <c r="T328" s="9">
        <f t="shared" si="22"/>
        <v>42808.956250000003</v>
      </c>
    </row>
    <row r="329" spans="1:20"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20"/>
        <v>136.4</v>
      </c>
      <c r="P329">
        <f t="shared" si="21"/>
        <v>160.47058823529412</v>
      </c>
      <c r="Q329" t="s">
        <v>8314</v>
      </c>
      <c r="R329" t="s">
        <v>8319</v>
      </c>
      <c r="S329" s="9">
        <f t="shared" si="23"/>
        <v>42058.235289351855</v>
      </c>
      <c r="T329" s="9">
        <f t="shared" si="22"/>
        <v>42085.333333333328</v>
      </c>
    </row>
    <row r="330" spans="1:20"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20"/>
        <v>103.61439999999999</v>
      </c>
      <c r="P330">
        <f t="shared" si="21"/>
        <v>156.04578313253012</v>
      </c>
      <c r="Q330" t="s">
        <v>8314</v>
      </c>
      <c r="R330" t="s">
        <v>8319</v>
      </c>
      <c r="S330" s="9">
        <f t="shared" si="23"/>
        <v>42278.946620370371</v>
      </c>
      <c r="T330" s="9">
        <f t="shared" si="22"/>
        <v>42309.166666666672</v>
      </c>
    </row>
    <row r="331" spans="1:20"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20"/>
        <v>105.5</v>
      </c>
      <c r="P331">
        <f t="shared" si="21"/>
        <v>63.17365269461078</v>
      </c>
      <c r="Q331" t="s">
        <v>8314</v>
      </c>
      <c r="R331" t="s">
        <v>8319</v>
      </c>
      <c r="S331" s="9">
        <f t="shared" si="23"/>
        <v>42291.46674768519</v>
      </c>
      <c r="T331" s="9">
        <f t="shared" si="22"/>
        <v>42315.166666666672</v>
      </c>
    </row>
    <row r="332" spans="1:20"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20"/>
        <v>101.82857142857142</v>
      </c>
      <c r="P332">
        <f t="shared" si="21"/>
        <v>104.82352941176471</v>
      </c>
      <c r="Q332" t="s">
        <v>8314</v>
      </c>
      <c r="R332" t="s">
        <v>8319</v>
      </c>
      <c r="S332" s="9">
        <f t="shared" si="23"/>
        <v>41379.515775462962</v>
      </c>
      <c r="T332" s="9">
        <f t="shared" si="22"/>
        <v>41411.165972222225</v>
      </c>
    </row>
    <row r="333" spans="1:20"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20"/>
        <v>106.60499999999999</v>
      </c>
      <c r="P333">
        <f t="shared" si="21"/>
        <v>97.356164383561648</v>
      </c>
      <c r="Q333" t="s">
        <v>8314</v>
      </c>
      <c r="R333" t="s">
        <v>8319</v>
      </c>
      <c r="S333" s="9">
        <f t="shared" si="23"/>
        <v>42507.581412037034</v>
      </c>
      <c r="T333" s="9">
        <f t="shared" si="22"/>
        <v>42538.581412037034</v>
      </c>
    </row>
    <row r="334" spans="1:20"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20"/>
        <v>113.015</v>
      </c>
      <c r="P334">
        <f t="shared" si="21"/>
        <v>203.63063063063063</v>
      </c>
      <c r="Q334" t="s">
        <v>8314</v>
      </c>
      <c r="R334" t="s">
        <v>8319</v>
      </c>
      <c r="S334" s="9">
        <f t="shared" si="23"/>
        <v>42263.680289351847</v>
      </c>
      <c r="T334" s="9">
        <f t="shared" si="22"/>
        <v>42305.333333333328</v>
      </c>
    </row>
    <row r="335" spans="1:20"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20"/>
        <v>125.22750000000001</v>
      </c>
      <c r="P335">
        <f t="shared" si="21"/>
        <v>188.31203007518798</v>
      </c>
      <c r="Q335" t="s">
        <v>8314</v>
      </c>
      <c r="R335" t="s">
        <v>8319</v>
      </c>
      <c r="S335" s="9">
        <f t="shared" si="23"/>
        <v>42437.636469907404</v>
      </c>
      <c r="T335" s="9">
        <f t="shared" si="22"/>
        <v>42467.59480324074</v>
      </c>
    </row>
    <row r="336" spans="1:20"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20"/>
        <v>101.19</v>
      </c>
      <c r="P336">
        <f t="shared" si="21"/>
        <v>146.65217391304347</v>
      </c>
      <c r="Q336" t="s">
        <v>8314</v>
      </c>
      <c r="R336" t="s">
        <v>8319</v>
      </c>
      <c r="S336" s="9">
        <f t="shared" si="23"/>
        <v>42101.682372685187</v>
      </c>
      <c r="T336" s="9">
        <f t="shared" si="22"/>
        <v>42139.791666666672</v>
      </c>
    </row>
    <row r="337" spans="1:20"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20"/>
        <v>102.76470588235294</v>
      </c>
      <c r="P337">
        <f t="shared" si="21"/>
        <v>109.1875</v>
      </c>
      <c r="Q337" t="s">
        <v>8314</v>
      </c>
      <c r="R337" t="s">
        <v>8319</v>
      </c>
      <c r="S337" s="9">
        <f t="shared" si="23"/>
        <v>42101.737442129626</v>
      </c>
      <c r="T337" s="9">
        <f t="shared" si="22"/>
        <v>42132.916666666672</v>
      </c>
    </row>
    <row r="338" spans="1:20"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20"/>
        <v>116.83911999999998</v>
      </c>
      <c r="P338">
        <f t="shared" si="21"/>
        <v>59.249046653144013</v>
      </c>
      <c r="Q338" t="s">
        <v>8314</v>
      </c>
      <c r="R338" t="s">
        <v>8319</v>
      </c>
      <c r="S338" s="9">
        <f t="shared" si="23"/>
        <v>42291.596273148149</v>
      </c>
      <c r="T338" s="9">
        <f t="shared" si="22"/>
        <v>42321.637939814813</v>
      </c>
    </row>
    <row r="339" spans="1:20"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ref="O339:O402" si="24">E339/D339 *100</f>
        <v>101.16833333333335</v>
      </c>
      <c r="P339">
        <f t="shared" si="21"/>
        <v>97.904838709677421</v>
      </c>
      <c r="Q339" t="s">
        <v>8314</v>
      </c>
      <c r="R339" t="s">
        <v>8319</v>
      </c>
      <c r="S339" s="9">
        <f t="shared" si="23"/>
        <v>42047.128564814819</v>
      </c>
      <c r="T339" s="9">
        <f t="shared" si="22"/>
        <v>42077.086898148147</v>
      </c>
    </row>
    <row r="340" spans="1:20"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24"/>
        <v>110.13360000000002</v>
      </c>
      <c r="P340">
        <f t="shared" si="21"/>
        <v>70.000169491525426</v>
      </c>
      <c r="Q340" t="s">
        <v>8314</v>
      </c>
      <c r="R340" t="s">
        <v>8319</v>
      </c>
      <c r="S340" s="9">
        <f t="shared" si="23"/>
        <v>42559.755671296298</v>
      </c>
      <c r="T340" s="9">
        <f t="shared" si="22"/>
        <v>42616.041666666672</v>
      </c>
    </row>
    <row r="341" spans="1:20"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24"/>
        <v>108.08333333333333</v>
      </c>
      <c r="P341">
        <f t="shared" si="21"/>
        <v>72.865168539325836</v>
      </c>
      <c r="Q341" t="s">
        <v>8314</v>
      </c>
      <c r="R341" t="s">
        <v>8319</v>
      </c>
      <c r="S341" s="9">
        <f t="shared" si="23"/>
        <v>42093.760046296295</v>
      </c>
      <c r="T341" s="9">
        <f t="shared" si="22"/>
        <v>42123.760046296295</v>
      </c>
    </row>
    <row r="342" spans="1:20"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24"/>
        <v>125.02285714285715</v>
      </c>
      <c r="P342">
        <f t="shared" si="21"/>
        <v>146.34782608695653</v>
      </c>
      <c r="Q342" t="s">
        <v>8314</v>
      </c>
      <c r="R342" t="s">
        <v>8319</v>
      </c>
      <c r="S342" s="9">
        <f t="shared" si="23"/>
        <v>42772.669062500005</v>
      </c>
      <c r="T342" s="9">
        <f t="shared" si="22"/>
        <v>42802.875</v>
      </c>
    </row>
    <row r="343" spans="1:20"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24"/>
        <v>106.71428571428572</v>
      </c>
      <c r="P343">
        <f t="shared" si="21"/>
        <v>67.909090909090907</v>
      </c>
      <c r="Q343" t="s">
        <v>8314</v>
      </c>
      <c r="R343" t="s">
        <v>8319</v>
      </c>
      <c r="S343" s="9">
        <f t="shared" si="23"/>
        <v>41894.879606481481</v>
      </c>
      <c r="T343" s="9">
        <f t="shared" si="22"/>
        <v>41913.165972222225</v>
      </c>
    </row>
    <row r="344" spans="1:20"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24"/>
        <v>100.36639999999998</v>
      </c>
      <c r="P344">
        <f t="shared" si="21"/>
        <v>169.85083076923075</v>
      </c>
      <c r="Q344" t="s">
        <v>8314</v>
      </c>
      <c r="R344" t="s">
        <v>8319</v>
      </c>
      <c r="S344" s="9">
        <f t="shared" si="23"/>
        <v>42459.780844907407</v>
      </c>
      <c r="T344" s="9">
        <f t="shared" si="22"/>
        <v>42489.780844907407</v>
      </c>
    </row>
    <row r="345" spans="1:20"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24"/>
        <v>102.02863333333335</v>
      </c>
      <c r="P345">
        <f t="shared" si="21"/>
        <v>58.413339694656486</v>
      </c>
      <c r="Q345" t="s">
        <v>8314</v>
      </c>
      <c r="R345" t="s">
        <v>8319</v>
      </c>
      <c r="S345" s="9">
        <f t="shared" si="23"/>
        <v>41926.73778935185</v>
      </c>
      <c r="T345" s="9">
        <f t="shared" si="22"/>
        <v>41957.125</v>
      </c>
    </row>
    <row r="346" spans="1:20"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24"/>
        <v>102.08358208955224</v>
      </c>
      <c r="P346">
        <f t="shared" si="21"/>
        <v>119.99298245614035</v>
      </c>
      <c r="Q346" t="s">
        <v>8314</v>
      </c>
      <c r="R346" t="s">
        <v>8319</v>
      </c>
      <c r="S346" s="9">
        <f t="shared" si="23"/>
        <v>42111.970995370371</v>
      </c>
      <c r="T346" s="9">
        <f t="shared" si="22"/>
        <v>42156.097222222219</v>
      </c>
    </row>
    <row r="347" spans="1:20"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24"/>
        <v>123.27586206896552</v>
      </c>
      <c r="P347">
        <f t="shared" si="21"/>
        <v>99.860335195530723</v>
      </c>
      <c r="Q347" t="s">
        <v>8314</v>
      </c>
      <c r="R347" t="s">
        <v>8319</v>
      </c>
      <c r="S347" s="9">
        <f t="shared" si="23"/>
        <v>42114.944328703699</v>
      </c>
      <c r="T347" s="9">
        <f t="shared" si="22"/>
        <v>42144.944328703699</v>
      </c>
    </row>
    <row r="348" spans="1:20"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24"/>
        <v>170.28880000000001</v>
      </c>
      <c r="P348">
        <f t="shared" si="21"/>
        <v>90.579148936170213</v>
      </c>
      <c r="Q348" t="s">
        <v>8314</v>
      </c>
      <c r="R348" t="s">
        <v>8319</v>
      </c>
      <c r="S348" s="9">
        <f t="shared" si="23"/>
        <v>42261.500243055561</v>
      </c>
      <c r="T348" s="9">
        <f t="shared" si="22"/>
        <v>42291.500243055561</v>
      </c>
    </row>
    <row r="349" spans="1:20"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24"/>
        <v>111.59049999999999</v>
      </c>
      <c r="P349">
        <f t="shared" si="21"/>
        <v>117.77361477572559</v>
      </c>
      <c r="Q349" t="s">
        <v>8314</v>
      </c>
      <c r="R349" t="s">
        <v>8319</v>
      </c>
      <c r="S349" s="9">
        <f t="shared" si="23"/>
        <v>42292.495474537034</v>
      </c>
      <c r="T349" s="9">
        <f t="shared" si="22"/>
        <v>42322.537141203706</v>
      </c>
    </row>
    <row r="350" spans="1:20"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24"/>
        <v>103</v>
      </c>
      <c r="P350">
        <f t="shared" si="21"/>
        <v>86.554621848739501</v>
      </c>
      <c r="Q350" t="s">
        <v>8314</v>
      </c>
      <c r="R350" t="s">
        <v>8319</v>
      </c>
      <c r="S350" s="9">
        <f t="shared" si="23"/>
        <v>42207.58699074074</v>
      </c>
      <c r="T350" s="9">
        <f t="shared" si="22"/>
        <v>42237.58699074074</v>
      </c>
    </row>
    <row r="351" spans="1:20"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24"/>
        <v>106.63570159857905</v>
      </c>
      <c r="P351">
        <f t="shared" si="21"/>
        <v>71.899281437125751</v>
      </c>
      <c r="Q351" t="s">
        <v>8314</v>
      </c>
      <c r="R351" t="s">
        <v>8319</v>
      </c>
      <c r="S351" s="9">
        <f t="shared" si="23"/>
        <v>42760.498935185184</v>
      </c>
      <c r="T351" s="9">
        <f t="shared" si="22"/>
        <v>42790.498935185184</v>
      </c>
    </row>
    <row r="352" spans="1:20"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24"/>
        <v>114.75999999999999</v>
      </c>
      <c r="P352">
        <f t="shared" si="21"/>
        <v>129.81900452488688</v>
      </c>
      <c r="Q352" t="s">
        <v>8314</v>
      </c>
      <c r="R352" t="s">
        <v>8319</v>
      </c>
      <c r="S352" s="9">
        <f t="shared" si="23"/>
        <v>42586.066076388888</v>
      </c>
      <c r="T352" s="9">
        <f t="shared" si="22"/>
        <v>42624.165972222225</v>
      </c>
    </row>
    <row r="353" spans="1:20"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24"/>
        <v>127.34117647058822</v>
      </c>
      <c r="P353">
        <f t="shared" si="21"/>
        <v>44.912863070539416</v>
      </c>
      <c r="Q353" t="s">
        <v>8314</v>
      </c>
      <c r="R353" t="s">
        <v>8319</v>
      </c>
      <c r="S353" s="9">
        <f t="shared" si="23"/>
        <v>42427.964745370366</v>
      </c>
      <c r="T353" s="9">
        <f t="shared" si="22"/>
        <v>42467.923078703709</v>
      </c>
    </row>
    <row r="354" spans="1:20"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24"/>
        <v>116.56</v>
      </c>
      <c r="P354">
        <f t="shared" si="21"/>
        <v>40.755244755244753</v>
      </c>
      <c r="Q354" t="s">
        <v>8314</v>
      </c>
      <c r="R354" t="s">
        <v>8319</v>
      </c>
      <c r="S354" s="9">
        <f t="shared" si="23"/>
        <v>41890.167453703703</v>
      </c>
      <c r="T354" s="9">
        <f t="shared" si="22"/>
        <v>41920.167453703703</v>
      </c>
    </row>
    <row r="355" spans="1:20"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24"/>
        <v>108.61819426615318</v>
      </c>
      <c r="P355">
        <f t="shared" si="21"/>
        <v>103.52394779771615</v>
      </c>
      <c r="Q355" t="s">
        <v>8314</v>
      </c>
      <c r="R355" t="s">
        <v>8319</v>
      </c>
      <c r="S355" s="9">
        <f t="shared" si="23"/>
        <v>42297.791886574079</v>
      </c>
      <c r="T355" s="9">
        <f t="shared" si="22"/>
        <v>42327.833553240736</v>
      </c>
    </row>
    <row r="356" spans="1:20"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24"/>
        <v>103.94285714285714</v>
      </c>
      <c r="P356">
        <f t="shared" si="21"/>
        <v>125.44827586206897</v>
      </c>
      <c r="Q356" t="s">
        <v>8314</v>
      </c>
      <c r="R356" t="s">
        <v>8319</v>
      </c>
      <c r="S356" s="9">
        <f t="shared" si="23"/>
        <v>42438.827789351853</v>
      </c>
      <c r="T356" s="9">
        <f t="shared" si="22"/>
        <v>42468.786122685182</v>
      </c>
    </row>
    <row r="357" spans="1:20"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24"/>
        <v>116.25714285714285</v>
      </c>
      <c r="P357">
        <f t="shared" si="21"/>
        <v>246.60606060606059</v>
      </c>
      <c r="Q357" t="s">
        <v>8314</v>
      </c>
      <c r="R357" t="s">
        <v>8319</v>
      </c>
      <c r="S357" s="9">
        <f t="shared" si="23"/>
        <v>41943.293912037036</v>
      </c>
      <c r="T357" s="9">
        <f t="shared" si="22"/>
        <v>41974.3355787037</v>
      </c>
    </row>
    <row r="358" spans="1:20"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24"/>
        <v>102.69239999999999</v>
      </c>
      <c r="P358">
        <f t="shared" si="21"/>
        <v>79.401340206185566</v>
      </c>
      <c r="Q358" t="s">
        <v>8314</v>
      </c>
      <c r="R358" t="s">
        <v>8319</v>
      </c>
      <c r="S358" s="9">
        <f t="shared" si="23"/>
        <v>42415.803159722222</v>
      </c>
      <c r="T358" s="9">
        <f t="shared" si="22"/>
        <v>42445.761493055557</v>
      </c>
    </row>
    <row r="359" spans="1:20"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24"/>
        <v>174</v>
      </c>
      <c r="P359">
        <f t="shared" si="21"/>
        <v>86.138613861386133</v>
      </c>
      <c r="Q359" t="s">
        <v>8314</v>
      </c>
      <c r="R359" t="s">
        <v>8319</v>
      </c>
      <c r="S359" s="9">
        <f t="shared" si="23"/>
        <v>42078.222187499996</v>
      </c>
      <c r="T359" s="9">
        <f t="shared" si="22"/>
        <v>42118.222187499996</v>
      </c>
    </row>
    <row r="360" spans="1:20"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24"/>
        <v>103.08800000000001</v>
      </c>
      <c r="P360">
        <f t="shared" si="21"/>
        <v>193.04868913857678</v>
      </c>
      <c r="Q360" t="s">
        <v>8314</v>
      </c>
      <c r="R360" t="s">
        <v>8319</v>
      </c>
      <c r="S360" s="9">
        <f t="shared" si="23"/>
        <v>42507.860196759255</v>
      </c>
      <c r="T360" s="9">
        <f t="shared" si="22"/>
        <v>42536.625</v>
      </c>
    </row>
    <row r="361" spans="1:20"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24"/>
        <v>104.85537190082646</v>
      </c>
      <c r="P361">
        <f t="shared" si="21"/>
        <v>84.023178807947019</v>
      </c>
      <c r="Q361" t="s">
        <v>8314</v>
      </c>
      <c r="R361" t="s">
        <v>8319</v>
      </c>
      <c r="S361" s="9">
        <f t="shared" si="23"/>
        <v>41935.070486111108</v>
      </c>
      <c r="T361" s="9">
        <f t="shared" si="22"/>
        <v>41957.216666666667</v>
      </c>
    </row>
    <row r="362" spans="1:20"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24"/>
        <v>101.375</v>
      </c>
      <c r="P362">
        <f t="shared" si="21"/>
        <v>139.82758620689654</v>
      </c>
      <c r="Q362" t="s">
        <v>8314</v>
      </c>
      <c r="R362" t="s">
        <v>8319</v>
      </c>
      <c r="S362" s="9">
        <f t="shared" si="23"/>
        <v>42163.897916666669</v>
      </c>
      <c r="T362" s="9">
        <f t="shared" si="22"/>
        <v>42208.132638888885</v>
      </c>
    </row>
    <row r="363" spans="1:20"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24"/>
        <v>111.07699999999998</v>
      </c>
      <c r="P363">
        <f t="shared" si="21"/>
        <v>109.82189265536722</v>
      </c>
      <c r="Q363" t="s">
        <v>8314</v>
      </c>
      <c r="R363" t="s">
        <v>8319</v>
      </c>
      <c r="S363" s="9">
        <f t="shared" si="23"/>
        <v>41936.001226851848</v>
      </c>
      <c r="T363" s="9">
        <f t="shared" si="22"/>
        <v>41966.042893518519</v>
      </c>
    </row>
    <row r="364" spans="1:20"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24"/>
        <v>124.15933781686496</v>
      </c>
      <c r="P364">
        <f t="shared" si="21"/>
        <v>139.53488372093022</v>
      </c>
      <c r="Q364" t="s">
        <v>8314</v>
      </c>
      <c r="R364" t="s">
        <v>8319</v>
      </c>
      <c r="S364" s="9">
        <f t="shared" si="23"/>
        <v>41837.210543981484</v>
      </c>
      <c r="T364" s="9">
        <f t="shared" si="22"/>
        <v>41859</v>
      </c>
    </row>
    <row r="365" spans="1:20"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24"/>
        <v>101.33333333333334</v>
      </c>
      <c r="P365">
        <f t="shared" si="21"/>
        <v>347.84615384615387</v>
      </c>
      <c r="Q365" t="s">
        <v>8314</v>
      </c>
      <c r="R365" t="s">
        <v>8319</v>
      </c>
      <c r="S365" s="9">
        <f t="shared" si="23"/>
        <v>40255.744629629626</v>
      </c>
      <c r="T365" s="9">
        <f t="shared" si="22"/>
        <v>40300.806944444441</v>
      </c>
    </row>
    <row r="366" spans="1:20"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24"/>
        <v>110.16142857142856</v>
      </c>
      <c r="P366">
        <f t="shared" si="21"/>
        <v>68.24159292035398</v>
      </c>
      <c r="Q366" t="s">
        <v>8314</v>
      </c>
      <c r="R366" t="s">
        <v>8319</v>
      </c>
      <c r="S366" s="9">
        <f t="shared" si="23"/>
        <v>41780.859629629631</v>
      </c>
      <c r="T366" s="9">
        <f t="shared" si="22"/>
        <v>41811.165972222225</v>
      </c>
    </row>
    <row r="367" spans="1:20"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24"/>
        <v>103.97333333333334</v>
      </c>
      <c r="P367">
        <f t="shared" si="21"/>
        <v>239.93846153846152</v>
      </c>
      <c r="Q367" t="s">
        <v>8314</v>
      </c>
      <c r="R367" t="s">
        <v>8319</v>
      </c>
      <c r="S367" s="9">
        <f t="shared" si="23"/>
        <v>41668.606469907405</v>
      </c>
      <c r="T367" s="9">
        <f t="shared" si="22"/>
        <v>41698.606469907405</v>
      </c>
    </row>
    <row r="368" spans="1:20"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24"/>
        <v>101.31578947368421</v>
      </c>
      <c r="P368">
        <f t="shared" si="21"/>
        <v>287.31343283582089</v>
      </c>
      <c r="Q368" t="s">
        <v>8314</v>
      </c>
      <c r="R368" t="s">
        <v>8319</v>
      </c>
      <c r="S368" s="9">
        <f t="shared" si="23"/>
        <v>41019.793032407404</v>
      </c>
      <c r="T368" s="9">
        <f t="shared" si="22"/>
        <v>41049.793032407404</v>
      </c>
    </row>
    <row r="369" spans="1:20"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24"/>
        <v>103.3501</v>
      </c>
      <c r="P369">
        <f t="shared" si="21"/>
        <v>86.84882352941176</v>
      </c>
      <c r="Q369" t="s">
        <v>8314</v>
      </c>
      <c r="R369" t="s">
        <v>8319</v>
      </c>
      <c r="S369" s="9">
        <f t="shared" si="23"/>
        <v>41355.577291666668</v>
      </c>
      <c r="T369" s="9">
        <f t="shared" si="22"/>
        <v>41395.207638888889</v>
      </c>
    </row>
    <row r="370" spans="1:20"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24"/>
        <v>104.11200000000001</v>
      </c>
      <c r="P370">
        <f t="shared" si="21"/>
        <v>81.84905660377359</v>
      </c>
      <c r="Q370" t="s">
        <v>8314</v>
      </c>
      <c r="R370" t="s">
        <v>8319</v>
      </c>
      <c r="S370" s="9">
        <f t="shared" si="23"/>
        <v>42043.605578703704</v>
      </c>
      <c r="T370" s="9">
        <f t="shared" si="22"/>
        <v>42078.563912037032</v>
      </c>
    </row>
    <row r="371" spans="1:20"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24"/>
        <v>110.15569230769231</v>
      </c>
      <c r="P371">
        <f t="shared" si="21"/>
        <v>42.874970059880241</v>
      </c>
      <c r="Q371" t="s">
        <v>8314</v>
      </c>
      <c r="R371" t="s">
        <v>8319</v>
      </c>
      <c r="S371" s="9">
        <f t="shared" si="23"/>
        <v>40893.551724537036</v>
      </c>
      <c r="T371" s="9">
        <f t="shared" si="22"/>
        <v>40923.551724537036</v>
      </c>
    </row>
    <row r="372" spans="1:20"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24"/>
        <v>122.02</v>
      </c>
      <c r="P372">
        <f t="shared" si="21"/>
        <v>709.41860465116281</v>
      </c>
      <c r="Q372" t="s">
        <v>8314</v>
      </c>
      <c r="R372" t="s">
        <v>8319</v>
      </c>
      <c r="S372" s="9">
        <f t="shared" si="23"/>
        <v>42711.795138888891</v>
      </c>
      <c r="T372" s="9">
        <f t="shared" si="22"/>
        <v>42741.795138888891</v>
      </c>
    </row>
    <row r="373" spans="1:20"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24"/>
        <v>114.16866666666667</v>
      </c>
      <c r="P373">
        <f t="shared" si="21"/>
        <v>161.25517890772127</v>
      </c>
      <c r="Q373" t="s">
        <v>8314</v>
      </c>
      <c r="R373" t="s">
        <v>8319</v>
      </c>
      <c r="S373" s="9">
        <f t="shared" si="23"/>
        <v>41261.767812500002</v>
      </c>
      <c r="T373" s="9">
        <f t="shared" si="22"/>
        <v>41306.767812500002</v>
      </c>
    </row>
    <row r="374" spans="1:20"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24"/>
        <v>125.33333333333334</v>
      </c>
      <c r="P374">
        <f t="shared" si="21"/>
        <v>41.777777777777779</v>
      </c>
      <c r="Q374" t="s">
        <v>8314</v>
      </c>
      <c r="R374" t="s">
        <v>8319</v>
      </c>
      <c r="S374" s="9">
        <f t="shared" si="23"/>
        <v>42425.576898148152</v>
      </c>
      <c r="T374" s="9">
        <f t="shared" si="22"/>
        <v>42465.666666666672</v>
      </c>
    </row>
    <row r="375" spans="1:20"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24"/>
        <v>106.66666666666667</v>
      </c>
      <c r="P375">
        <f t="shared" si="21"/>
        <v>89.887640449438209</v>
      </c>
      <c r="Q375" t="s">
        <v>8314</v>
      </c>
      <c r="R375" t="s">
        <v>8319</v>
      </c>
      <c r="S375" s="9">
        <f t="shared" si="23"/>
        <v>41078.91201388889</v>
      </c>
      <c r="T375" s="9">
        <f t="shared" si="22"/>
        <v>41108.91201388889</v>
      </c>
    </row>
    <row r="376" spans="1:20"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24"/>
        <v>130.65</v>
      </c>
      <c r="P376">
        <f t="shared" si="21"/>
        <v>45.051724137931032</v>
      </c>
      <c r="Q376" t="s">
        <v>8314</v>
      </c>
      <c r="R376" t="s">
        <v>8319</v>
      </c>
      <c r="S376" s="9">
        <f t="shared" si="23"/>
        <v>40757.889247685183</v>
      </c>
      <c r="T376" s="9">
        <f t="shared" si="22"/>
        <v>40802.889247685183</v>
      </c>
    </row>
    <row r="377" spans="1:20"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24"/>
        <v>120</v>
      </c>
      <c r="P377">
        <f t="shared" si="21"/>
        <v>42.857142857142854</v>
      </c>
      <c r="Q377" t="s">
        <v>8314</v>
      </c>
      <c r="R377" t="s">
        <v>8319</v>
      </c>
      <c r="S377" s="9">
        <f t="shared" si="23"/>
        <v>41657.985081018516</v>
      </c>
      <c r="T377" s="9">
        <f t="shared" si="22"/>
        <v>41699.720833333333</v>
      </c>
    </row>
    <row r="378" spans="1:20"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24"/>
        <v>105.9591836734694</v>
      </c>
      <c r="P378">
        <f t="shared" si="21"/>
        <v>54.083333333333336</v>
      </c>
      <c r="Q378" t="s">
        <v>8314</v>
      </c>
      <c r="R378" t="s">
        <v>8319</v>
      </c>
      <c r="S378" s="9">
        <f t="shared" si="23"/>
        <v>42576.452731481477</v>
      </c>
      <c r="T378" s="9">
        <f t="shared" si="22"/>
        <v>42607.452731481477</v>
      </c>
    </row>
    <row r="379" spans="1:20"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24"/>
        <v>114.39999999999999</v>
      </c>
      <c r="P379">
        <f t="shared" si="21"/>
        <v>103.21804511278195</v>
      </c>
      <c r="Q379" t="s">
        <v>8314</v>
      </c>
      <c r="R379" t="s">
        <v>8319</v>
      </c>
      <c r="S379" s="9">
        <f t="shared" si="23"/>
        <v>42292.250787037032</v>
      </c>
      <c r="T379" s="9">
        <f t="shared" si="22"/>
        <v>42322.292361111111</v>
      </c>
    </row>
    <row r="380" spans="1:20"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24"/>
        <v>111.76666666666665</v>
      </c>
      <c r="P380">
        <f t="shared" si="21"/>
        <v>40.397590361445786</v>
      </c>
      <c r="Q380" t="s">
        <v>8314</v>
      </c>
      <c r="R380" t="s">
        <v>8319</v>
      </c>
      <c r="S380" s="9">
        <f t="shared" si="23"/>
        <v>42370.571851851855</v>
      </c>
      <c r="T380" s="9">
        <f t="shared" si="22"/>
        <v>42394.994444444441</v>
      </c>
    </row>
    <row r="381" spans="1:20"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24"/>
        <v>116.08000000000001</v>
      </c>
      <c r="P381">
        <f t="shared" si="21"/>
        <v>116.85906040268456</v>
      </c>
      <c r="Q381" t="s">
        <v>8314</v>
      </c>
      <c r="R381" t="s">
        <v>8319</v>
      </c>
      <c r="S381" s="9">
        <f t="shared" si="23"/>
        <v>40987.688333333332</v>
      </c>
      <c r="T381" s="9">
        <f t="shared" si="22"/>
        <v>41032.688333333332</v>
      </c>
    </row>
    <row r="382" spans="1:20"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24"/>
        <v>141.5</v>
      </c>
      <c r="P382">
        <f t="shared" si="21"/>
        <v>115.51020408163265</v>
      </c>
      <c r="Q382" t="s">
        <v>8314</v>
      </c>
      <c r="R382" t="s">
        <v>8319</v>
      </c>
      <c r="S382" s="9">
        <f t="shared" si="23"/>
        <v>42367.719814814816</v>
      </c>
      <c r="T382" s="9">
        <f t="shared" si="22"/>
        <v>42392.719814814816</v>
      </c>
    </row>
    <row r="383" spans="1:20"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24"/>
        <v>104.72999999999999</v>
      </c>
      <c r="P383">
        <f t="shared" si="21"/>
        <v>104.31274900398407</v>
      </c>
      <c r="Q383" t="s">
        <v>8314</v>
      </c>
      <c r="R383" t="s">
        <v>8319</v>
      </c>
      <c r="S383" s="9">
        <f t="shared" si="23"/>
        <v>41085.698113425926</v>
      </c>
      <c r="T383" s="9">
        <f t="shared" si="22"/>
        <v>41120.208333333336</v>
      </c>
    </row>
    <row r="384" spans="1:20"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24"/>
        <v>255.83333333333331</v>
      </c>
      <c r="P384">
        <f t="shared" si="21"/>
        <v>69.772727272727266</v>
      </c>
      <c r="Q384" t="s">
        <v>8314</v>
      </c>
      <c r="R384" t="s">
        <v>8319</v>
      </c>
      <c r="S384" s="9">
        <f t="shared" si="23"/>
        <v>41144.709490740745</v>
      </c>
      <c r="T384" s="9">
        <f t="shared" si="22"/>
        <v>41158.709490740745</v>
      </c>
    </row>
    <row r="385" spans="1:20"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24"/>
        <v>206.70670670670671</v>
      </c>
      <c r="P385">
        <f t="shared" si="21"/>
        <v>43.020833333333336</v>
      </c>
      <c r="Q385" t="s">
        <v>8314</v>
      </c>
      <c r="R385" t="s">
        <v>8319</v>
      </c>
      <c r="S385" s="9">
        <f t="shared" si="23"/>
        <v>41755.117581018516</v>
      </c>
      <c r="T385" s="9">
        <f t="shared" si="22"/>
        <v>41778.117581018516</v>
      </c>
    </row>
    <row r="386" spans="1:20"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si="24"/>
        <v>112.105</v>
      </c>
      <c r="P386">
        <f t="shared" si="21"/>
        <v>58.540469973890339</v>
      </c>
      <c r="Q386" t="s">
        <v>8314</v>
      </c>
      <c r="R386" t="s">
        <v>8319</v>
      </c>
      <c r="S386" s="9">
        <f t="shared" si="23"/>
        <v>41980.781793981485</v>
      </c>
      <c r="T386" s="9">
        <f t="shared" si="22"/>
        <v>42010.781793981485</v>
      </c>
    </row>
    <row r="387" spans="1:20"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si="24"/>
        <v>105.982</v>
      </c>
      <c r="P387">
        <f t="shared" ref="P387:P450" si="25">(E387/L387)</f>
        <v>111.79535864978902</v>
      </c>
      <c r="Q387" t="s">
        <v>8314</v>
      </c>
      <c r="R387" t="s">
        <v>8319</v>
      </c>
      <c r="S387" s="9">
        <f t="shared" si="23"/>
        <v>41934.584502314814</v>
      </c>
      <c r="T387" s="9">
        <f t="shared" ref="T387:T450" si="26">(((I387/60)/60)/24)+DATE(1970,1,1)</f>
        <v>41964.626168981486</v>
      </c>
    </row>
    <row r="388" spans="1:20"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24"/>
        <v>100.16666666666667</v>
      </c>
      <c r="P388">
        <f t="shared" si="25"/>
        <v>46.230769230769234</v>
      </c>
      <c r="Q388" t="s">
        <v>8314</v>
      </c>
      <c r="R388" t="s">
        <v>8319</v>
      </c>
      <c r="S388" s="9">
        <f t="shared" ref="S388:S451" si="27">(((J388/60)/60)/24)+DATE(1970,1,1)</f>
        <v>42211.951284722221</v>
      </c>
      <c r="T388" s="9">
        <f t="shared" si="26"/>
        <v>42226.951284722221</v>
      </c>
    </row>
    <row r="389" spans="1:20"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24"/>
        <v>213.98947368421051</v>
      </c>
      <c r="P389">
        <f t="shared" si="25"/>
        <v>144.69039145907473</v>
      </c>
      <c r="Q389" t="s">
        <v>8314</v>
      </c>
      <c r="R389" t="s">
        <v>8319</v>
      </c>
      <c r="S389" s="9">
        <f t="shared" si="27"/>
        <v>42200.67659722222</v>
      </c>
      <c r="T389" s="9">
        <f t="shared" si="26"/>
        <v>42231.25</v>
      </c>
    </row>
    <row r="390" spans="1:20"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24"/>
        <v>126.16000000000001</v>
      </c>
      <c r="P390">
        <f t="shared" si="25"/>
        <v>88.845070422535215</v>
      </c>
      <c r="Q390" t="s">
        <v>8314</v>
      </c>
      <c r="R390" t="s">
        <v>8319</v>
      </c>
      <c r="S390" s="9">
        <f t="shared" si="27"/>
        <v>42549.076157407413</v>
      </c>
      <c r="T390" s="9">
        <f t="shared" si="26"/>
        <v>42579.076157407413</v>
      </c>
    </row>
    <row r="391" spans="1:20"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24"/>
        <v>181.53547058823528</v>
      </c>
      <c r="P391">
        <f t="shared" si="25"/>
        <v>81.75107284768211</v>
      </c>
      <c r="Q391" t="s">
        <v>8314</v>
      </c>
      <c r="R391" t="s">
        <v>8319</v>
      </c>
      <c r="S391" s="9">
        <f t="shared" si="27"/>
        <v>41674.063078703701</v>
      </c>
      <c r="T391" s="9">
        <f t="shared" si="26"/>
        <v>41705.957638888889</v>
      </c>
    </row>
    <row r="392" spans="1:20"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24"/>
        <v>100</v>
      </c>
      <c r="P392">
        <f t="shared" si="25"/>
        <v>71.428571428571431</v>
      </c>
      <c r="Q392" t="s">
        <v>8314</v>
      </c>
      <c r="R392" t="s">
        <v>8319</v>
      </c>
      <c r="S392" s="9">
        <f t="shared" si="27"/>
        <v>42112.036712962959</v>
      </c>
      <c r="T392" s="9">
        <f t="shared" si="26"/>
        <v>42132.036712962959</v>
      </c>
    </row>
    <row r="393" spans="1:20"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24"/>
        <v>100.61</v>
      </c>
      <c r="P393">
        <f t="shared" si="25"/>
        <v>104.25906735751295</v>
      </c>
      <c r="Q393" t="s">
        <v>8314</v>
      </c>
      <c r="R393" t="s">
        <v>8319</v>
      </c>
      <c r="S393" s="9">
        <f t="shared" si="27"/>
        <v>40865.042256944449</v>
      </c>
      <c r="T393" s="9">
        <f t="shared" si="26"/>
        <v>40895.040972222225</v>
      </c>
    </row>
    <row r="394" spans="1:20"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24"/>
        <v>100.9027027027027</v>
      </c>
      <c r="P394">
        <f t="shared" si="25"/>
        <v>90.616504854368927</v>
      </c>
      <c r="Q394" t="s">
        <v>8314</v>
      </c>
      <c r="R394" t="s">
        <v>8319</v>
      </c>
      <c r="S394" s="9">
        <f t="shared" si="27"/>
        <v>40763.717256944445</v>
      </c>
      <c r="T394" s="9">
        <f t="shared" si="26"/>
        <v>40794.125</v>
      </c>
    </row>
    <row r="395" spans="1:20"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24"/>
        <v>110.446</v>
      </c>
      <c r="P395">
        <f t="shared" si="25"/>
        <v>157.33048433048432</v>
      </c>
      <c r="Q395" t="s">
        <v>8314</v>
      </c>
      <c r="R395" t="s">
        <v>8319</v>
      </c>
      <c r="S395" s="9">
        <f t="shared" si="27"/>
        <v>41526.708935185183</v>
      </c>
      <c r="T395" s="9">
        <f t="shared" si="26"/>
        <v>41557.708935185183</v>
      </c>
    </row>
    <row r="396" spans="1:20"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24"/>
        <v>111.8936170212766</v>
      </c>
      <c r="P396">
        <f t="shared" si="25"/>
        <v>105.18</v>
      </c>
      <c r="Q396" t="s">
        <v>8314</v>
      </c>
      <c r="R396" t="s">
        <v>8319</v>
      </c>
      <c r="S396" s="9">
        <f t="shared" si="27"/>
        <v>42417.818078703705</v>
      </c>
      <c r="T396" s="9">
        <f t="shared" si="26"/>
        <v>42477.776412037041</v>
      </c>
    </row>
    <row r="397" spans="1:20"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24"/>
        <v>108.04450000000001</v>
      </c>
      <c r="P397">
        <f t="shared" si="25"/>
        <v>58.719836956521746</v>
      </c>
      <c r="Q397" t="s">
        <v>8314</v>
      </c>
      <c r="R397" t="s">
        <v>8319</v>
      </c>
      <c r="S397" s="9">
        <f t="shared" si="27"/>
        <v>40990.909259259257</v>
      </c>
      <c r="T397" s="9">
        <f t="shared" si="26"/>
        <v>41026.897222222222</v>
      </c>
    </row>
    <row r="398" spans="1:20"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24"/>
        <v>106.66666666666667</v>
      </c>
      <c r="P398">
        <f t="shared" si="25"/>
        <v>81.632653061224488</v>
      </c>
      <c r="Q398" t="s">
        <v>8314</v>
      </c>
      <c r="R398" t="s">
        <v>8319</v>
      </c>
      <c r="S398" s="9">
        <f t="shared" si="27"/>
        <v>41082.564884259256</v>
      </c>
      <c r="T398" s="9">
        <f t="shared" si="26"/>
        <v>41097.564884259256</v>
      </c>
    </row>
    <row r="399" spans="1:20"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24"/>
        <v>103.90027322404372</v>
      </c>
      <c r="P399">
        <f t="shared" si="25"/>
        <v>56.460043668122275</v>
      </c>
      <c r="Q399" t="s">
        <v>8314</v>
      </c>
      <c r="R399" t="s">
        <v>8319</v>
      </c>
      <c r="S399" s="9">
        <f t="shared" si="27"/>
        <v>40379.776435185187</v>
      </c>
      <c r="T399" s="9">
        <f t="shared" si="26"/>
        <v>40422.155555555553</v>
      </c>
    </row>
    <row r="400" spans="1:20"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24"/>
        <v>125.16000000000001</v>
      </c>
      <c r="P400">
        <f t="shared" si="25"/>
        <v>140.1044776119403</v>
      </c>
      <c r="Q400" t="s">
        <v>8314</v>
      </c>
      <c r="R400" t="s">
        <v>8319</v>
      </c>
      <c r="S400" s="9">
        <f t="shared" si="27"/>
        <v>42078.793124999997</v>
      </c>
      <c r="T400" s="9">
        <f t="shared" si="26"/>
        <v>42123.793124999997</v>
      </c>
    </row>
    <row r="401" spans="1:20"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24"/>
        <v>106.80499999999999</v>
      </c>
      <c r="P401">
        <f t="shared" si="25"/>
        <v>224.85263157894738</v>
      </c>
      <c r="Q401" t="s">
        <v>8314</v>
      </c>
      <c r="R401" t="s">
        <v>8319</v>
      </c>
      <c r="S401" s="9">
        <f t="shared" si="27"/>
        <v>42687.875775462962</v>
      </c>
      <c r="T401" s="9">
        <f t="shared" si="26"/>
        <v>42718.5</v>
      </c>
    </row>
    <row r="402" spans="1:20"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24"/>
        <v>112.30249999999999</v>
      </c>
      <c r="P402">
        <f t="shared" si="25"/>
        <v>181.13306451612902</v>
      </c>
      <c r="Q402" t="s">
        <v>8314</v>
      </c>
      <c r="R402" t="s">
        <v>8319</v>
      </c>
      <c r="S402" s="9">
        <f t="shared" si="27"/>
        <v>41745.635960648149</v>
      </c>
      <c r="T402" s="9">
        <f t="shared" si="26"/>
        <v>41776.145833333336</v>
      </c>
    </row>
    <row r="403" spans="1:20"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ref="O403:O466" si="28">E403/D403 *100</f>
        <v>103.812</v>
      </c>
      <c r="P403">
        <f t="shared" si="25"/>
        <v>711.04109589041093</v>
      </c>
      <c r="Q403" t="s">
        <v>8314</v>
      </c>
      <c r="R403" t="s">
        <v>8319</v>
      </c>
      <c r="S403" s="9">
        <f t="shared" si="27"/>
        <v>40732.842245370368</v>
      </c>
      <c r="T403" s="9">
        <f t="shared" si="26"/>
        <v>40762.842245370368</v>
      </c>
    </row>
    <row r="404" spans="1:20"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28"/>
        <v>141.65</v>
      </c>
      <c r="P404">
        <f t="shared" si="25"/>
        <v>65.883720930232556</v>
      </c>
      <c r="Q404" t="s">
        <v>8314</v>
      </c>
      <c r="R404" t="s">
        <v>8319</v>
      </c>
      <c r="S404" s="9">
        <f t="shared" si="27"/>
        <v>42292.539548611108</v>
      </c>
      <c r="T404" s="9">
        <f t="shared" si="26"/>
        <v>42313.58121527778</v>
      </c>
    </row>
    <row r="405" spans="1:20"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28"/>
        <v>105.25999999999999</v>
      </c>
      <c r="P405">
        <f t="shared" si="25"/>
        <v>75.185714285714283</v>
      </c>
      <c r="Q405" t="s">
        <v>8314</v>
      </c>
      <c r="R405" t="s">
        <v>8319</v>
      </c>
      <c r="S405" s="9">
        <f t="shared" si="27"/>
        <v>40718.310659722221</v>
      </c>
      <c r="T405" s="9">
        <f t="shared" si="26"/>
        <v>40765.297222222223</v>
      </c>
    </row>
    <row r="406" spans="1:20"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28"/>
        <v>103.09142857142857</v>
      </c>
      <c r="P406">
        <f t="shared" si="25"/>
        <v>133.14391143911439</v>
      </c>
      <c r="Q406" t="s">
        <v>8314</v>
      </c>
      <c r="R406" t="s">
        <v>8319</v>
      </c>
      <c r="S406" s="9">
        <f t="shared" si="27"/>
        <v>41646.628032407411</v>
      </c>
      <c r="T406" s="9">
        <f t="shared" si="26"/>
        <v>41675.961111111108</v>
      </c>
    </row>
    <row r="407" spans="1:20"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28"/>
        <v>107.65957446808511</v>
      </c>
      <c r="P407">
        <f t="shared" si="25"/>
        <v>55.2</v>
      </c>
      <c r="Q407" t="s">
        <v>8314</v>
      </c>
      <c r="R407" t="s">
        <v>8319</v>
      </c>
      <c r="S407" s="9">
        <f t="shared" si="27"/>
        <v>41674.08494212963</v>
      </c>
      <c r="T407" s="9">
        <f t="shared" si="26"/>
        <v>41704.08494212963</v>
      </c>
    </row>
    <row r="408" spans="1:20"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28"/>
        <v>107.70464285714286</v>
      </c>
      <c r="P408">
        <f t="shared" si="25"/>
        <v>86.163714285714292</v>
      </c>
      <c r="Q408" t="s">
        <v>8314</v>
      </c>
      <c r="R408" t="s">
        <v>8319</v>
      </c>
      <c r="S408" s="9">
        <f t="shared" si="27"/>
        <v>40638.162465277775</v>
      </c>
      <c r="T408" s="9">
        <f t="shared" si="26"/>
        <v>40672.249305555553</v>
      </c>
    </row>
    <row r="409" spans="1:20"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28"/>
        <v>101.55000000000001</v>
      </c>
      <c r="P409">
        <f t="shared" si="25"/>
        <v>92.318181818181813</v>
      </c>
      <c r="Q409" t="s">
        <v>8314</v>
      </c>
      <c r="R409" t="s">
        <v>8319</v>
      </c>
      <c r="S409" s="9">
        <f t="shared" si="27"/>
        <v>40806.870949074073</v>
      </c>
      <c r="T409" s="9">
        <f t="shared" si="26"/>
        <v>40866.912615740745</v>
      </c>
    </row>
    <row r="410" spans="1:20"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28"/>
        <v>101.43766666666667</v>
      </c>
      <c r="P410">
        <f t="shared" si="25"/>
        <v>160.16473684210527</v>
      </c>
      <c r="Q410" t="s">
        <v>8314</v>
      </c>
      <c r="R410" t="s">
        <v>8319</v>
      </c>
      <c r="S410" s="9">
        <f t="shared" si="27"/>
        <v>41543.735995370371</v>
      </c>
      <c r="T410" s="9">
        <f t="shared" si="26"/>
        <v>41583.777662037035</v>
      </c>
    </row>
    <row r="411" spans="1:20"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28"/>
        <v>136.80000000000001</v>
      </c>
      <c r="P411">
        <f t="shared" si="25"/>
        <v>45.6</v>
      </c>
      <c r="Q411" t="s">
        <v>8314</v>
      </c>
      <c r="R411" t="s">
        <v>8319</v>
      </c>
      <c r="S411" s="9">
        <f t="shared" si="27"/>
        <v>42543.862777777773</v>
      </c>
      <c r="T411" s="9">
        <f t="shared" si="26"/>
        <v>42573.862777777773</v>
      </c>
    </row>
    <row r="412" spans="1:20"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28"/>
        <v>128.29999999999998</v>
      </c>
      <c r="P412">
        <f t="shared" si="25"/>
        <v>183.28571428571428</v>
      </c>
      <c r="Q412" t="s">
        <v>8314</v>
      </c>
      <c r="R412" t="s">
        <v>8319</v>
      </c>
      <c r="S412" s="9">
        <f t="shared" si="27"/>
        <v>42113.981446759266</v>
      </c>
      <c r="T412" s="9">
        <f t="shared" si="26"/>
        <v>42173.981446759266</v>
      </c>
    </row>
    <row r="413" spans="1:20"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28"/>
        <v>101.05</v>
      </c>
      <c r="P413">
        <f t="shared" si="25"/>
        <v>125.78838174273859</v>
      </c>
      <c r="Q413" t="s">
        <v>8314</v>
      </c>
      <c r="R413" t="s">
        <v>8319</v>
      </c>
      <c r="S413" s="9">
        <f t="shared" si="27"/>
        <v>41598.17597222222</v>
      </c>
      <c r="T413" s="9">
        <f t="shared" si="26"/>
        <v>41630.208333333336</v>
      </c>
    </row>
    <row r="414" spans="1:20"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28"/>
        <v>126.84</v>
      </c>
      <c r="P414">
        <f t="shared" si="25"/>
        <v>57.654545454545456</v>
      </c>
      <c r="Q414" t="s">
        <v>8314</v>
      </c>
      <c r="R414" t="s">
        <v>8319</v>
      </c>
      <c r="S414" s="9">
        <f t="shared" si="27"/>
        <v>41099.742800925924</v>
      </c>
      <c r="T414" s="9">
        <f t="shared" si="26"/>
        <v>41115.742800925924</v>
      </c>
    </row>
    <row r="415" spans="1:20"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28"/>
        <v>105.0859375</v>
      </c>
      <c r="P415">
        <f t="shared" si="25"/>
        <v>78.660818713450297</v>
      </c>
      <c r="Q415" t="s">
        <v>8314</v>
      </c>
      <c r="R415" t="s">
        <v>8319</v>
      </c>
      <c r="S415" s="9">
        <f t="shared" si="27"/>
        <v>41079.877442129626</v>
      </c>
      <c r="T415" s="9">
        <f t="shared" si="26"/>
        <v>41109.877442129626</v>
      </c>
    </row>
    <row r="416" spans="1:20"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28"/>
        <v>102.85405405405406</v>
      </c>
      <c r="P416">
        <f t="shared" si="25"/>
        <v>91.480769230769226</v>
      </c>
      <c r="Q416" t="s">
        <v>8314</v>
      </c>
      <c r="R416" t="s">
        <v>8319</v>
      </c>
      <c r="S416" s="9">
        <f t="shared" si="27"/>
        <v>41529.063252314816</v>
      </c>
      <c r="T416" s="9">
        <f t="shared" si="26"/>
        <v>41559.063252314816</v>
      </c>
    </row>
    <row r="417" spans="1:20"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28"/>
        <v>102.14714285714285</v>
      </c>
      <c r="P417">
        <f t="shared" si="25"/>
        <v>68.09809523809524</v>
      </c>
      <c r="Q417" t="s">
        <v>8314</v>
      </c>
      <c r="R417" t="s">
        <v>8319</v>
      </c>
      <c r="S417" s="9">
        <f t="shared" si="27"/>
        <v>41904.851875</v>
      </c>
      <c r="T417" s="9">
        <f t="shared" si="26"/>
        <v>41929.5</v>
      </c>
    </row>
    <row r="418" spans="1:20"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28"/>
        <v>120.21700000000001</v>
      </c>
      <c r="P418">
        <f t="shared" si="25"/>
        <v>48.086800000000004</v>
      </c>
      <c r="Q418" t="s">
        <v>8314</v>
      </c>
      <c r="R418" t="s">
        <v>8319</v>
      </c>
      <c r="S418" s="9">
        <f t="shared" si="27"/>
        <v>41648.396192129629</v>
      </c>
      <c r="T418" s="9">
        <f t="shared" si="26"/>
        <v>41678.396192129629</v>
      </c>
    </row>
    <row r="419" spans="1:20"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28"/>
        <v>100.24761904761905</v>
      </c>
      <c r="P419">
        <f t="shared" si="25"/>
        <v>202.42307692307693</v>
      </c>
      <c r="Q419" t="s">
        <v>8314</v>
      </c>
      <c r="R419" t="s">
        <v>8319</v>
      </c>
      <c r="S419" s="9">
        <f t="shared" si="27"/>
        <v>41360.970601851855</v>
      </c>
      <c r="T419" s="9">
        <f t="shared" si="26"/>
        <v>41372.189583333333</v>
      </c>
    </row>
    <row r="420" spans="1:20"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28"/>
        <v>100.63392857142857</v>
      </c>
      <c r="P420">
        <f t="shared" si="25"/>
        <v>216.75</v>
      </c>
      <c r="Q420" t="s">
        <v>8314</v>
      </c>
      <c r="R420" t="s">
        <v>8319</v>
      </c>
      <c r="S420" s="9">
        <f t="shared" si="27"/>
        <v>42178.282372685186</v>
      </c>
      <c r="T420" s="9">
        <f t="shared" si="26"/>
        <v>42208.282372685186</v>
      </c>
    </row>
    <row r="421" spans="1:20"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28"/>
        <v>100.4375</v>
      </c>
      <c r="P421">
        <f t="shared" si="25"/>
        <v>110.06849315068493</v>
      </c>
      <c r="Q421" t="s">
        <v>8314</v>
      </c>
      <c r="R421" t="s">
        <v>8319</v>
      </c>
      <c r="S421" s="9">
        <f t="shared" si="27"/>
        <v>41394.842442129629</v>
      </c>
      <c r="T421" s="9">
        <f t="shared" si="26"/>
        <v>41454.842442129629</v>
      </c>
    </row>
    <row r="422" spans="1:20"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28"/>
        <v>0.43939393939393934</v>
      </c>
      <c r="P422">
        <f t="shared" si="25"/>
        <v>4.833333333333333</v>
      </c>
      <c r="Q422" t="s">
        <v>8314</v>
      </c>
      <c r="R422" t="s">
        <v>8320</v>
      </c>
      <c r="S422" s="9">
        <f t="shared" si="27"/>
        <v>41682.23646990741</v>
      </c>
      <c r="T422" s="9">
        <f t="shared" si="26"/>
        <v>41712.194803240738</v>
      </c>
    </row>
    <row r="423" spans="1:20"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28"/>
        <v>2.0066666666666668</v>
      </c>
      <c r="P423">
        <f t="shared" si="25"/>
        <v>50.166666666666664</v>
      </c>
      <c r="Q423" t="s">
        <v>8314</v>
      </c>
      <c r="R423" t="s">
        <v>8320</v>
      </c>
      <c r="S423" s="9">
        <f t="shared" si="27"/>
        <v>42177.491388888884</v>
      </c>
      <c r="T423" s="9">
        <f t="shared" si="26"/>
        <v>42237.491388888884</v>
      </c>
    </row>
    <row r="424" spans="1:20"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28"/>
        <v>1.075</v>
      </c>
      <c r="P424">
        <f t="shared" si="25"/>
        <v>35.833333333333336</v>
      </c>
      <c r="Q424" t="s">
        <v>8314</v>
      </c>
      <c r="R424" t="s">
        <v>8320</v>
      </c>
      <c r="S424" s="9">
        <f t="shared" si="27"/>
        <v>41863.260381944441</v>
      </c>
      <c r="T424" s="9">
        <f t="shared" si="26"/>
        <v>41893.260381944441</v>
      </c>
    </row>
    <row r="425" spans="1:20"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28"/>
        <v>0.76500000000000001</v>
      </c>
      <c r="P425">
        <f t="shared" si="25"/>
        <v>11.76923076923077</v>
      </c>
      <c r="Q425" t="s">
        <v>8314</v>
      </c>
      <c r="R425" t="s">
        <v>8320</v>
      </c>
      <c r="S425" s="9">
        <f t="shared" si="27"/>
        <v>41400.92627314815</v>
      </c>
      <c r="T425" s="9">
        <f t="shared" si="26"/>
        <v>41430.92627314815</v>
      </c>
    </row>
    <row r="426" spans="1:20"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28"/>
        <v>6.7966666666666677</v>
      </c>
      <c r="P426">
        <f t="shared" si="25"/>
        <v>40.78</v>
      </c>
      <c r="Q426" t="s">
        <v>8314</v>
      </c>
      <c r="R426" t="s">
        <v>8320</v>
      </c>
      <c r="S426" s="9">
        <f t="shared" si="27"/>
        <v>40934.376145833332</v>
      </c>
      <c r="T426" s="9">
        <f t="shared" si="26"/>
        <v>40994.334479166668</v>
      </c>
    </row>
    <row r="427" spans="1:20"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28"/>
        <v>1.2E-2</v>
      </c>
      <c r="P427">
        <f t="shared" si="25"/>
        <v>3</v>
      </c>
      <c r="Q427" t="s">
        <v>8314</v>
      </c>
      <c r="R427" t="s">
        <v>8320</v>
      </c>
      <c r="S427" s="9">
        <f t="shared" si="27"/>
        <v>42275.861157407402</v>
      </c>
      <c r="T427" s="9">
        <f t="shared" si="26"/>
        <v>42335.902824074074</v>
      </c>
    </row>
    <row r="428" spans="1:20"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28"/>
        <v>1.3299999999999998</v>
      </c>
      <c r="P428">
        <f t="shared" si="25"/>
        <v>16.625</v>
      </c>
      <c r="Q428" t="s">
        <v>8314</v>
      </c>
      <c r="R428" t="s">
        <v>8320</v>
      </c>
      <c r="S428" s="9">
        <f t="shared" si="27"/>
        <v>42400.711967592593</v>
      </c>
      <c r="T428" s="9">
        <f t="shared" si="26"/>
        <v>42430.711967592593</v>
      </c>
    </row>
    <row r="429" spans="1:20"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28"/>
        <v>0</v>
      </c>
      <c r="P429" t="e">
        <f t="shared" si="25"/>
        <v>#DIV/0!</v>
      </c>
      <c r="Q429" t="s">
        <v>8314</v>
      </c>
      <c r="R429" t="s">
        <v>8320</v>
      </c>
      <c r="S429" s="9">
        <f t="shared" si="27"/>
        <v>42285.909027777772</v>
      </c>
      <c r="T429" s="9">
        <f t="shared" si="26"/>
        <v>42299.790972222225</v>
      </c>
    </row>
    <row r="430" spans="1:20"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28"/>
        <v>5.6333333333333329</v>
      </c>
      <c r="P430">
        <f t="shared" si="25"/>
        <v>52</v>
      </c>
      <c r="Q430" t="s">
        <v>8314</v>
      </c>
      <c r="R430" t="s">
        <v>8320</v>
      </c>
      <c r="S430" s="9">
        <f t="shared" si="27"/>
        <v>41778.766724537039</v>
      </c>
      <c r="T430" s="9">
        <f t="shared" si="26"/>
        <v>41806.916666666664</v>
      </c>
    </row>
    <row r="431" spans="1:20"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28"/>
        <v>0</v>
      </c>
      <c r="P431" t="e">
        <f t="shared" si="25"/>
        <v>#DIV/0!</v>
      </c>
      <c r="Q431" t="s">
        <v>8314</v>
      </c>
      <c r="R431" t="s">
        <v>8320</v>
      </c>
      <c r="S431" s="9">
        <f t="shared" si="27"/>
        <v>40070.901412037041</v>
      </c>
      <c r="T431" s="9">
        <f t="shared" si="26"/>
        <v>40144.207638888889</v>
      </c>
    </row>
    <row r="432" spans="1:20"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28"/>
        <v>2.4</v>
      </c>
      <c r="P432">
        <f t="shared" si="25"/>
        <v>4.8</v>
      </c>
      <c r="Q432" t="s">
        <v>8314</v>
      </c>
      <c r="R432" t="s">
        <v>8320</v>
      </c>
      <c r="S432" s="9">
        <f t="shared" si="27"/>
        <v>41513.107256944444</v>
      </c>
      <c r="T432" s="9">
        <f t="shared" si="26"/>
        <v>41528.107256944444</v>
      </c>
    </row>
    <row r="433" spans="1:20"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28"/>
        <v>13.833333333333334</v>
      </c>
      <c r="P433">
        <f t="shared" si="25"/>
        <v>51.875</v>
      </c>
      <c r="Q433" t="s">
        <v>8314</v>
      </c>
      <c r="R433" t="s">
        <v>8320</v>
      </c>
      <c r="S433" s="9">
        <f t="shared" si="27"/>
        <v>42526.871331018512</v>
      </c>
      <c r="T433" s="9">
        <f t="shared" si="26"/>
        <v>42556.871331018512</v>
      </c>
    </row>
    <row r="434" spans="1:20"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28"/>
        <v>9.5</v>
      </c>
      <c r="P434">
        <f t="shared" si="25"/>
        <v>71.25</v>
      </c>
      <c r="Q434" t="s">
        <v>8314</v>
      </c>
      <c r="R434" t="s">
        <v>8320</v>
      </c>
      <c r="S434" s="9">
        <f t="shared" si="27"/>
        <v>42238.726631944446</v>
      </c>
      <c r="T434" s="9">
        <f t="shared" si="26"/>
        <v>42298.726631944446</v>
      </c>
    </row>
    <row r="435" spans="1:20"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28"/>
        <v>0</v>
      </c>
      <c r="P435" t="e">
        <f t="shared" si="25"/>
        <v>#DIV/0!</v>
      </c>
      <c r="Q435" t="s">
        <v>8314</v>
      </c>
      <c r="R435" t="s">
        <v>8320</v>
      </c>
      <c r="S435" s="9">
        <f t="shared" si="27"/>
        <v>42228.629884259266</v>
      </c>
      <c r="T435" s="9">
        <f t="shared" si="26"/>
        <v>42288.629884259266</v>
      </c>
    </row>
    <row r="436" spans="1:20"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28"/>
        <v>5</v>
      </c>
      <c r="P436">
        <f t="shared" si="25"/>
        <v>62.5</v>
      </c>
      <c r="Q436" t="s">
        <v>8314</v>
      </c>
      <c r="R436" t="s">
        <v>8320</v>
      </c>
      <c r="S436" s="9">
        <f t="shared" si="27"/>
        <v>41576.834513888891</v>
      </c>
      <c r="T436" s="9">
        <f t="shared" si="26"/>
        <v>41609.876180555555</v>
      </c>
    </row>
    <row r="437" spans="1:20"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28"/>
        <v>2.7272727272727275E-3</v>
      </c>
      <c r="P437">
        <f t="shared" si="25"/>
        <v>1</v>
      </c>
      <c r="Q437" t="s">
        <v>8314</v>
      </c>
      <c r="R437" t="s">
        <v>8320</v>
      </c>
      <c r="S437" s="9">
        <f t="shared" si="27"/>
        <v>41500.747453703705</v>
      </c>
      <c r="T437" s="9">
        <f t="shared" si="26"/>
        <v>41530.747453703705</v>
      </c>
    </row>
    <row r="438" spans="1:20"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28"/>
        <v>0</v>
      </c>
      <c r="P438" t="e">
        <f t="shared" si="25"/>
        <v>#DIV/0!</v>
      </c>
      <c r="Q438" t="s">
        <v>8314</v>
      </c>
      <c r="R438" t="s">
        <v>8320</v>
      </c>
      <c r="S438" s="9">
        <f t="shared" si="27"/>
        <v>41456.36241898148</v>
      </c>
      <c r="T438" s="9">
        <f t="shared" si="26"/>
        <v>41486.36241898148</v>
      </c>
    </row>
    <row r="439" spans="1:20"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28"/>
        <v>0</v>
      </c>
      <c r="P439" t="e">
        <f t="shared" si="25"/>
        <v>#DIV/0!</v>
      </c>
      <c r="Q439" t="s">
        <v>8314</v>
      </c>
      <c r="R439" t="s">
        <v>8320</v>
      </c>
      <c r="S439" s="9">
        <f t="shared" si="27"/>
        <v>42591.31858796296</v>
      </c>
      <c r="T439" s="9">
        <f t="shared" si="26"/>
        <v>42651.31858796296</v>
      </c>
    </row>
    <row r="440" spans="1:20"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28"/>
        <v>9.379999999999999</v>
      </c>
      <c r="P440">
        <f t="shared" si="25"/>
        <v>170.54545454545453</v>
      </c>
      <c r="Q440" t="s">
        <v>8314</v>
      </c>
      <c r="R440" t="s">
        <v>8320</v>
      </c>
      <c r="S440" s="9">
        <f t="shared" si="27"/>
        <v>42296.261087962965</v>
      </c>
      <c r="T440" s="9">
        <f t="shared" si="26"/>
        <v>42326.302754629629</v>
      </c>
    </row>
    <row r="441" spans="1:20"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28"/>
        <v>0</v>
      </c>
      <c r="P441" t="e">
        <f t="shared" si="25"/>
        <v>#DIV/0!</v>
      </c>
      <c r="Q441" t="s">
        <v>8314</v>
      </c>
      <c r="R441" t="s">
        <v>8320</v>
      </c>
      <c r="S441" s="9">
        <f t="shared" si="27"/>
        <v>41919.761782407404</v>
      </c>
      <c r="T441" s="9">
        <f t="shared" si="26"/>
        <v>41929.761782407404</v>
      </c>
    </row>
    <row r="442" spans="1:20"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28"/>
        <v>0.1</v>
      </c>
      <c r="P442">
        <f t="shared" si="25"/>
        <v>5</v>
      </c>
      <c r="Q442" t="s">
        <v>8314</v>
      </c>
      <c r="R442" t="s">
        <v>8320</v>
      </c>
      <c r="S442" s="9">
        <f t="shared" si="27"/>
        <v>42423.985567129625</v>
      </c>
      <c r="T442" s="9">
        <f t="shared" si="26"/>
        <v>42453.943900462968</v>
      </c>
    </row>
    <row r="443" spans="1:20"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28"/>
        <v>0</v>
      </c>
      <c r="P443" t="e">
        <f t="shared" si="25"/>
        <v>#DIV/0!</v>
      </c>
      <c r="Q443" t="s">
        <v>8314</v>
      </c>
      <c r="R443" t="s">
        <v>8320</v>
      </c>
      <c r="S443" s="9">
        <f t="shared" si="27"/>
        <v>41550.793935185182</v>
      </c>
      <c r="T443" s="9">
        <f t="shared" si="26"/>
        <v>41580.793935185182</v>
      </c>
    </row>
    <row r="444" spans="1:20"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28"/>
        <v>39.358823529411765</v>
      </c>
      <c r="P444">
        <f t="shared" si="25"/>
        <v>393.58823529411762</v>
      </c>
      <c r="Q444" t="s">
        <v>8314</v>
      </c>
      <c r="R444" t="s">
        <v>8320</v>
      </c>
      <c r="S444" s="9">
        <f t="shared" si="27"/>
        <v>42024.888692129629</v>
      </c>
      <c r="T444" s="9">
        <f t="shared" si="26"/>
        <v>42054.888692129629</v>
      </c>
    </row>
    <row r="445" spans="1:20"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28"/>
        <v>0.1</v>
      </c>
      <c r="P445">
        <f t="shared" si="25"/>
        <v>5</v>
      </c>
      <c r="Q445" t="s">
        <v>8314</v>
      </c>
      <c r="R445" t="s">
        <v>8320</v>
      </c>
      <c r="S445" s="9">
        <f t="shared" si="27"/>
        <v>41650.015057870369</v>
      </c>
      <c r="T445" s="9">
        <f t="shared" si="26"/>
        <v>41680.015057870369</v>
      </c>
    </row>
    <row r="446" spans="1:20"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28"/>
        <v>5</v>
      </c>
      <c r="P446">
        <f t="shared" si="25"/>
        <v>50</v>
      </c>
      <c r="Q446" t="s">
        <v>8314</v>
      </c>
      <c r="R446" t="s">
        <v>8320</v>
      </c>
      <c r="S446" s="9">
        <f t="shared" si="27"/>
        <v>40894.906956018516</v>
      </c>
      <c r="T446" s="9">
        <f t="shared" si="26"/>
        <v>40954.906956018516</v>
      </c>
    </row>
    <row r="447" spans="1:20"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28"/>
        <v>3.3333333333333335E-3</v>
      </c>
      <c r="P447">
        <f t="shared" si="25"/>
        <v>1</v>
      </c>
      <c r="Q447" t="s">
        <v>8314</v>
      </c>
      <c r="R447" t="s">
        <v>8320</v>
      </c>
      <c r="S447" s="9">
        <f t="shared" si="27"/>
        <v>42130.335358796292</v>
      </c>
      <c r="T447" s="9">
        <f t="shared" si="26"/>
        <v>42145.335358796292</v>
      </c>
    </row>
    <row r="448" spans="1:20"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28"/>
        <v>7.2952380952380951</v>
      </c>
      <c r="P448">
        <f t="shared" si="25"/>
        <v>47.875</v>
      </c>
      <c r="Q448" t="s">
        <v>8314</v>
      </c>
      <c r="R448" t="s">
        <v>8320</v>
      </c>
      <c r="S448" s="9">
        <f t="shared" si="27"/>
        <v>42037.083564814813</v>
      </c>
      <c r="T448" s="9">
        <f t="shared" si="26"/>
        <v>42067.083564814813</v>
      </c>
    </row>
    <row r="449" spans="1:20"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28"/>
        <v>1.6666666666666666E-2</v>
      </c>
      <c r="P449">
        <f t="shared" si="25"/>
        <v>5</v>
      </c>
      <c r="Q449" t="s">
        <v>8314</v>
      </c>
      <c r="R449" t="s">
        <v>8320</v>
      </c>
      <c r="S449" s="9">
        <f t="shared" si="27"/>
        <v>41331.555127314816</v>
      </c>
      <c r="T449" s="9">
        <f t="shared" si="26"/>
        <v>41356.513460648144</v>
      </c>
    </row>
    <row r="450" spans="1:20"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si="28"/>
        <v>3.2804000000000002</v>
      </c>
      <c r="P450">
        <f t="shared" si="25"/>
        <v>20.502500000000001</v>
      </c>
      <c r="Q450" t="s">
        <v>8314</v>
      </c>
      <c r="R450" t="s">
        <v>8320</v>
      </c>
      <c r="S450" s="9">
        <f t="shared" si="27"/>
        <v>41753.758043981477</v>
      </c>
      <c r="T450" s="9">
        <f t="shared" si="26"/>
        <v>41773.758043981477</v>
      </c>
    </row>
    <row r="451" spans="1:20"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si="28"/>
        <v>2.25</v>
      </c>
      <c r="P451">
        <f t="shared" ref="P451:P514" si="29">(E451/L451)</f>
        <v>9</v>
      </c>
      <c r="Q451" t="s">
        <v>8314</v>
      </c>
      <c r="R451" t="s">
        <v>8320</v>
      </c>
      <c r="S451" s="9">
        <f t="shared" si="27"/>
        <v>41534.568113425928</v>
      </c>
      <c r="T451" s="9">
        <f t="shared" ref="T451:T514" si="30">(((I451/60)/60)/24)+DATE(1970,1,1)</f>
        <v>41564.568113425928</v>
      </c>
    </row>
    <row r="452" spans="1:20"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28"/>
        <v>0.79200000000000004</v>
      </c>
      <c r="P452">
        <f t="shared" si="29"/>
        <v>56.571428571428569</v>
      </c>
      <c r="Q452" t="s">
        <v>8314</v>
      </c>
      <c r="R452" t="s">
        <v>8320</v>
      </c>
      <c r="S452" s="9">
        <f t="shared" ref="S452:S515" si="31">(((J452/60)/60)/24)+DATE(1970,1,1)</f>
        <v>41654.946759259255</v>
      </c>
      <c r="T452" s="9">
        <f t="shared" si="30"/>
        <v>41684.946759259255</v>
      </c>
    </row>
    <row r="453" spans="1:20"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28"/>
        <v>0</v>
      </c>
      <c r="P453" t="e">
        <f t="shared" si="29"/>
        <v>#DIV/0!</v>
      </c>
      <c r="Q453" t="s">
        <v>8314</v>
      </c>
      <c r="R453" t="s">
        <v>8320</v>
      </c>
      <c r="S453" s="9">
        <f t="shared" si="31"/>
        <v>41634.715173611112</v>
      </c>
      <c r="T453" s="9">
        <f t="shared" si="30"/>
        <v>41664.715173611112</v>
      </c>
    </row>
    <row r="454" spans="1:20"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28"/>
        <v>64</v>
      </c>
      <c r="P454">
        <f t="shared" si="29"/>
        <v>40</v>
      </c>
      <c r="Q454" t="s">
        <v>8314</v>
      </c>
      <c r="R454" t="s">
        <v>8320</v>
      </c>
      <c r="S454" s="9">
        <f t="shared" si="31"/>
        <v>42107.703877314809</v>
      </c>
      <c r="T454" s="9">
        <f t="shared" si="30"/>
        <v>42137.703877314809</v>
      </c>
    </row>
    <row r="455" spans="1:20"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28"/>
        <v>2.7404479578392621E-2</v>
      </c>
      <c r="P455">
        <f t="shared" si="29"/>
        <v>13</v>
      </c>
      <c r="Q455" t="s">
        <v>8314</v>
      </c>
      <c r="R455" t="s">
        <v>8320</v>
      </c>
      <c r="S455" s="9">
        <f t="shared" si="31"/>
        <v>42038.824988425928</v>
      </c>
      <c r="T455" s="9">
        <f t="shared" si="30"/>
        <v>42054.824988425928</v>
      </c>
    </row>
    <row r="456" spans="1:20"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28"/>
        <v>0.82000000000000006</v>
      </c>
      <c r="P456">
        <f t="shared" si="29"/>
        <v>16.399999999999999</v>
      </c>
      <c r="Q456" t="s">
        <v>8314</v>
      </c>
      <c r="R456" t="s">
        <v>8320</v>
      </c>
      <c r="S456" s="9">
        <f t="shared" si="31"/>
        <v>41938.717256944445</v>
      </c>
      <c r="T456" s="9">
        <f t="shared" si="30"/>
        <v>41969.551388888889</v>
      </c>
    </row>
    <row r="457" spans="1:20"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28"/>
        <v>6.9230769230769221E-2</v>
      </c>
      <c r="P457">
        <f t="shared" si="29"/>
        <v>22.5</v>
      </c>
      <c r="Q457" t="s">
        <v>8314</v>
      </c>
      <c r="R457" t="s">
        <v>8320</v>
      </c>
      <c r="S457" s="9">
        <f t="shared" si="31"/>
        <v>40971.002569444441</v>
      </c>
      <c r="T457" s="9">
        <f t="shared" si="30"/>
        <v>41016.021527777775</v>
      </c>
    </row>
    <row r="458" spans="1:20"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28"/>
        <v>0.68631863186318631</v>
      </c>
      <c r="P458">
        <f t="shared" si="29"/>
        <v>20.333333333333332</v>
      </c>
      <c r="Q458" t="s">
        <v>8314</v>
      </c>
      <c r="R458" t="s">
        <v>8320</v>
      </c>
      <c r="S458" s="9">
        <f t="shared" si="31"/>
        <v>41547.694456018515</v>
      </c>
      <c r="T458" s="9">
        <f t="shared" si="30"/>
        <v>41569.165972222225</v>
      </c>
    </row>
    <row r="459" spans="1:20"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28"/>
        <v>0</v>
      </c>
      <c r="P459" t="e">
        <f t="shared" si="29"/>
        <v>#DIV/0!</v>
      </c>
      <c r="Q459" t="s">
        <v>8314</v>
      </c>
      <c r="R459" t="s">
        <v>8320</v>
      </c>
      <c r="S459" s="9">
        <f t="shared" si="31"/>
        <v>41837.767500000002</v>
      </c>
      <c r="T459" s="9">
        <f t="shared" si="30"/>
        <v>41867.767500000002</v>
      </c>
    </row>
    <row r="460" spans="1:20"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28"/>
        <v>8.2100000000000009</v>
      </c>
      <c r="P460">
        <f t="shared" si="29"/>
        <v>16.755102040816325</v>
      </c>
      <c r="Q460" t="s">
        <v>8314</v>
      </c>
      <c r="R460" t="s">
        <v>8320</v>
      </c>
      <c r="S460" s="9">
        <f t="shared" si="31"/>
        <v>41378.69976851852</v>
      </c>
      <c r="T460" s="9">
        <f t="shared" si="30"/>
        <v>41408.69976851852</v>
      </c>
    </row>
    <row r="461" spans="1:20"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28"/>
        <v>6.4102564102564097E-2</v>
      </c>
      <c r="P461">
        <f t="shared" si="29"/>
        <v>25</v>
      </c>
      <c r="Q461" t="s">
        <v>8314</v>
      </c>
      <c r="R461" t="s">
        <v>8320</v>
      </c>
      <c r="S461" s="9">
        <f t="shared" si="31"/>
        <v>40800.6403587963</v>
      </c>
      <c r="T461" s="9">
        <f t="shared" si="30"/>
        <v>40860.682025462964</v>
      </c>
    </row>
    <row r="462" spans="1:20"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28"/>
        <v>0.29411764705882354</v>
      </c>
      <c r="P462">
        <f t="shared" si="29"/>
        <v>12.5</v>
      </c>
      <c r="Q462" t="s">
        <v>8314</v>
      </c>
      <c r="R462" t="s">
        <v>8320</v>
      </c>
      <c r="S462" s="9">
        <f t="shared" si="31"/>
        <v>41759.542534722219</v>
      </c>
      <c r="T462" s="9">
        <f t="shared" si="30"/>
        <v>41791.166666666664</v>
      </c>
    </row>
    <row r="463" spans="1:20"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28"/>
        <v>0</v>
      </c>
      <c r="P463" t="e">
        <f t="shared" si="29"/>
        <v>#DIV/0!</v>
      </c>
      <c r="Q463" t="s">
        <v>8314</v>
      </c>
      <c r="R463" t="s">
        <v>8320</v>
      </c>
      <c r="S463" s="9">
        <f t="shared" si="31"/>
        <v>41407.84684027778</v>
      </c>
      <c r="T463" s="9">
        <f t="shared" si="30"/>
        <v>41427.84684027778</v>
      </c>
    </row>
    <row r="464" spans="1:20"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28"/>
        <v>0</v>
      </c>
      <c r="P464" t="e">
        <f t="shared" si="29"/>
        <v>#DIV/0!</v>
      </c>
      <c r="Q464" t="s">
        <v>8314</v>
      </c>
      <c r="R464" t="s">
        <v>8320</v>
      </c>
      <c r="S464" s="9">
        <f t="shared" si="31"/>
        <v>40705.126631944448</v>
      </c>
      <c r="T464" s="9">
        <f t="shared" si="30"/>
        <v>40765.126631944448</v>
      </c>
    </row>
    <row r="465" spans="1:20"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28"/>
        <v>2.2727272727272729</v>
      </c>
      <c r="P465">
        <f t="shared" si="29"/>
        <v>113.63636363636364</v>
      </c>
      <c r="Q465" t="s">
        <v>8314</v>
      </c>
      <c r="R465" t="s">
        <v>8320</v>
      </c>
      <c r="S465" s="9">
        <f t="shared" si="31"/>
        <v>40750.710104166668</v>
      </c>
      <c r="T465" s="9">
        <f t="shared" si="30"/>
        <v>40810.710104166668</v>
      </c>
    </row>
    <row r="466" spans="1:20"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28"/>
        <v>9.9009900990099015E-2</v>
      </c>
      <c r="P466">
        <f t="shared" si="29"/>
        <v>1</v>
      </c>
      <c r="Q466" t="s">
        <v>8314</v>
      </c>
      <c r="R466" t="s">
        <v>8320</v>
      </c>
      <c r="S466" s="9">
        <f t="shared" si="31"/>
        <v>42488.848784722228</v>
      </c>
      <c r="T466" s="9">
        <f t="shared" si="30"/>
        <v>42508.848784722228</v>
      </c>
    </row>
    <row r="467" spans="1:20"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ref="O467:O530" si="32">E467/D467 *100</f>
        <v>26.953125</v>
      </c>
      <c r="P467">
        <f t="shared" si="29"/>
        <v>17.25</v>
      </c>
      <c r="Q467" t="s">
        <v>8314</v>
      </c>
      <c r="R467" t="s">
        <v>8320</v>
      </c>
      <c r="S467" s="9">
        <f t="shared" si="31"/>
        <v>41801.120069444441</v>
      </c>
      <c r="T467" s="9">
        <f t="shared" si="30"/>
        <v>41817.120069444441</v>
      </c>
    </row>
    <row r="468" spans="1:20"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32"/>
        <v>0.76</v>
      </c>
      <c r="P468">
        <f t="shared" si="29"/>
        <v>15.2</v>
      </c>
      <c r="Q468" t="s">
        <v>8314</v>
      </c>
      <c r="R468" t="s">
        <v>8320</v>
      </c>
      <c r="S468" s="9">
        <f t="shared" si="31"/>
        <v>41129.942870370374</v>
      </c>
      <c r="T468" s="9">
        <f t="shared" si="30"/>
        <v>41159.942870370374</v>
      </c>
    </row>
    <row r="469" spans="1:20"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32"/>
        <v>21.574999999999999</v>
      </c>
      <c r="P469">
        <f t="shared" si="29"/>
        <v>110.64102564102564</v>
      </c>
      <c r="Q469" t="s">
        <v>8314</v>
      </c>
      <c r="R469" t="s">
        <v>8320</v>
      </c>
      <c r="S469" s="9">
        <f t="shared" si="31"/>
        <v>41135.679791666669</v>
      </c>
      <c r="T469" s="9">
        <f t="shared" si="30"/>
        <v>41180.679791666669</v>
      </c>
    </row>
    <row r="470" spans="1:20"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32"/>
        <v>0</v>
      </c>
      <c r="P470" t="e">
        <f t="shared" si="29"/>
        <v>#DIV/0!</v>
      </c>
      <c r="Q470" t="s">
        <v>8314</v>
      </c>
      <c r="R470" t="s">
        <v>8320</v>
      </c>
      <c r="S470" s="9">
        <f t="shared" si="31"/>
        <v>41041.167627314811</v>
      </c>
      <c r="T470" s="9">
        <f t="shared" si="30"/>
        <v>41101.160474537035</v>
      </c>
    </row>
    <row r="471" spans="1:20"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32"/>
        <v>0</v>
      </c>
      <c r="P471" t="e">
        <f t="shared" si="29"/>
        <v>#DIV/0!</v>
      </c>
      <c r="Q471" t="s">
        <v>8314</v>
      </c>
      <c r="R471" t="s">
        <v>8320</v>
      </c>
      <c r="S471" s="9">
        <f t="shared" si="31"/>
        <v>41827.989861111113</v>
      </c>
      <c r="T471" s="9">
        <f t="shared" si="30"/>
        <v>41887.989861111113</v>
      </c>
    </row>
    <row r="472" spans="1:20"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32"/>
        <v>1.02</v>
      </c>
      <c r="P472">
        <f t="shared" si="29"/>
        <v>25.5</v>
      </c>
      <c r="Q472" t="s">
        <v>8314</v>
      </c>
      <c r="R472" t="s">
        <v>8320</v>
      </c>
      <c r="S472" s="9">
        <f t="shared" si="31"/>
        <v>41605.167696759258</v>
      </c>
      <c r="T472" s="9">
        <f t="shared" si="30"/>
        <v>41655.166666666664</v>
      </c>
    </row>
    <row r="473" spans="1:20"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32"/>
        <v>11.892727272727273</v>
      </c>
      <c r="P473">
        <f t="shared" si="29"/>
        <v>38.476470588235294</v>
      </c>
      <c r="Q473" t="s">
        <v>8314</v>
      </c>
      <c r="R473" t="s">
        <v>8320</v>
      </c>
      <c r="S473" s="9">
        <f t="shared" si="31"/>
        <v>41703.721979166665</v>
      </c>
      <c r="T473" s="9">
        <f t="shared" si="30"/>
        <v>41748.680312500001</v>
      </c>
    </row>
    <row r="474" spans="1:20"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32"/>
        <v>17.625</v>
      </c>
      <c r="P474">
        <f t="shared" si="29"/>
        <v>28.2</v>
      </c>
      <c r="Q474" t="s">
        <v>8314</v>
      </c>
      <c r="R474" t="s">
        <v>8320</v>
      </c>
      <c r="S474" s="9">
        <f t="shared" si="31"/>
        <v>41844.922662037039</v>
      </c>
      <c r="T474" s="9">
        <f t="shared" si="30"/>
        <v>41874.922662037039</v>
      </c>
    </row>
    <row r="475" spans="1:20"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32"/>
        <v>2.87</v>
      </c>
      <c r="P475">
        <f t="shared" si="29"/>
        <v>61.5</v>
      </c>
      <c r="Q475" t="s">
        <v>8314</v>
      </c>
      <c r="R475" t="s">
        <v>8320</v>
      </c>
      <c r="S475" s="9">
        <f t="shared" si="31"/>
        <v>41869.698136574072</v>
      </c>
      <c r="T475" s="9">
        <f t="shared" si="30"/>
        <v>41899.698136574072</v>
      </c>
    </row>
    <row r="476" spans="1:20"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32"/>
        <v>3.0303030303030304E-2</v>
      </c>
      <c r="P476">
        <f t="shared" si="29"/>
        <v>1</v>
      </c>
      <c r="Q476" t="s">
        <v>8314</v>
      </c>
      <c r="R476" t="s">
        <v>8320</v>
      </c>
      <c r="S476" s="9">
        <f t="shared" si="31"/>
        <v>42753.329039351855</v>
      </c>
      <c r="T476" s="9">
        <f t="shared" si="30"/>
        <v>42783.329039351855</v>
      </c>
    </row>
    <row r="477" spans="1:20"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32"/>
        <v>0</v>
      </c>
      <c r="P477" t="e">
        <f t="shared" si="29"/>
        <v>#DIV/0!</v>
      </c>
      <c r="Q477" t="s">
        <v>8314</v>
      </c>
      <c r="R477" t="s">
        <v>8320</v>
      </c>
      <c r="S477" s="9">
        <f t="shared" si="31"/>
        <v>42100.086145833338</v>
      </c>
      <c r="T477" s="9">
        <f t="shared" si="30"/>
        <v>42130.086145833338</v>
      </c>
    </row>
    <row r="478" spans="1:20"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32"/>
        <v>2.230268181818182</v>
      </c>
      <c r="P478">
        <f t="shared" si="29"/>
        <v>39.569274193548388</v>
      </c>
      <c r="Q478" t="s">
        <v>8314</v>
      </c>
      <c r="R478" t="s">
        <v>8320</v>
      </c>
      <c r="S478" s="9">
        <f t="shared" si="31"/>
        <v>41757.975011574075</v>
      </c>
      <c r="T478" s="9">
        <f t="shared" si="30"/>
        <v>41793.165972222225</v>
      </c>
    </row>
    <row r="479" spans="1:20"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32"/>
        <v>0</v>
      </c>
      <c r="P479" t="e">
        <f t="shared" si="29"/>
        <v>#DIV/0!</v>
      </c>
      <c r="Q479" t="s">
        <v>8314</v>
      </c>
      <c r="R479" t="s">
        <v>8320</v>
      </c>
      <c r="S479" s="9">
        <f t="shared" si="31"/>
        <v>40987.83488425926</v>
      </c>
      <c r="T479" s="9">
        <f t="shared" si="30"/>
        <v>41047.83488425926</v>
      </c>
    </row>
    <row r="480" spans="1:20"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32"/>
        <v>0</v>
      </c>
      <c r="P480" t="e">
        <f t="shared" si="29"/>
        <v>#DIV/0!</v>
      </c>
      <c r="Q480" t="s">
        <v>8314</v>
      </c>
      <c r="R480" t="s">
        <v>8320</v>
      </c>
      <c r="S480" s="9">
        <f t="shared" si="31"/>
        <v>42065.910983796297</v>
      </c>
      <c r="T480" s="9">
        <f t="shared" si="30"/>
        <v>42095.869317129633</v>
      </c>
    </row>
    <row r="481" spans="1:20"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32"/>
        <v>32.56</v>
      </c>
      <c r="P481">
        <f t="shared" si="29"/>
        <v>88.8</v>
      </c>
      <c r="Q481" t="s">
        <v>8314</v>
      </c>
      <c r="R481" t="s">
        <v>8320</v>
      </c>
      <c r="S481" s="9">
        <f t="shared" si="31"/>
        <v>41904.407812500001</v>
      </c>
      <c r="T481" s="9">
        <f t="shared" si="30"/>
        <v>41964.449479166666</v>
      </c>
    </row>
    <row r="482" spans="1:20"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32"/>
        <v>19.41</v>
      </c>
      <c r="P482">
        <f t="shared" si="29"/>
        <v>55.457142857142856</v>
      </c>
      <c r="Q482" t="s">
        <v>8314</v>
      </c>
      <c r="R482" t="s">
        <v>8320</v>
      </c>
      <c r="S482" s="9">
        <f t="shared" si="31"/>
        <v>41465.500173611108</v>
      </c>
      <c r="T482" s="9">
        <f t="shared" si="30"/>
        <v>41495.500173611108</v>
      </c>
    </row>
    <row r="483" spans="1:20"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32"/>
        <v>6.1</v>
      </c>
      <c r="P483">
        <f t="shared" si="29"/>
        <v>87.142857142857139</v>
      </c>
      <c r="Q483" t="s">
        <v>8314</v>
      </c>
      <c r="R483" t="s">
        <v>8320</v>
      </c>
      <c r="S483" s="9">
        <f t="shared" si="31"/>
        <v>41162.672326388885</v>
      </c>
      <c r="T483" s="9">
        <f t="shared" si="30"/>
        <v>41192.672326388885</v>
      </c>
    </row>
    <row r="484" spans="1:20"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32"/>
        <v>0.1</v>
      </c>
      <c r="P484">
        <f t="shared" si="29"/>
        <v>10</v>
      </c>
      <c r="Q484" t="s">
        <v>8314</v>
      </c>
      <c r="R484" t="s">
        <v>8320</v>
      </c>
      <c r="S484" s="9">
        <f t="shared" si="31"/>
        <v>42447.896875000006</v>
      </c>
      <c r="T484" s="9">
        <f t="shared" si="30"/>
        <v>42474.606944444444</v>
      </c>
    </row>
    <row r="485" spans="1:20"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32"/>
        <v>50.2</v>
      </c>
      <c r="P485">
        <f t="shared" si="29"/>
        <v>51.224489795918366</v>
      </c>
      <c r="Q485" t="s">
        <v>8314</v>
      </c>
      <c r="R485" t="s">
        <v>8320</v>
      </c>
      <c r="S485" s="9">
        <f t="shared" si="31"/>
        <v>41243.197592592594</v>
      </c>
      <c r="T485" s="9">
        <f t="shared" si="30"/>
        <v>41303.197592592594</v>
      </c>
    </row>
    <row r="486" spans="1:20"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32"/>
        <v>0.18625</v>
      </c>
      <c r="P486">
        <f t="shared" si="29"/>
        <v>13.545454545454545</v>
      </c>
      <c r="Q486" t="s">
        <v>8314</v>
      </c>
      <c r="R486" t="s">
        <v>8320</v>
      </c>
      <c r="S486" s="9">
        <f t="shared" si="31"/>
        <v>42272.93949074074</v>
      </c>
      <c r="T486" s="9">
        <f t="shared" si="30"/>
        <v>42313.981157407412</v>
      </c>
    </row>
    <row r="487" spans="1:20"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32"/>
        <v>21.906971229845084</v>
      </c>
      <c r="P487">
        <f t="shared" si="29"/>
        <v>66.520080000000007</v>
      </c>
      <c r="Q487" t="s">
        <v>8314</v>
      </c>
      <c r="R487" t="s">
        <v>8320</v>
      </c>
      <c r="S487" s="9">
        <f t="shared" si="31"/>
        <v>41381.50577546296</v>
      </c>
      <c r="T487" s="9">
        <f t="shared" si="30"/>
        <v>41411.50577546296</v>
      </c>
    </row>
    <row r="488" spans="1:20"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32"/>
        <v>9.0909090909090905E-3</v>
      </c>
      <c r="P488">
        <f t="shared" si="29"/>
        <v>50</v>
      </c>
      <c r="Q488" t="s">
        <v>8314</v>
      </c>
      <c r="R488" t="s">
        <v>8320</v>
      </c>
      <c r="S488" s="9">
        <f t="shared" si="31"/>
        <v>41761.94258101852</v>
      </c>
      <c r="T488" s="9">
        <f t="shared" si="30"/>
        <v>41791.94258101852</v>
      </c>
    </row>
    <row r="489" spans="1:20"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32"/>
        <v>0</v>
      </c>
      <c r="P489" t="e">
        <f t="shared" si="29"/>
        <v>#DIV/0!</v>
      </c>
      <c r="Q489" t="s">
        <v>8314</v>
      </c>
      <c r="R489" t="s">
        <v>8320</v>
      </c>
      <c r="S489" s="9">
        <f t="shared" si="31"/>
        <v>42669.594837962963</v>
      </c>
      <c r="T489" s="9">
        <f t="shared" si="30"/>
        <v>42729.636504629627</v>
      </c>
    </row>
    <row r="490" spans="1:20"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32"/>
        <v>0</v>
      </c>
      <c r="P490" t="e">
        <f t="shared" si="29"/>
        <v>#DIV/0!</v>
      </c>
      <c r="Q490" t="s">
        <v>8314</v>
      </c>
      <c r="R490" t="s">
        <v>8320</v>
      </c>
      <c r="S490" s="9">
        <f t="shared" si="31"/>
        <v>42714.054398148146</v>
      </c>
      <c r="T490" s="9">
        <f t="shared" si="30"/>
        <v>42744.054398148146</v>
      </c>
    </row>
    <row r="491" spans="1:20"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32"/>
        <v>0.28667813379201834</v>
      </c>
      <c r="P491">
        <f t="shared" si="29"/>
        <v>71.666666666666671</v>
      </c>
      <c r="Q491" t="s">
        <v>8314</v>
      </c>
      <c r="R491" t="s">
        <v>8320</v>
      </c>
      <c r="S491" s="9">
        <f t="shared" si="31"/>
        <v>40882.481666666667</v>
      </c>
      <c r="T491" s="9">
        <f t="shared" si="30"/>
        <v>40913.481249999997</v>
      </c>
    </row>
    <row r="492" spans="1:20"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32"/>
        <v>0</v>
      </c>
      <c r="P492" t="e">
        <f t="shared" si="29"/>
        <v>#DIV/0!</v>
      </c>
      <c r="Q492" t="s">
        <v>8314</v>
      </c>
      <c r="R492" t="s">
        <v>8320</v>
      </c>
      <c r="S492" s="9">
        <f t="shared" si="31"/>
        <v>41113.968576388892</v>
      </c>
      <c r="T492" s="9">
        <f t="shared" si="30"/>
        <v>41143.968576388892</v>
      </c>
    </row>
    <row r="493" spans="1:20"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32"/>
        <v>0</v>
      </c>
      <c r="P493" t="e">
        <f t="shared" si="29"/>
        <v>#DIV/0!</v>
      </c>
      <c r="Q493" t="s">
        <v>8314</v>
      </c>
      <c r="R493" t="s">
        <v>8320</v>
      </c>
      <c r="S493" s="9">
        <f t="shared" si="31"/>
        <v>42366.982627314821</v>
      </c>
      <c r="T493" s="9">
        <f t="shared" si="30"/>
        <v>42396.982627314821</v>
      </c>
    </row>
    <row r="494" spans="1:20"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32"/>
        <v>0</v>
      </c>
      <c r="P494" t="e">
        <f t="shared" si="29"/>
        <v>#DIV/0!</v>
      </c>
      <c r="Q494" t="s">
        <v>8314</v>
      </c>
      <c r="R494" t="s">
        <v>8320</v>
      </c>
      <c r="S494" s="9">
        <f t="shared" si="31"/>
        <v>42596.03506944445</v>
      </c>
      <c r="T494" s="9">
        <f t="shared" si="30"/>
        <v>42656.03506944445</v>
      </c>
    </row>
    <row r="495" spans="1:20"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32"/>
        <v>0</v>
      </c>
      <c r="P495" t="e">
        <f t="shared" si="29"/>
        <v>#DIV/0!</v>
      </c>
      <c r="Q495" t="s">
        <v>8314</v>
      </c>
      <c r="R495" t="s">
        <v>8320</v>
      </c>
      <c r="S495" s="9">
        <f t="shared" si="31"/>
        <v>42114.726134259254</v>
      </c>
      <c r="T495" s="9">
        <f t="shared" si="30"/>
        <v>42144.726134259254</v>
      </c>
    </row>
    <row r="496" spans="1:20"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32"/>
        <v>0.155</v>
      </c>
      <c r="P496">
        <f t="shared" si="29"/>
        <v>10.333333333333334</v>
      </c>
      <c r="Q496" t="s">
        <v>8314</v>
      </c>
      <c r="R496" t="s">
        <v>8320</v>
      </c>
      <c r="S496" s="9">
        <f t="shared" si="31"/>
        <v>41799.830613425926</v>
      </c>
      <c r="T496" s="9">
        <f t="shared" si="30"/>
        <v>41823.125</v>
      </c>
    </row>
    <row r="497" spans="1:20"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32"/>
        <v>0</v>
      </c>
      <c r="P497" t="e">
        <f t="shared" si="29"/>
        <v>#DIV/0!</v>
      </c>
      <c r="Q497" t="s">
        <v>8314</v>
      </c>
      <c r="R497" t="s">
        <v>8320</v>
      </c>
      <c r="S497" s="9">
        <f t="shared" si="31"/>
        <v>42171.827604166669</v>
      </c>
      <c r="T497" s="9">
        <f t="shared" si="30"/>
        <v>42201.827604166669</v>
      </c>
    </row>
    <row r="498" spans="1:20"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32"/>
        <v>1.6666666666666668E-3</v>
      </c>
      <c r="P498">
        <f t="shared" si="29"/>
        <v>1</v>
      </c>
      <c r="Q498" t="s">
        <v>8314</v>
      </c>
      <c r="R498" t="s">
        <v>8320</v>
      </c>
      <c r="S498" s="9">
        <f t="shared" si="31"/>
        <v>41620.93141203704</v>
      </c>
      <c r="T498" s="9">
        <f t="shared" si="30"/>
        <v>41680.93141203704</v>
      </c>
    </row>
    <row r="499" spans="1:20"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32"/>
        <v>0.6696428571428571</v>
      </c>
      <c r="P499">
        <f t="shared" si="29"/>
        <v>10</v>
      </c>
      <c r="Q499" t="s">
        <v>8314</v>
      </c>
      <c r="R499" t="s">
        <v>8320</v>
      </c>
      <c r="S499" s="9">
        <f t="shared" si="31"/>
        <v>41945.037789351853</v>
      </c>
      <c r="T499" s="9">
        <f t="shared" si="30"/>
        <v>41998.208333333328</v>
      </c>
    </row>
    <row r="500" spans="1:20"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32"/>
        <v>4.5985132395404564</v>
      </c>
      <c r="P500">
        <f t="shared" si="29"/>
        <v>136.09090909090909</v>
      </c>
      <c r="Q500" t="s">
        <v>8314</v>
      </c>
      <c r="R500" t="s">
        <v>8320</v>
      </c>
      <c r="S500" s="9">
        <f t="shared" si="31"/>
        <v>40858.762141203704</v>
      </c>
      <c r="T500" s="9">
        <f t="shared" si="30"/>
        <v>40900.762141203704</v>
      </c>
    </row>
    <row r="501" spans="1:20"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32"/>
        <v>9.5500000000000007</v>
      </c>
      <c r="P501">
        <f t="shared" si="29"/>
        <v>73.461538461538467</v>
      </c>
      <c r="Q501" t="s">
        <v>8314</v>
      </c>
      <c r="R501" t="s">
        <v>8320</v>
      </c>
      <c r="S501" s="9">
        <f t="shared" si="31"/>
        <v>40043.895462962959</v>
      </c>
      <c r="T501" s="9">
        <f t="shared" si="30"/>
        <v>40098.874305555553</v>
      </c>
    </row>
    <row r="502" spans="1:20"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32"/>
        <v>3.3076923076923079</v>
      </c>
      <c r="P502">
        <f t="shared" si="29"/>
        <v>53.75</v>
      </c>
      <c r="Q502" t="s">
        <v>8314</v>
      </c>
      <c r="R502" t="s">
        <v>8320</v>
      </c>
      <c r="S502" s="9">
        <f t="shared" si="31"/>
        <v>40247.886006944449</v>
      </c>
      <c r="T502" s="9">
        <f t="shared" si="30"/>
        <v>40306.927777777775</v>
      </c>
    </row>
    <row r="503" spans="1:20"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32"/>
        <v>0</v>
      </c>
      <c r="P503" t="e">
        <f t="shared" si="29"/>
        <v>#DIV/0!</v>
      </c>
      <c r="Q503" t="s">
        <v>8314</v>
      </c>
      <c r="R503" t="s">
        <v>8320</v>
      </c>
      <c r="S503" s="9">
        <f t="shared" si="31"/>
        <v>40703.234386574077</v>
      </c>
      <c r="T503" s="9">
        <f t="shared" si="30"/>
        <v>40733.234386574077</v>
      </c>
    </row>
    <row r="504" spans="1:20"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32"/>
        <v>1.1499999999999999</v>
      </c>
      <c r="P504">
        <f t="shared" si="29"/>
        <v>57.5</v>
      </c>
      <c r="Q504" t="s">
        <v>8314</v>
      </c>
      <c r="R504" t="s">
        <v>8320</v>
      </c>
      <c r="S504" s="9">
        <f t="shared" si="31"/>
        <v>40956.553530092591</v>
      </c>
      <c r="T504" s="9">
        <f t="shared" si="30"/>
        <v>40986.511863425927</v>
      </c>
    </row>
    <row r="505" spans="1:20"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32"/>
        <v>1.7538461538461538</v>
      </c>
      <c r="P505">
        <f t="shared" si="29"/>
        <v>12.666666666666666</v>
      </c>
      <c r="Q505" t="s">
        <v>8314</v>
      </c>
      <c r="R505" t="s">
        <v>8320</v>
      </c>
      <c r="S505" s="9">
        <f t="shared" si="31"/>
        <v>41991.526655092588</v>
      </c>
      <c r="T505" s="9">
        <f t="shared" si="30"/>
        <v>42021.526655092588</v>
      </c>
    </row>
    <row r="506" spans="1:20"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32"/>
        <v>1.3673469387755102</v>
      </c>
      <c r="P506">
        <f t="shared" si="29"/>
        <v>67</v>
      </c>
      <c r="Q506" t="s">
        <v>8314</v>
      </c>
      <c r="R506" t="s">
        <v>8320</v>
      </c>
      <c r="S506" s="9">
        <f t="shared" si="31"/>
        <v>40949.98364583333</v>
      </c>
      <c r="T506" s="9">
        <f t="shared" si="30"/>
        <v>41009.941979166666</v>
      </c>
    </row>
    <row r="507" spans="1:20"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32"/>
        <v>0.43333333333333329</v>
      </c>
      <c r="P507">
        <f t="shared" si="29"/>
        <v>3.7142857142857144</v>
      </c>
      <c r="Q507" t="s">
        <v>8314</v>
      </c>
      <c r="R507" t="s">
        <v>8320</v>
      </c>
      <c r="S507" s="9">
        <f t="shared" si="31"/>
        <v>42318.098217592589</v>
      </c>
      <c r="T507" s="9">
        <f t="shared" si="30"/>
        <v>42363.098217592589</v>
      </c>
    </row>
    <row r="508" spans="1:20"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32"/>
        <v>0.125</v>
      </c>
      <c r="P508">
        <f t="shared" si="29"/>
        <v>250</v>
      </c>
      <c r="Q508" t="s">
        <v>8314</v>
      </c>
      <c r="R508" t="s">
        <v>8320</v>
      </c>
      <c r="S508" s="9">
        <f t="shared" si="31"/>
        <v>41466.552314814813</v>
      </c>
      <c r="T508" s="9">
        <f t="shared" si="30"/>
        <v>41496.552314814813</v>
      </c>
    </row>
    <row r="509" spans="1:20"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32"/>
        <v>3.2</v>
      </c>
      <c r="P509">
        <f t="shared" si="29"/>
        <v>64</v>
      </c>
      <c r="Q509" t="s">
        <v>8314</v>
      </c>
      <c r="R509" t="s">
        <v>8320</v>
      </c>
      <c r="S509" s="9">
        <f t="shared" si="31"/>
        <v>41156.958993055552</v>
      </c>
      <c r="T509" s="9">
        <f t="shared" si="30"/>
        <v>41201.958993055552</v>
      </c>
    </row>
    <row r="510" spans="1:20"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32"/>
        <v>0.8</v>
      </c>
      <c r="P510">
        <f t="shared" si="29"/>
        <v>133.33333333333334</v>
      </c>
      <c r="Q510" t="s">
        <v>8314</v>
      </c>
      <c r="R510" t="s">
        <v>8320</v>
      </c>
      <c r="S510" s="9">
        <f t="shared" si="31"/>
        <v>40995.024317129632</v>
      </c>
      <c r="T510" s="9">
        <f t="shared" si="30"/>
        <v>41054.593055555553</v>
      </c>
    </row>
    <row r="511" spans="1:20"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32"/>
        <v>0.2</v>
      </c>
      <c r="P511">
        <f t="shared" si="29"/>
        <v>10</v>
      </c>
      <c r="Q511" t="s">
        <v>8314</v>
      </c>
      <c r="R511" t="s">
        <v>8320</v>
      </c>
      <c r="S511" s="9">
        <f t="shared" si="31"/>
        <v>42153.631597222222</v>
      </c>
      <c r="T511" s="9">
        <f t="shared" si="30"/>
        <v>42183.631597222222</v>
      </c>
    </row>
    <row r="512" spans="1:20"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32"/>
        <v>0</v>
      </c>
      <c r="P512" t="e">
        <f t="shared" si="29"/>
        <v>#DIV/0!</v>
      </c>
      <c r="Q512" t="s">
        <v>8314</v>
      </c>
      <c r="R512" t="s">
        <v>8320</v>
      </c>
      <c r="S512" s="9">
        <f t="shared" si="31"/>
        <v>42400.176377314812</v>
      </c>
      <c r="T512" s="9">
        <f t="shared" si="30"/>
        <v>42430.176377314812</v>
      </c>
    </row>
    <row r="513" spans="1:20"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32"/>
        <v>3</v>
      </c>
      <c r="P513">
        <f t="shared" si="29"/>
        <v>30</v>
      </c>
      <c r="Q513" t="s">
        <v>8314</v>
      </c>
      <c r="R513" t="s">
        <v>8320</v>
      </c>
      <c r="S513" s="9">
        <f t="shared" si="31"/>
        <v>41340.303032407406</v>
      </c>
      <c r="T513" s="9">
        <f t="shared" si="30"/>
        <v>41370.261365740742</v>
      </c>
    </row>
    <row r="514" spans="1:20"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si="32"/>
        <v>0.13749999999999998</v>
      </c>
      <c r="P514">
        <f t="shared" si="29"/>
        <v>5.5</v>
      </c>
      <c r="Q514" t="s">
        <v>8314</v>
      </c>
      <c r="R514" t="s">
        <v>8320</v>
      </c>
      <c r="S514" s="9">
        <f t="shared" si="31"/>
        <v>42649.742210648154</v>
      </c>
      <c r="T514" s="9">
        <f t="shared" si="30"/>
        <v>42694.783877314811</v>
      </c>
    </row>
    <row r="515" spans="1:20"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si="32"/>
        <v>13.923999999999999</v>
      </c>
      <c r="P515">
        <f t="shared" ref="P515:P578" si="33">(E515/L515)</f>
        <v>102.38235294117646</v>
      </c>
      <c r="Q515" t="s">
        <v>8314</v>
      </c>
      <c r="R515" t="s">
        <v>8320</v>
      </c>
      <c r="S515" s="9">
        <f t="shared" si="31"/>
        <v>42552.653993055559</v>
      </c>
      <c r="T515" s="9">
        <f t="shared" ref="T515:T578" si="34">(((I515/60)/60)/24)+DATE(1970,1,1)</f>
        <v>42597.291666666672</v>
      </c>
    </row>
    <row r="516" spans="1:20"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32"/>
        <v>3.3333333333333335</v>
      </c>
      <c r="P516">
        <f t="shared" si="33"/>
        <v>16.666666666666668</v>
      </c>
      <c r="Q516" t="s">
        <v>8314</v>
      </c>
      <c r="R516" t="s">
        <v>8320</v>
      </c>
      <c r="S516" s="9">
        <f t="shared" ref="S516:S579" si="35">(((J516/60)/60)/24)+DATE(1970,1,1)</f>
        <v>41830.613969907405</v>
      </c>
      <c r="T516" s="9">
        <f t="shared" si="34"/>
        <v>41860.613969907405</v>
      </c>
    </row>
    <row r="517" spans="1:20"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32"/>
        <v>25.41340206185567</v>
      </c>
      <c r="P517">
        <f t="shared" si="33"/>
        <v>725.02941176470586</v>
      </c>
      <c r="Q517" t="s">
        <v>8314</v>
      </c>
      <c r="R517" t="s">
        <v>8320</v>
      </c>
      <c r="S517" s="9">
        <f t="shared" si="35"/>
        <v>42327.490752314814</v>
      </c>
      <c r="T517" s="9">
        <f t="shared" si="34"/>
        <v>42367.490752314814</v>
      </c>
    </row>
    <row r="518" spans="1:20"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32"/>
        <v>0</v>
      </c>
      <c r="P518" t="e">
        <f t="shared" si="33"/>
        <v>#DIV/0!</v>
      </c>
      <c r="Q518" t="s">
        <v>8314</v>
      </c>
      <c r="R518" t="s">
        <v>8320</v>
      </c>
      <c r="S518" s="9">
        <f t="shared" si="35"/>
        <v>42091.778703703705</v>
      </c>
      <c r="T518" s="9">
        <f t="shared" si="34"/>
        <v>42151.778703703705</v>
      </c>
    </row>
    <row r="519" spans="1:20"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32"/>
        <v>1.3666666666666667</v>
      </c>
      <c r="P519">
        <f t="shared" si="33"/>
        <v>68.333333333333329</v>
      </c>
      <c r="Q519" t="s">
        <v>8314</v>
      </c>
      <c r="R519" t="s">
        <v>8320</v>
      </c>
      <c r="S519" s="9">
        <f t="shared" si="35"/>
        <v>42738.615289351852</v>
      </c>
      <c r="T519" s="9">
        <f t="shared" si="34"/>
        <v>42768.615289351852</v>
      </c>
    </row>
    <row r="520" spans="1:20"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32"/>
        <v>0</v>
      </c>
      <c r="P520" t="e">
        <f t="shared" si="33"/>
        <v>#DIV/0!</v>
      </c>
      <c r="Q520" t="s">
        <v>8314</v>
      </c>
      <c r="R520" t="s">
        <v>8320</v>
      </c>
      <c r="S520" s="9">
        <f t="shared" si="35"/>
        <v>42223.616018518514</v>
      </c>
      <c r="T520" s="9">
        <f t="shared" si="34"/>
        <v>42253.615277777775</v>
      </c>
    </row>
    <row r="521" spans="1:20"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32"/>
        <v>22.881426547787683</v>
      </c>
      <c r="P521">
        <f t="shared" si="33"/>
        <v>39.228571428571428</v>
      </c>
      <c r="Q521" t="s">
        <v>8314</v>
      </c>
      <c r="R521" t="s">
        <v>8320</v>
      </c>
      <c r="S521" s="9">
        <f t="shared" si="35"/>
        <v>41218.391446759262</v>
      </c>
      <c r="T521" s="9">
        <f t="shared" si="34"/>
        <v>41248.391446759262</v>
      </c>
    </row>
    <row r="522" spans="1:20"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32"/>
        <v>102.1</v>
      </c>
      <c r="P522">
        <f t="shared" si="33"/>
        <v>150.14705882352942</v>
      </c>
      <c r="Q522" t="s">
        <v>8321</v>
      </c>
      <c r="R522" t="s">
        <v>8322</v>
      </c>
      <c r="S522" s="9">
        <f t="shared" si="35"/>
        <v>42318.702094907407</v>
      </c>
      <c r="T522" s="9">
        <f t="shared" si="34"/>
        <v>42348.702094907407</v>
      </c>
    </row>
    <row r="523" spans="1:20"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32"/>
        <v>104.64</v>
      </c>
      <c r="P523">
        <f t="shared" si="33"/>
        <v>93.428571428571431</v>
      </c>
      <c r="Q523" t="s">
        <v>8321</v>
      </c>
      <c r="R523" t="s">
        <v>8322</v>
      </c>
      <c r="S523" s="9">
        <f t="shared" si="35"/>
        <v>42646.092812499999</v>
      </c>
      <c r="T523" s="9">
        <f t="shared" si="34"/>
        <v>42675.207638888889</v>
      </c>
    </row>
    <row r="524" spans="1:20"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32"/>
        <v>114.66666666666667</v>
      </c>
      <c r="P524">
        <f t="shared" si="33"/>
        <v>110.96774193548387</v>
      </c>
      <c r="Q524" t="s">
        <v>8321</v>
      </c>
      <c r="R524" t="s">
        <v>8322</v>
      </c>
      <c r="S524" s="9">
        <f t="shared" si="35"/>
        <v>42430.040798611109</v>
      </c>
      <c r="T524" s="9">
        <f t="shared" si="34"/>
        <v>42449.999131944445</v>
      </c>
    </row>
    <row r="525" spans="1:20"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32"/>
        <v>120.6</v>
      </c>
      <c r="P525">
        <f t="shared" si="33"/>
        <v>71.785714285714292</v>
      </c>
      <c r="Q525" t="s">
        <v>8321</v>
      </c>
      <c r="R525" t="s">
        <v>8322</v>
      </c>
      <c r="S525" s="9">
        <f t="shared" si="35"/>
        <v>42238.13282407407</v>
      </c>
      <c r="T525" s="9">
        <f t="shared" si="34"/>
        <v>42268.13282407407</v>
      </c>
    </row>
    <row r="526" spans="1:20"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32"/>
        <v>108.67285714285715</v>
      </c>
      <c r="P526">
        <f t="shared" si="33"/>
        <v>29.258076923076924</v>
      </c>
      <c r="Q526" t="s">
        <v>8321</v>
      </c>
      <c r="R526" t="s">
        <v>8322</v>
      </c>
      <c r="S526" s="9">
        <f t="shared" si="35"/>
        <v>42492.717233796298</v>
      </c>
      <c r="T526" s="9">
        <f t="shared" si="34"/>
        <v>42522.717233796298</v>
      </c>
    </row>
    <row r="527" spans="1:20"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32"/>
        <v>100</v>
      </c>
      <c r="P527">
        <f t="shared" si="33"/>
        <v>1000</v>
      </c>
      <c r="Q527" t="s">
        <v>8321</v>
      </c>
      <c r="R527" t="s">
        <v>8322</v>
      </c>
      <c r="S527" s="9">
        <f t="shared" si="35"/>
        <v>41850.400937500002</v>
      </c>
      <c r="T527" s="9">
        <f t="shared" si="34"/>
        <v>41895.400937500002</v>
      </c>
    </row>
    <row r="528" spans="1:20"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32"/>
        <v>113.99999999999999</v>
      </c>
      <c r="P528">
        <f t="shared" si="33"/>
        <v>74.347826086956516</v>
      </c>
      <c r="Q528" t="s">
        <v>8321</v>
      </c>
      <c r="R528" t="s">
        <v>8322</v>
      </c>
      <c r="S528" s="9">
        <f t="shared" si="35"/>
        <v>42192.591944444444</v>
      </c>
      <c r="T528" s="9">
        <f t="shared" si="34"/>
        <v>42223.708333333328</v>
      </c>
    </row>
    <row r="529" spans="1:20"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32"/>
        <v>100.85</v>
      </c>
      <c r="P529">
        <f t="shared" si="33"/>
        <v>63.829113924050631</v>
      </c>
      <c r="Q529" t="s">
        <v>8321</v>
      </c>
      <c r="R529" t="s">
        <v>8322</v>
      </c>
      <c r="S529" s="9">
        <f t="shared" si="35"/>
        <v>42753.205625000002</v>
      </c>
      <c r="T529" s="9">
        <f t="shared" si="34"/>
        <v>42783.670138888891</v>
      </c>
    </row>
    <row r="530" spans="1:20"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32"/>
        <v>115.65217391304347</v>
      </c>
      <c r="P530">
        <f t="shared" si="33"/>
        <v>44.333333333333336</v>
      </c>
      <c r="Q530" t="s">
        <v>8321</v>
      </c>
      <c r="R530" t="s">
        <v>8322</v>
      </c>
      <c r="S530" s="9">
        <f t="shared" si="35"/>
        <v>42155.920219907406</v>
      </c>
      <c r="T530" s="9">
        <f t="shared" si="34"/>
        <v>42176.888888888891</v>
      </c>
    </row>
    <row r="531" spans="1:20"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ref="O531:O594" si="36">E531/D531 *100</f>
        <v>130.41666666666666</v>
      </c>
      <c r="P531">
        <f t="shared" si="33"/>
        <v>86.944444444444443</v>
      </c>
      <c r="Q531" t="s">
        <v>8321</v>
      </c>
      <c r="R531" t="s">
        <v>8322</v>
      </c>
      <c r="S531" s="9">
        <f t="shared" si="35"/>
        <v>42725.031180555554</v>
      </c>
      <c r="T531" s="9">
        <f t="shared" si="34"/>
        <v>42746.208333333328</v>
      </c>
    </row>
    <row r="532" spans="1:20"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36"/>
        <v>107.78267254038178</v>
      </c>
      <c r="P532">
        <f t="shared" si="33"/>
        <v>126.55172413793103</v>
      </c>
      <c r="Q532" t="s">
        <v>8321</v>
      </c>
      <c r="R532" t="s">
        <v>8322</v>
      </c>
      <c r="S532" s="9">
        <f t="shared" si="35"/>
        <v>42157.591064814813</v>
      </c>
      <c r="T532" s="9">
        <f t="shared" si="34"/>
        <v>42179.083333333328</v>
      </c>
    </row>
    <row r="533" spans="1:20"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36"/>
        <v>100</v>
      </c>
      <c r="P533">
        <f t="shared" si="33"/>
        <v>129.03225806451613</v>
      </c>
      <c r="Q533" t="s">
        <v>8321</v>
      </c>
      <c r="R533" t="s">
        <v>8322</v>
      </c>
      <c r="S533" s="9">
        <f t="shared" si="35"/>
        <v>42676.065150462964</v>
      </c>
      <c r="T533" s="9">
        <f t="shared" si="34"/>
        <v>42721.290972222225</v>
      </c>
    </row>
    <row r="534" spans="1:20"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36"/>
        <v>123.25</v>
      </c>
      <c r="P534">
        <f t="shared" si="33"/>
        <v>71.242774566473983</v>
      </c>
      <c r="Q534" t="s">
        <v>8321</v>
      </c>
      <c r="R534" t="s">
        <v>8322</v>
      </c>
      <c r="S534" s="9">
        <f t="shared" si="35"/>
        <v>42473.007037037038</v>
      </c>
      <c r="T534" s="9">
        <f t="shared" si="34"/>
        <v>42503.007037037038</v>
      </c>
    </row>
    <row r="535" spans="1:20"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36"/>
        <v>100.2</v>
      </c>
      <c r="P535">
        <f t="shared" si="33"/>
        <v>117.88235294117646</v>
      </c>
      <c r="Q535" t="s">
        <v>8321</v>
      </c>
      <c r="R535" t="s">
        <v>8322</v>
      </c>
      <c r="S535" s="9">
        <f t="shared" si="35"/>
        <v>42482.43478009259</v>
      </c>
      <c r="T535" s="9">
        <f t="shared" si="34"/>
        <v>42506.43478009259</v>
      </c>
    </row>
    <row r="536" spans="1:20"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36"/>
        <v>104.66666666666666</v>
      </c>
      <c r="P536">
        <f t="shared" si="33"/>
        <v>327.08333333333331</v>
      </c>
      <c r="Q536" t="s">
        <v>8321</v>
      </c>
      <c r="R536" t="s">
        <v>8322</v>
      </c>
      <c r="S536" s="9">
        <f t="shared" si="35"/>
        <v>42270.810995370368</v>
      </c>
      <c r="T536" s="9">
        <f t="shared" si="34"/>
        <v>42309.958333333328</v>
      </c>
    </row>
    <row r="537" spans="1:20"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36"/>
        <v>102.49999999999999</v>
      </c>
      <c r="P537">
        <f t="shared" si="33"/>
        <v>34.745762711864408</v>
      </c>
      <c r="Q537" t="s">
        <v>8321</v>
      </c>
      <c r="R537" t="s">
        <v>8322</v>
      </c>
      <c r="S537" s="9">
        <f t="shared" si="35"/>
        <v>42711.545196759253</v>
      </c>
      <c r="T537" s="9">
        <f t="shared" si="34"/>
        <v>42741.545196759253</v>
      </c>
    </row>
    <row r="538" spans="1:20"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36"/>
        <v>118.25757575757576</v>
      </c>
      <c r="P538">
        <f t="shared" si="33"/>
        <v>100.06410256410257</v>
      </c>
      <c r="Q538" t="s">
        <v>8321</v>
      </c>
      <c r="R538" t="s">
        <v>8322</v>
      </c>
      <c r="S538" s="9">
        <f t="shared" si="35"/>
        <v>42179.344988425932</v>
      </c>
      <c r="T538" s="9">
        <f t="shared" si="34"/>
        <v>42219.75</v>
      </c>
    </row>
    <row r="539" spans="1:20"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36"/>
        <v>120.5</v>
      </c>
      <c r="P539">
        <f t="shared" si="33"/>
        <v>40.847457627118644</v>
      </c>
      <c r="Q539" t="s">
        <v>8321</v>
      </c>
      <c r="R539" t="s">
        <v>8322</v>
      </c>
      <c r="S539" s="9">
        <f t="shared" si="35"/>
        <v>42282.768414351856</v>
      </c>
      <c r="T539" s="9">
        <f t="shared" si="34"/>
        <v>42312.810081018513</v>
      </c>
    </row>
    <row r="540" spans="1:20"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36"/>
        <v>302.42</v>
      </c>
      <c r="P540">
        <f t="shared" si="33"/>
        <v>252.01666666666668</v>
      </c>
      <c r="Q540" t="s">
        <v>8321</v>
      </c>
      <c r="R540" t="s">
        <v>8322</v>
      </c>
      <c r="S540" s="9">
        <f t="shared" si="35"/>
        <v>42473.794710648144</v>
      </c>
      <c r="T540" s="9">
        <f t="shared" si="34"/>
        <v>42503.794710648144</v>
      </c>
    </row>
    <row r="541" spans="1:20"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36"/>
        <v>100.64400000000001</v>
      </c>
      <c r="P541">
        <f t="shared" si="33"/>
        <v>25.161000000000001</v>
      </c>
      <c r="Q541" t="s">
        <v>8321</v>
      </c>
      <c r="R541" t="s">
        <v>8322</v>
      </c>
      <c r="S541" s="9">
        <f t="shared" si="35"/>
        <v>42535.049849537041</v>
      </c>
      <c r="T541" s="9">
        <f t="shared" si="34"/>
        <v>42556.049849537041</v>
      </c>
    </row>
    <row r="542" spans="1:20"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36"/>
        <v>6.6666666666666671E-3</v>
      </c>
      <c r="P542">
        <f t="shared" si="33"/>
        <v>1</v>
      </c>
      <c r="Q542" t="s">
        <v>8323</v>
      </c>
      <c r="R542" t="s">
        <v>8324</v>
      </c>
      <c r="S542" s="9">
        <f t="shared" si="35"/>
        <v>42009.817199074074</v>
      </c>
      <c r="T542" s="9">
        <f t="shared" si="34"/>
        <v>42039.817199074074</v>
      </c>
    </row>
    <row r="543" spans="1:20"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36"/>
        <v>0.55555555555555558</v>
      </c>
      <c r="P543">
        <f t="shared" si="33"/>
        <v>25</v>
      </c>
      <c r="Q543" t="s">
        <v>8323</v>
      </c>
      <c r="R543" t="s">
        <v>8324</v>
      </c>
      <c r="S543" s="9">
        <f t="shared" si="35"/>
        <v>42276.046689814815</v>
      </c>
      <c r="T543" s="9">
        <f t="shared" si="34"/>
        <v>42306.046689814815</v>
      </c>
    </row>
    <row r="544" spans="1:20"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36"/>
        <v>3.9999999999999996E-4</v>
      </c>
      <c r="P544">
        <f t="shared" si="33"/>
        <v>1</v>
      </c>
      <c r="Q544" t="s">
        <v>8323</v>
      </c>
      <c r="R544" t="s">
        <v>8324</v>
      </c>
      <c r="S544" s="9">
        <f t="shared" si="35"/>
        <v>42433.737453703703</v>
      </c>
      <c r="T544" s="9">
        <f t="shared" si="34"/>
        <v>42493.695787037039</v>
      </c>
    </row>
    <row r="545" spans="1:20"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36"/>
        <v>0.31818181818181818</v>
      </c>
      <c r="P545">
        <f t="shared" si="33"/>
        <v>35</v>
      </c>
      <c r="Q545" t="s">
        <v>8323</v>
      </c>
      <c r="R545" t="s">
        <v>8324</v>
      </c>
      <c r="S545" s="9">
        <f t="shared" si="35"/>
        <v>41914.092152777775</v>
      </c>
      <c r="T545" s="9">
        <f t="shared" si="34"/>
        <v>41944.092152777775</v>
      </c>
    </row>
    <row r="546" spans="1:20"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36"/>
        <v>1.2</v>
      </c>
      <c r="P546">
        <f t="shared" si="33"/>
        <v>3</v>
      </c>
      <c r="Q546" t="s">
        <v>8323</v>
      </c>
      <c r="R546" t="s">
        <v>8324</v>
      </c>
      <c r="S546" s="9">
        <f t="shared" si="35"/>
        <v>42525.656944444447</v>
      </c>
      <c r="T546" s="9">
        <f t="shared" si="34"/>
        <v>42555.656944444447</v>
      </c>
    </row>
    <row r="547" spans="1:20"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36"/>
        <v>27.383999999999997</v>
      </c>
      <c r="P547">
        <f t="shared" si="33"/>
        <v>402.70588235294116</v>
      </c>
      <c r="Q547" t="s">
        <v>8323</v>
      </c>
      <c r="R547" t="s">
        <v>8324</v>
      </c>
      <c r="S547" s="9">
        <f t="shared" si="35"/>
        <v>42283.592465277776</v>
      </c>
      <c r="T547" s="9">
        <f t="shared" si="34"/>
        <v>42323.634131944447</v>
      </c>
    </row>
    <row r="548" spans="1:20"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36"/>
        <v>8.666666666666667E-2</v>
      </c>
      <c r="P548">
        <f t="shared" si="33"/>
        <v>26</v>
      </c>
      <c r="Q548" t="s">
        <v>8323</v>
      </c>
      <c r="R548" t="s">
        <v>8324</v>
      </c>
      <c r="S548" s="9">
        <f t="shared" si="35"/>
        <v>42249.667997685188</v>
      </c>
      <c r="T548" s="9">
        <f t="shared" si="34"/>
        <v>42294.667997685188</v>
      </c>
    </row>
    <row r="549" spans="1:20"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36"/>
        <v>0</v>
      </c>
      <c r="P549" t="e">
        <f t="shared" si="33"/>
        <v>#DIV/0!</v>
      </c>
      <c r="Q549" t="s">
        <v>8323</v>
      </c>
      <c r="R549" t="s">
        <v>8324</v>
      </c>
      <c r="S549" s="9">
        <f t="shared" si="35"/>
        <v>42380.696342592593</v>
      </c>
      <c r="T549" s="9">
        <f t="shared" si="34"/>
        <v>42410.696342592593</v>
      </c>
    </row>
    <row r="550" spans="1:20"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36"/>
        <v>0.09</v>
      </c>
      <c r="P550">
        <f t="shared" si="33"/>
        <v>9</v>
      </c>
      <c r="Q550" t="s">
        <v>8323</v>
      </c>
      <c r="R550" t="s">
        <v>8324</v>
      </c>
      <c r="S550" s="9">
        <f t="shared" si="35"/>
        <v>42276.903333333335</v>
      </c>
      <c r="T550" s="9">
        <f t="shared" si="34"/>
        <v>42306.903333333335</v>
      </c>
    </row>
    <row r="551" spans="1:20"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36"/>
        <v>2.7199999999999998</v>
      </c>
      <c r="P551">
        <f t="shared" si="33"/>
        <v>8.5</v>
      </c>
      <c r="Q551" t="s">
        <v>8323</v>
      </c>
      <c r="R551" t="s">
        <v>8324</v>
      </c>
      <c r="S551" s="9">
        <f t="shared" si="35"/>
        <v>42163.636828703704</v>
      </c>
      <c r="T551" s="9">
        <f t="shared" si="34"/>
        <v>42193.636828703704</v>
      </c>
    </row>
    <row r="552" spans="1:20"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36"/>
        <v>0.70000000000000007</v>
      </c>
      <c r="P552">
        <f t="shared" si="33"/>
        <v>8.75</v>
      </c>
      <c r="Q552" t="s">
        <v>8323</v>
      </c>
      <c r="R552" t="s">
        <v>8324</v>
      </c>
      <c r="S552" s="9">
        <f t="shared" si="35"/>
        <v>42753.678761574076</v>
      </c>
      <c r="T552" s="9">
        <f t="shared" si="34"/>
        <v>42766.208333333328</v>
      </c>
    </row>
    <row r="553" spans="1:20"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36"/>
        <v>5.0413333333333332</v>
      </c>
      <c r="P553">
        <f t="shared" si="33"/>
        <v>135.03571428571428</v>
      </c>
      <c r="Q553" t="s">
        <v>8323</v>
      </c>
      <c r="R553" t="s">
        <v>8324</v>
      </c>
      <c r="S553" s="9">
        <f t="shared" si="35"/>
        <v>42173.275740740741</v>
      </c>
      <c r="T553" s="9">
        <f t="shared" si="34"/>
        <v>42217.745138888888</v>
      </c>
    </row>
    <row r="554" spans="1:20"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36"/>
        <v>0</v>
      </c>
      <c r="P554" t="e">
        <f t="shared" si="33"/>
        <v>#DIV/0!</v>
      </c>
      <c r="Q554" t="s">
        <v>8323</v>
      </c>
      <c r="R554" t="s">
        <v>8324</v>
      </c>
      <c r="S554" s="9">
        <f t="shared" si="35"/>
        <v>42318.616851851853</v>
      </c>
      <c r="T554" s="9">
        <f t="shared" si="34"/>
        <v>42378.616851851853</v>
      </c>
    </row>
    <row r="555" spans="1:20"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36"/>
        <v>0.49199999999999999</v>
      </c>
      <c r="P555">
        <f t="shared" si="33"/>
        <v>20.5</v>
      </c>
      <c r="Q555" t="s">
        <v>8323</v>
      </c>
      <c r="R555" t="s">
        <v>8324</v>
      </c>
      <c r="S555" s="9">
        <f t="shared" si="35"/>
        <v>41927.71980324074</v>
      </c>
      <c r="T555" s="9">
        <f t="shared" si="34"/>
        <v>41957.761469907404</v>
      </c>
    </row>
    <row r="556" spans="1:20"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36"/>
        <v>36.589147286821706</v>
      </c>
      <c r="P556">
        <f t="shared" si="33"/>
        <v>64.36363636363636</v>
      </c>
      <c r="Q556" t="s">
        <v>8323</v>
      </c>
      <c r="R556" t="s">
        <v>8324</v>
      </c>
      <c r="S556" s="9">
        <f t="shared" si="35"/>
        <v>41901.684861111113</v>
      </c>
      <c r="T556" s="9">
        <f t="shared" si="34"/>
        <v>41931.684861111113</v>
      </c>
    </row>
    <row r="557" spans="1:20"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36"/>
        <v>0</v>
      </c>
      <c r="P557" t="e">
        <f t="shared" si="33"/>
        <v>#DIV/0!</v>
      </c>
      <c r="Q557" t="s">
        <v>8323</v>
      </c>
      <c r="R557" t="s">
        <v>8324</v>
      </c>
      <c r="S557" s="9">
        <f t="shared" si="35"/>
        <v>42503.353506944448</v>
      </c>
      <c r="T557" s="9">
        <f t="shared" si="34"/>
        <v>42533.353506944448</v>
      </c>
    </row>
    <row r="558" spans="1:20"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36"/>
        <v>2.5</v>
      </c>
      <c r="P558">
        <f t="shared" si="33"/>
        <v>200</v>
      </c>
      <c r="Q558" t="s">
        <v>8323</v>
      </c>
      <c r="R558" t="s">
        <v>8324</v>
      </c>
      <c r="S558" s="9">
        <f t="shared" si="35"/>
        <v>42345.860150462962</v>
      </c>
      <c r="T558" s="9">
        <f t="shared" si="34"/>
        <v>42375.860150462962</v>
      </c>
    </row>
    <row r="559" spans="1:20"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36"/>
        <v>0.91066666666666674</v>
      </c>
      <c r="P559">
        <f t="shared" si="33"/>
        <v>68.3</v>
      </c>
      <c r="Q559" t="s">
        <v>8323</v>
      </c>
      <c r="R559" t="s">
        <v>8324</v>
      </c>
      <c r="S559" s="9">
        <f t="shared" si="35"/>
        <v>42676.942164351851</v>
      </c>
      <c r="T559" s="9">
        <f t="shared" si="34"/>
        <v>42706.983831018515</v>
      </c>
    </row>
    <row r="560" spans="1:20"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36"/>
        <v>0</v>
      </c>
      <c r="P560" t="e">
        <f t="shared" si="33"/>
        <v>#DIV/0!</v>
      </c>
      <c r="Q560" t="s">
        <v>8323</v>
      </c>
      <c r="R560" t="s">
        <v>8324</v>
      </c>
      <c r="S560" s="9">
        <f t="shared" si="35"/>
        <v>42057.883159722223</v>
      </c>
      <c r="T560" s="9">
        <f t="shared" si="34"/>
        <v>42087.841493055559</v>
      </c>
    </row>
    <row r="561" spans="1:20"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36"/>
        <v>2.0833333333333336E-2</v>
      </c>
      <c r="P561">
        <f t="shared" si="33"/>
        <v>50</v>
      </c>
      <c r="Q561" t="s">
        <v>8323</v>
      </c>
      <c r="R561" t="s">
        <v>8324</v>
      </c>
      <c r="S561" s="9">
        <f t="shared" si="35"/>
        <v>42321.283101851848</v>
      </c>
      <c r="T561" s="9">
        <f t="shared" si="34"/>
        <v>42351.283101851848</v>
      </c>
    </row>
    <row r="562" spans="1:20"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36"/>
        <v>1.2E-2</v>
      </c>
      <c r="P562">
        <f t="shared" si="33"/>
        <v>4</v>
      </c>
      <c r="Q562" t="s">
        <v>8323</v>
      </c>
      <c r="R562" t="s">
        <v>8324</v>
      </c>
      <c r="S562" s="9">
        <f t="shared" si="35"/>
        <v>41960.771354166667</v>
      </c>
      <c r="T562" s="9">
        <f t="shared" si="34"/>
        <v>41990.771354166667</v>
      </c>
    </row>
    <row r="563" spans="1:20"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36"/>
        <v>0.36666666666666664</v>
      </c>
      <c r="P563">
        <f t="shared" si="33"/>
        <v>27.5</v>
      </c>
      <c r="Q563" t="s">
        <v>8323</v>
      </c>
      <c r="R563" t="s">
        <v>8324</v>
      </c>
      <c r="S563" s="9">
        <f t="shared" si="35"/>
        <v>42268.658715277779</v>
      </c>
      <c r="T563" s="9">
        <f t="shared" si="34"/>
        <v>42303.658715277779</v>
      </c>
    </row>
    <row r="564" spans="1:20"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36"/>
        <v>0</v>
      </c>
      <c r="P564" t="e">
        <f t="shared" si="33"/>
        <v>#DIV/0!</v>
      </c>
      <c r="Q564" t="s">
        <v>8323</v>
      </c>
      <c r="R564" t="s">
        <v>8324</v>
      </c>
      <c r="S564" s="9">
        <f t="shared" si="35"/>
        <v>42692.389062500006</v>
      </c>
      <c r="T564" s="9">
        <f t="shared" si="34"/>
        <v>42722.389062500006</v>
      </c>
    </row>
    <row r="565" spans="1:20"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36"/>
        <v>9.0666666666666659E-2</v>
      </c>
      <c r="P565">
        <f t="shared" si="33"/>
        <v>34</v>
      </c>
      <c r="Q565" t="s">
        <v>8323</v>
      </c>
      <c r="R565" t="s">
        <v>8324</v>
      </c>
      <c r="S565" s="9">
        <f t="shared" si="35"/>
        <v>42022.069988425923</v>
      </c>
      <c r="T565" s="9">
        <f t="shared" si="34"/>
        <v>42052.069988425923</v>
      </c>
    </row>
    <row r="566" spans="1:20"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36"/>
        <v>5.5555555555555558E-3</v>
      </c>
      <c r="P566">
        <f t="shared" si="33"/>
        <v>1</v>
      </c>
      <c r="Q566" t="s">
        <v>8323</v>
      </c>
      <c r="R566" t="s">
        <v>8324</v>
      </c>
      <c r="S566" s="9">
        <f t="shared" si="35"/>
        <v>42411.942997685182</v>
      </c>
      <c r="T566" s="9">
        <f t="shared" si="34"/>
        <v>42441.942997685182</v>
      </c>
    </row>
    <row r="567" spans="1:20"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36"/>
        <v>0</v>
      </c>
      <c r="P567" t="e">
        <f t="shared" si="33"/>
        <v>#DIV/0!</v>
      </c>
      <c r="Q567" t="s">
        <v>8323</v>
      </c>
      <c r="R567" t="s">
        <v>8324</v>
      </c>
      <c r="S567" s="9">
        <f t="shared" si="35"/>
        <v>42165.785289351858</v>
      </c>
      <c r="T567" s="9">
        <f t="shared" si="34"/>
        <v>42195.785289351858</v>
      </c>
    </row>
    <row r="568" spans="1:20"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36"/>
        <v>0.02</v>
      </c>
      <c r="P568">
        <f t="shared" si="33"/>
        <v>1</v>
      </c>
      <c r="Q568" t="s">
        <v>8323</v>
      </c>
      <c r="R568" t="s">
        <v>8324</v>
      </c>
      <c r="S568" s="9">
        <f t="shared" si="35"/>
        <v>42535.68440972222</v>
      </c>
      <c r="T568" s="9">
        <f t="shared" si="34"/>
        <v>42565.68440972222</v>
      </c>
    </row>
    <row r="569" spans="1:20"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36"/>
        <v>0</v>
      </c>
      <c r="P569" t="e">
        <f t="shared" si="33"/>
        <v>#DIV/0!</v>
      </c>
      <c r="Q569" t="s">
        <v>8323</v>
      </c>
      <c r="R569" t="s">
        <v>8324</v>
      </c>
      <c r="S569" s="9">
        <f t="shared" si="35"/>
        <v>41975.842523148152</v>
      </c>
      <c r="T569" s="9">
        <f t="shared" si="34"/>
        <v>42005.842523148152</v>
      </c>
    </row>
    <row r="570" spans="1:20"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36"/>
        <v>1</v>
      </c>
      <c r="P570">
        <f t="shared" si="33"/>
        <v>49</v>
      </c>
      <c r="Q570" t="s">
        <v>8323</v>
      </c>
      <c r="R570" t="s">
        <v>8324</v>
      </c>
      <c r="S570" s="9">
        <f t="shared" si="35"/>
        <v>42348.9215625</v>
      </c>
      <c r="T570" s="9">
        <f t="shared" si="34"/>
        <v>42385.458333333328</v>
      </c>
    </row>
    <row r="571" spans="1:20"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36"/>
        <v>0.8</v>
      </c>
      <c r="P571">
        <f t="shared" si="33"/>
        <v>20</v>
      </c>
      <c r="Q571" t="s">
        <v>8323</v>
      </c>
      <c r="R571" t="s">
        <v>8324</v>
      </c>
      <c r="S571" s="9">
        <f t="shared" si="35"/>
        <v>42340.847361111111</v>
      </c>
      <c r="T571" s="9">
        <f t="shared" si="34"/>
        <v>42370.847361111111</v>
      </c>
    </row>
    <row r="572" spans="1:20"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36"/>
        <v>0.16705882352941176</v>
      </c>
      <c r="P572">
        <f t="shared" si="33"/>
        <v>142</v>
      </c>
      <c r="Q572" t="s">
        <v>8323</v>
      </c>
      <c r="R572" t="s">
        <v>8324</v>
      </c>
      <c r="S572" s="9">
        <f t="shared" si="35"/>
        <v>42388.798252314817</v>
      </c>
      <c r="T572" s="9">
        <f t="shared" si="34"/>
        <v>42418.798252314817</v>
      </c>
    </row>
    <row r="573" spans="1:20"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36"/>
        <v>0.42399999999999999</v>
      </c>
      <c r="P573">
        <f t="shared" si="33"/>
        <v>53</v>
      </c>
      <c r="Q573" t="s">
        <v>8323</v>
      </c>
      <c r="R573" t="s">
        <v>8324</v>
      </c>
      <c r="S573" s="9">
        <f t="shared" si="35"/>
        <v>42192.816238425927</v>
      </c>
      <c r="T573" s="9">
        <f t="shared" si="34"/>
        <v>42212.165972222225</v>
      </c>
    </row>
    <row r="574" spans="1:20"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36"/>
        <v>0</v>
      </c>
      <c r="P574" t="e">
        <f t="shared" si="33"/>
        <v>#DIV/0!</v>
      </c>
      <c r="Q574" t="s">
        <v>8323</v>
      </c>
      <c r="R574" t="s">
        <v>8324</v>
      </c>
      <c r="S574" s="9">
        <f t="shared" si="35"/>
        <v>42282.71629629629</v>
      </c>
      <c r="T574" s="9">
        <f t="shared" si="34"/>
        <v>42312.757962962962</v>
      </c>
    </row>
    <row r="575" spans="1:20"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36"/>
        <v>0.38925389253892539</v>
      </c>
      <c r="P575">
        <f t="shared" si="33"/>
        <v>38.444444444444443</v>
      </c>
      <c r="Q575" t="s">
        <v>8323</v>
      </c>
      <c r="R575" t="s">
        <v>8324</v>
      </c>
      <c r="S575" s="9">
        <f t="shared" si="35"/>
        <v>41963.050127314811</v>
      </c>
      <c r="T575" s="9">
        <f t="shared" si="34"/>
        <v>42022.05</v>
      </c>
    </row>
    <row r="576" spans="1:20"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36"/>
        <v>0.7155635062611807</v>
      </c>
      <c r="P576">
        <f t="shared" si="33"/>
        <v>20</v>
      </c>
      <c r="Q576" t="s">
        <v>8323</v>
      </c>
      <c r="R576" t="s">
        <v>8324</v>
      </c>
      <c r="S576" s="9">
        <f t="shared" si="35"/>
        <v>42632.443368055552</v>
      </c>
      <c r="T576" s="9">
        <f t="shared" si="34"/>
        <v>42662.443368055552</v>
      </c>
    </row>
    <row r="577" spans="1:20"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36"/>
        <v>0.43166666666666664</v>
      </c>
      <c r="P577">
        <f t="shared" si="33"/>
        <v>64.75</v>
      </c>
      <c r="Q577" t="s">
        <v>8323</v>
      </c>
      <c r="R577" t="s">
        <v>8324</v>
      </c>
      <c r="S577" s="9">
        <f t="shared" si="35"/>
        <v>42138.692627314813</v>
      </c>
      <c r="T577" s="9">
        <f t="shared" si="34"/>
        <v>42168.692627314813</v>
      </c>
    </row>
    <row r="578" spans="1:20"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si="36"/>
        <v>1.25E-3</v>
      </c>
      <c r="P578">
        <f t="shared" si="33"/>
        <v>1</v>
      </c>
      <c r="Q578" t="s">
        <v>8323</v>
      </c>
      <c r="R578" t="s">
        <v>8324</v>
      </c>
      <c r="S578" s="9">
        <f t="shared" si="35"/>
        <v>42031.471666666665</v>
      </c>
      <c r="T578" s="9">
        <f t="shared" si="34"/>
        <v>42091.43</v>
      </c>
    </row>
    <row r="579" spans="1:20"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si="36"/>
        <v>0.2</v>
      </c>
      <c r="P579">
        <f t="shared" ref="P579:P642" si="37">(E579/L579)</f>
        <v>10</v>
      </c>
      <c r="Q579" t="s">
        <v>8323</v>
      </c>
      <c r="R579" t="s">
        <v>8324</v>
      </c>
      <c r="S579" s="9">
        <f t="shared" si="35"/>
        <v>42450.589143518519</v>
      </c>
      <c r="T579" s="9">
        <f t="shared" ref="T579:T642" si="38">(((I579/60)/60)/24)+DATE(1970,1,1)</f>
        <v>42510.589143518519</v>
      </c>
    </row>
    <row r="580" spans="1:20"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36"/>
        <v>1.12E-2</v>
      </c>
      <c r="P580">
        <f t="shared" si="37"/>
        <v>2</v>
      </c>
      <c r="Q580" t="s">
        <v>8323</v>
      </c>
      <c r="R580" t="s">
        <v>8324</v>
      </c>
      <c r="S580" s="9">
        <f t="shared" ref="S580:S643" si="39">(((J580/60)/60)/24)+DATE(1970,1,1)</f>
        <v>42230.578622685185</v>
      </c>
      <c r="T580" s="9">
        <f t="shared" si="38"/>
        <v>42254.578622685185</v>
      </c>
    </row>
    <row r="581" spans="1:20"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36"/>
        <v>1.4583333333333333</v>
      </c>
      <c r="P581">
        <f t="shared" si="37"/>
        <v>35</v>
      </c>
      <c r="Q581" t="s">
        <v>8323</v>
      </c>
      <c r="R581" t="s">
        <v>8324</v>
      </c>
      <c r="S581" s="9">
        <f t="shared" si="39"/>
        <v>41968.852118055554</v>
      </c>
      <c r="T581" s="9">
        <f t="shared" si="38"/>
        <v>41998.852118055554</v>
      </c>
    </row>
    <row r="582" spans="1:20"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36"/>
        <v>3.3333333333333333E-2</v>
      </c>
      <c r="P582">
        <f t="shared" si="37"/>
        <v>1</v>
      </c>
      <c r="Q582" t="s">
        <v>8323</v>
      </c>
      <c r="R582" t="s">
        <v>8324</v>
      </c>
      <c r="S582" s="9">
        <f t="shared" si="39"/>
        <v>42605.908182870371</v>
      </c>
      <c r="T582" s="9">
        <f t="shared" si="38"/>
        <v>42635.908182870371</v>
      </c>
    </row>
    <row r="583" spans="1:20"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36"/>
        <v>0</v>
      </c>
      <c r="P583" t="e">
        <f t="shared" si="37"/>
        <v>#DIV/0!</v>
      </c>
      <c r="Q583" t="s">
        <v>8323</v>
      </c>
      <c r="R583" t="s">
        <v>8324</v>
      </c>
      <c r="S583" s="9">
        <f t="shared" si="39"/>
        <v>42188.012777777782</v>
      </c>
      <c r="T583" s="9">
        <f t="shared" si="38"/>
        <v>42218.012777777782</v>
      </c>
    </row>
    <row r="584" spans="1:20"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36"/>
        <v>0</v>
      </c>
      <c r="P584" t="e">
        <f t="shared" si="37"/>
        <v>#DIV/0!</v>
      </c>
      <c r="Q584" t="s">
        <v>8323</v>
      </c>
      <c r="R584" t="s">
        <v>8324</v>
      </c>
      <c r="S584" s="9">
        <f t="shared" si="39"/>
        <v>42055.739803240736</v>
      </c>
      <c r="T584" s="9">
        <f t="shared" si="38"/>
        <v>42078.75</v>
      </c>
    </row>
    <row r="585" spans="1:20"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36"/>
        <v>1.1111111111111112E-2</v>
      </c>
      <c r="P585">
        <f t="shared" si="37"/>
        <v>1</v>
      </c>
      <c r="Q585" t="s">
        <v>8323</v>
      </c>
      <c r="R585" t="s">
        <v>8324</v>
      </c>
      <c r="S585" s="9">
        <f t="shared" si="39"/>
        <v>42052.93850694444</v>
      </c>
      <c r="T585" s="9">
        <f t="shared" si="38"/>
        <v>42082.896840277783</v>
      </c>
    </row>
    <row r="586" spans="1:20"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36"/>
        <v>1</v>
      </c>
      <c r="P586">
        <f t="shared" si="37"/>
        <v>5</v>
      </c>
      <c r="Q586" t="s">
        <v>8323</v>
      </c>
      <c r="R586" t="s">
        <v>8324</v>
      </c>
      <c r="S586" s="9">
        <f t="shared" si="39"/>
        <v>42049.716620370367</v>
      </c>
      <c r="T586" s="9">
        <f t="shared" si="38"/>
        <v>42079.674953703703</v>
      </c>
    </row>
    <row r="587" spans="1:20"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36"/>
        <v>0</v>
      </c>
      <c r="P587" t="e">
        <f t="shared" si="37"/>
        <v>#DIV/0!</v>
      </c>
      <c r="Q587" t="s">
        <v>8323</v>
      </c>
      <c r="R587" t="s">
        <v>8324</v>
      </c>
      <c r="S587" s="9">
        <f t="shared" si="39"/>
        <v>42283.3909375</v>
      </c>
      <c r="T587" s="9">
        <f t="shared" si="38"/>
        <v>42339</v>
      </c>
    </row>
    <row r="588" spans="1:20"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36"/>
        <v>0.55999999999999994</v>
      </c>
      <c r="P588">
        <f t="shared" si="37"/>
        <v>14</v>
      </c>
      <c r="Q588" t="s">
        <v>8323</v>
      </c>
      <c r="R588" t="s">
        <v>8324</v>
      </c>
      <c r="S588" s="9">
        <f t="shared" si="39"/>
        <v>42020.854247685187</v>
      </c>
      <c r="T588" s="9">
        <f t="shared" si="38"/>
        <v>42050.854247685187</v>
      </c>
    </row>
    <row r="589" spans="1:20"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36"/>
        <v>9.0833333333333339</v>
      </c>
      <c r="P589">
        <f t="shared" si="37"/>
        <v>389.28571428571428</v>
      </c>
      <c r="Q589" t="s">
        <v>8323</v>
      </c>
      <c r="R589" t="s">
        <v>8324</v>
      </c>
      <c r="S589" s="9">
        <f t="shared" si="39"/>
        <v>42080.757326388892</v>
      </c>
      <c r="T589" s="9">
        <f t="shared" si="38"/>
        <v>42110.757326388892</v>
      </c>
    </row>
    <row r="590" spans="1:20"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36"/>
        <v>3.3444444444444441</v>
      </c>
      <c r="P590">
        <f t="shared" si="37"/>
        <v>150.5</v>
      </c>
      <c r="Q590" t="s">
        <v>8323</v>
      </c>
      <c r="R590" t="s">
        <v>8324</v>
      </c>
      <c r="S590" s="9">
        <f t="shared" si="39"/>
        <v>42631.769513888896</v>
      </c>
      <c r="T590" s="9">
        <f t="shared" si="38"/>
        <v>42691.811180555553</v>
      </c>
    </row>
    <row r="591" spans="1:20"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36"/>
        <v>1.3333333333333334E-2</v>
      </c>
      <c r="P591">
        <f t="shared" si="37"/>
        <v>1</v>
      </c>
      <c r="Q591" t="s">
        <v>8323</v>
      </c>
      <c r="R591" t="s">
        <v>8324</v>
      </c>
      <c r="S591" s="9">
        <f t="shared" si="39"/>
        <v>42178.614571759259</v>
      </c>
      <c r="T591" s="9">
        <f t="shared" si="38"/>
        <v>42193.614571759259</v>
      </c>
    </row>
    <row r="592" spans="1:20"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36"/>
        <v>4.46</v>
      </c>
      <c r="P592">
        <f t="shared" si="37"/>
        <v>24.777777777777779</v>
      </c>
      <c r="Q592" t="s">
        <v>8323</v>
      </c>
      <c r="R592" t="s">
        <v>8324</v>
      </c>
      <c r="S592" s="9">
        <f t="shared" si="39"/>
        <v>42377.554756944446</v>
      </c>
      <c r="T592" s="9">
        <f t="shared" si="38"/>
        <v>42408.542361111111</v>
      </c>
    </row>
    <row r="593" spans="1:20"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36"/>
        <v>6.0999999999999999E-2</v>
      </c>
      <c r="P593">
        <f t="shared" si="37"/>
        <v>30.5</v>
      </c>
      <c r="Q593" t="s">
        <v>8323</v>
      </c>
      <c r="R593" t="s">
        <v>8324</v>
      </c>
      <c r="S593" s="9">
        <f t="shared" si="39"/>
        <v>42177.543171296296</v>
      </c>
      <c r="T593" s="9">
        <f t="shared" si="38"/>
        <v>42207.543171296296</v>
      </c>
    </row>
    <row r="594" spans="1:20"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36"/>
        <v>3.3333333333333335</v>
      </c>
      <c r="P594">
        <f t="shared" si="37"/>
        <v>250</v>
      </c>
      <c r="Q594" t="s">
        <v>8323</v>
      </c>
      <c r="R594" t="s">
        <v>8324</v>
      </c>
      <c r="S594" s="9">
        <f t="shared" si="39"/>
        <v>41946.232175925928</v>
      </c>
      <c r="T594" s="9">
        <f t="shared" si="38"/>
        <v>41976.232175925921</v>
      </c>
    </row>
    <row r="595" spans="1:20"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ref="O595:O658" si="40">E595/D595 *100</f>
        <v>23</v>
      </c>
      <c r="P595">
        <f t="shared" si="37"/>
        <v>16.428571428571427</v>
      </c>
      <c r="Q595" t="s">
        <v>8323</v>
      </c>
      <c r="R595" t="s">
        <v>8324</v>
      </c>
      <c r="S595" s="9">
        <f t="shared" si="39"/>
        <v>42070.677604166667</v>
      </c>
      <c r="T595" s="9">
        <f t="shared" si="38"/>
        <v>42100.635937500003</v>
      </c>
    </row>
    <row r="596" spans="1:20"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40"/>
        <v>0.104</v>
      </c>
      <c r="P596">
        <f t="shared" si="37"/>
        <v>13</v>
      </c>
      <c r="Q596" t="s">
        <v>8323</v>
      </c>
      <c r="R596" t="s">
        <v>8324</v>
      </c>
      <c r="S596" s="9">
        <f t="shared" si="39"/>
        <v>42446.780162037037</v>
      </c>
      <c r="T596" s="9">
        <f t="shared" si="38"/>
        <v>42476.780162037037</v>
      </c>
    </row>
    <row r="597" spans="1:20"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40"/>
        <v>0.42599999999999999</v>
      </c>
      <c r="P597">
        <f t="shared" si="37"/>
        <v>53.25</v>
      </c>
      <c r="Q597" t="s">
        <v>8323</v>
      </c>
      <c r="R597" t="s">
        <v>8324</v>
      </c>
      <c r="S597" s="9">
        <f t="shared" si="39"/>
        <v>42083.069884259254</v>
      </c>
      <c r="T597" s="9">
        <f t="shared" si="38"/>
        <v>42128.069884259254</v>
      </c>
    </row>
    <row r="598" spans="1:20"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40"/>
        <v>0.03</v>
      </c>
      <c r="P598">
        <f t="shared" si="37"/>
        <v>3</v>
      </c>
      <c r="Q598" t="s">
        <v>8323</v>
      </c>
      <c r="R598" t="s">
        <v>8324</v>
      </c>
      <c r="S598" s="9">
        <f t="shared" si="39"/>
        <v>42646.896898148145</v>
      </c>
      <c r="T598" s="9">
        <f t="shared" si="38"/>
        <v>42676.896898148145</v>
      </c>
    </row>
    <row r="599" spans="1:20"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40"/>
        <v>0.26666666666666666</v>
      </c>
      <c r="P599">
        <f t="shared" si="37"/>
        <v>10</v>
      </c>
      <c r="Q599" t="s">
        <v>8323</v>
      </c>
      <c r="R599" t="s">
        <v>8324</v>
      </c>
      <c r="S599" s="9">
        <f t="shared" si="39"/>
        <v>42545.705266203702</v>
      </c>
      <c r="T599" s="9">
        <f t="shared" si="38"/>
        <v>42582.666666666672</v>
      </c>
    </row>
    <row r="600" spans="1:20"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40"/>
        <v>34</v>
      </c>
      <c r="P600">
        <f t="shared" si="37"/>
        <v>121.42857142857143</v>
      </c>
      <c r="Q600" t="s">
        <v>8323</v>
      </c>
      <c r="R600" t="s">
        <v>8324</v>
      </c>
      <c r="S600" s="9">
        <f t="shared" si="39"/>
        <v>41948.00209490741</v>
      </c>
      <c r="T600" s="9">
        <f t="shared" si="38"/>
        <v>41978.00209490741</v>
      </c>
    </row>
    <row r="601" spans="1:20"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40"/>
        <v>6.2E-2</v>
      </c>
      <c r="P601">
        <f t="shared" si="37"/>
        <v>15.5</v>
      </c>
      <c r="Q601" t="s">
        <v>8323</v>
      </c>
      <c r="R601" t="s">
        <v>8324</v>
      </c>
      <c r="S601" s="9">
        <f t="shared" si="39"/>
        <v>42047.812523148154</v>
      </c>
      <c r="T601" s="9">
        <f t="shared" si="38"/>
        <v>42071.636111111111</v>
      </c>
    </row>
    <row r="602" spans="1:20"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40"/>
        <v>2</v>
      </c>
      <c r="P602">
        <f t="shared" si="37"/>
        <v>100</v>
      </c>
      <c r="Q602" t="s">
        <v>8323</v>
      </c>
      <c r="R602" t="s">
        <v>8324</v>
      </c>
      <c r="S602" s="9">
        <f t="shared" si="39"/>
        <v>42073.798171296294</v>
      </c>
      <c r="T602" s="9">
        <f t="shared" si="38"/>
        <v>42133.798171296294</v>
      </c>
    </row>
    <row r="603" spans="1:20"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40"/>
        <v>1.4000000000000001</v>
      </c>
      <c r="P603">
        <f t="shared" si="37"/>
        <v>23.333333333333332</v>
      </c>
      <c r="Q603" t="s">
        <v>8323</v>
      </c>
      <c r="R603" t="s">
        <v>8324</v>
      </c>
      <c r="S603" s="9">
        <f t="shared" si="39"/>
        <v>41969.858090277776</v>
      </c>
      <c r="T603" s="9">
        <f t="shared" si="38"/>
        <v>41999.858090277776</v>
      </c>
    </row>
    <row r="604" spans="1:20"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40"/>
        <v>0</v>
      </c>
      <c r="P604" t="e">
        <f t="shared" si="37"/>
        <v>#DIV/0!</v>
      </c>
      <c r="Q604" t="s">
        <v>8323</v>
      </c>
      <c r="R604" t="s">
        <v>8324</v>
      </c>
      <c r="S604" s="9">
        <f t="shared" si="39"/>
        <v>42143.79415509259</v>
      </c>
      <c r="T604" s="9">
        <f t="shared" si="38"/>
        <v>42173.79415509259</v>
      </c>
    </row>
    <row r="605" spans="1:20"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40"/>
        <v>3.9334666666666664</v>
      </c>
      <c r="P605">
        <f t="shared" si="37"/>
        <v>45.386153846153846</v>
      </c>
      <c r="Q605" t="s">
        <v>8323</v>
      </c>
      <c r="R605" t="s">
        <v>8324</v>
      </c>
      <c r="S605" s="9">
        <f t="shared" si="39"/>
        <v>41835.639155092591</v>
      </c>
      <c r="T605" s="9">
        <f t="shared" si="38"/>
        <v>41865.639155092591</v>
      </c>
    </row>
    <row r="606" spans="1:20"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40"/>
        <v>0</v>
      </c>
      <c r="P606" t="e">
        <f t="shared" si="37"/>
        <v>#DIV/0!</v>
      </c>
      <c r="Q606" t="s">
        <v>8323</v>
      </c>
      <c r="R606" t="s">
        <v>8324</v>
      </c>
      <c r="S606" s="9">
        <f t="shared" si="39"/>
        <v>41849.035370370373</v>
      </c>
      <c r="T606" s="9">
        <f t="shared" si="38"/>
        <v>41879.035370370373</v>
      </c>
    </row>
    <row r="607" spans="1:20"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40"/>
        <v>2.62</v>
      </c>
      <c r="P607">
        <f t="shared" si="37"/>
        <v>16.375</v>
      </c>
      <c r="Q607" t="s">
        <v>8323</v>
      </c>
      <c r="R607" t="s">
        <v>8324</v>
      </c>
      <c r="S607" s="9">
        <f t="shared" si="39"/>
        <v>42194.357731481476</v>
      </c>
      <c r="T607" s="9">
        <f t="shared" si="38"/>
        <v>42239.357731481476</v>
      </c>
    </row>
    <row r="608" spans="1:20"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40"/>
        <v>0.2</v>
      </c>
      <c r="P608">
        <f t="shared" si="37"/>
        <v>10</v>
      </c>
      <c r="Q608" t="s">
        <v>8323</v>
      </c>
      <c r="R608" t="s">
        <v>8324</v>
      </c>
      <c r="S608" s="9">
        <f t="shared" si="39"/>
        <v>42102.650567129633</v>
      </c>
      <c r="T608" s="9">
        <f t="shared" si="38"/>
        <v>42148.625</v>
      </c>
    </row>
    <row r="609" spans="1:20"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40"/>
        <v>0</v>
      </c>
      <c r="P609" t="e">
        <f t="shared" si="37"/>
        <v>#DIV/0!</v>
      </c>
      <c r="Q609" t="s">
        <v>8323</v>
      </c>
      <c r="R609" t="s">
        <v>8324</v>
      </c>
      <c r="S609" s="9">
        <f t="shared" si="39"/>
        <v>42300.825648148151</v>
      </c>
      <c r="T609" s="9">
        <f t="shared" si="38"/>
        <v>42330.867314814815</v>
      </c>
    </row>
    <row r="610" spans="1:20"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40"/>
        <v>0.97400000000000009</v>
      </c>
      <c r="P610">
        <f t="shared" si="37"/>
        <v>292.2</v>
      </c>
      <c r="Q610" t="s">
        <v>8323</v>
      </c>
      <c r="R610" t="s">
        <v>8324</v>
      </c>
      <c r="S610" s="9">
        <f t="shared" si="39"/>
        <v>42140.921064814815</v>
      </c>
      <c r="T610" s="9">
        <f t="shared" si="38"/>
        <v>42170.921064814815</v>
      </c>
    </row>
    <row r="611" spans="1:20"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40"/>
        <v>0.64102564102564097</v>
      </c>
      <c r="P611">
        <f t="shared" si="37"/>
        <v>5</v>
      </c>
      <c r="Q611" t="s">
        <v>8323</v>
      </c>
      <c r="R611" t="s">
        <v>8324</v>
      </c>
      <c r="S611" s="9">
        <f t="shared" si="39"/>
        <v>42307.034074074079</v>
      </c>
      <c r="T611" s="9">
        <f t="shared" si="38"/>
        <v>42337.075740740736</v>
      </c>
    </row>
    <row r="612" spans="1:20"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40"/>
        <v>0</v>
      </c>
      <c r="P612" t="e">
        <f t="shared" si="37"/>
        <v>#DIV/0!</v>
      </c>
      <c r="Q612" t="s">
        <v>8323</v>
      </c>
      <c r="R612" t="s">
        <v>8324</v>
      </c>
      <c r="S612" s="9">
        <f t="shared" si="39"/>
        <v>42086.83085648148</v>
      </c>
      <c r="T612" s="9">
        <f t="shared" si="38"/>
        <v>42116.83085648148</v>
      </c>
    </row>
    <row r="613" spans="1:20"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40"/>
        <v>0</v>
      </c>
      <c r="P613" t="e">
        <f t="shared" si="37"/>
        <v>#DIV/0!</v>
      </c>
      <c r="Q613" t="s">
        <v>8323</v>
      </c>
      <c r="R613" t="s">
        <v>8324</v>
      </c>
      <c r="S613" s="9">
        <f t="shared" si="39"/>
        <v>42328.560613425929</v>
      </c>
      <c r="T613" s="9">
        <f t="shared" si="38"/>
        <v>42388.560613425929</v>
      </c>
    </row>
    <row r="614" spans="1:20"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40"/>
        <v>0</v>
      </c>
      <c r="P614" t="e">
        <f t="shared" si="37"/>
        <v>#DIV/0!</v>
      </c>
      <c r="Q614" t="s">
        <v>8323</v>
      </c>
      <c r="R614" t="s">
        <v>8324</v>
      </c>
      <c r="S614" s="9">
        <f t="shared" si="39"/>
        <v>42585.031782407401</v>
      </c>
      <c r="T614" s="9">
        <f t="shared" si="38"/>
        <v>42615.031782407401</v>
      </c>
    </row>
    <row r="615" spans="1:20"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40"/>
        <v>21.363333333333333</v>
      </c>
      <c r="P615">
        <f t="shared" si="37"/>
        <v>105.93388429752066</v>
      </c>
      <c r="Q615" t="s">
        <v>8323</v>
      </c>
      <c r="R615" t="s">
        <v>8324</v>
      </c>
      <c r="S615" s="9">
        <f t="shared" si="39"/>
        <v>42247.496759259258</v>
      </c>
      <c r="T615" s="9">
        <f t="shared" si="38"/>
        <v>42278.207638888889</v>
      </c>
    </row>
    <row r="616" spans="1:20"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40"/>
        <v>0</v>
      </c>
      <c r="P616" t="e">
        <f t="shared" si="37"/>
        <v>#DIV/0!</v>
      </c>
      <c r="Q616" t="s">
        <v>8323</v>
      </c>
      <c r="R616" t="s">
        <v>8324</v>
      </c>
      <c r="S616" s="9">
        <f t="shared" si="39"/>
        <v>42515.061805555553</v>
      </c>
      <c r="T616" s="9">
        <f t="shared" si="38"/>
        <v>42545.061805555553</v>
      </c>
    </row>
    <row r="617" spans="1:20"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40"/>
        <v>0</v>
      </c>
      <c r="P617" t="e">
        <f t="shared" si="37"/>
        <v>#DIV/0!</v>
      </c>
      <c r="Q617" t="s">
        <v>8323</v>
      </c>
      <c r="R617" t="s">
        <v>8324</v>
      </c>
      <c r="S617" s="9">
        <f t="shared" si="39"/>
        <v>42242.122210648144</v>
      </c>
      <c r="T617" s="9">
        <f t="shared" si="38"/>
        <v>42272.122210648144</v>
      </c>
    </row>
    <row r="618" spans="1:20"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40"/>
        <v>0</v>
      </c>
      <c r="P618" t="e">
        <f t="shared" si="37"/>
        <v>#DIV/0!</v>
      </c>
      <c r="Q618" t="s">
        <v>8323</v>
      </c>
      <c r="R618" t="s">
        <v>8324</v>
      </c>
      <c r="S618" s="9">
        <f t="shared" si="39"/>
        <v>42761.376238425932</v>
      </c>
      <c r="T618" s="9">
        <f t="shared" si="38"/>
        <v>42791.376238425932</v>
      </c>
    </row>
    <row r="619" spans="1:20"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40"/>
        <v>3</v>
      </c>
      <c r="P619">
        <f t="shared" si="37"/>
        <v>20</v>
      </c>
      <c r="Q619" t="s">
        <v>8323</v>
      </c>
      <c r="R619" t="s">
        <v>8324</v>
      </c>
      <c r="S619" s="9">
        <f t="shared" si="39"/>
        <v>42087.343090277776</v>
      </c>
      <c r="T619" s="9">
        <f t="shared" si="38"/>
        <v>42132.343090277776</v>
      </c>
    </row>
    <row r="620" spans="1:20"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40"/>
        <v>0</v>
      </c>
      <c r="P620" t="e">
        <f t="shared" si="37"/>
        <v>#DIV/0!</v>
      </c>
      <c r="Q620" t="s">
        <v>8323</v>
      </c>
      <c r="R620" t="s">
        <v>8324</v>
      </c>
      <c r="S620" s="9">
        <f t="shared" si="39"/>
        <v>42317.810219907406</v>
      </c>
      <c r="T620" s="9">
        <f t="shared" si="38"/>
        <v>42347.810219907406</v>
      </c>
    </row>
    <row r="621" spans="1:20"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40"/>
        <v>3.9999999999999996E-5</v>
      </c>
      <c r="P621">
        <f t="shared" si="37"/>
        <v>1</v>
      </c>
      <c r="Q621" t="s">
        <v>8323</v>
      </c>
      <c r="R621" t="s">
        <v>8324</v>
      </c>
      <c r="S621" s="9">
        <f t="shared" si="39"/>
        <v>41908.650347222225</v>
      </c>
      <c r="T621" s="9">
        <f t="shared" si="38"/>
        <v>41968.692013888889</v>
      </c>
    </row>
    <row r="622" spans="1:20"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40"/>
        <v>1</v>
      </c>
      <c r="P622">
        <f t="shared" si="37"/>
        <v>300</v>
      </c>
      <c r="Q622" t="s">
        <v>8323</v>
      </c>
      <c r="R622" t="s">
        <v>8324</v>
      </c>
      <c r="S622" s="9">
        <f t="shared" si="39"/>
        <v>41831.716874999998</v>
      </c>
      <c r="T622" s="9">
        <f t="shared" si="38"/>
        <v>41876.716874999998</v>
      </c>
    </row>
    <row r="623" spans="1:20"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40"/>
        <v>1.044</v>
      </c>
      <c r="P623">
        <f t="shared" si="37"/>
        <v>87</v>
      </c>
      <c r="Q623" t="s">
        <v>8323</v>
      </c>
      <c r="R623" t="s">
        <v>8324</v>
      </c>
      <c r="S623" s="9">
        <f t="shared" si="39"/>
        <v>42528.987696759257</v>
      </c>
      <c r="T623" s="9">
        <f t="shared" si="38"/>
        <v>42558.987696759257</v>
      </c>
    </row>
    <row r="624" spans="1:20"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40"/>
        <v>5.6833333333333336</v>
      </c>
      <c r="P624">
        <f t="shared" si="37"/>
        <v>37.888888888888886</v>
      </c>
      <c r="Q624" t="s">
        <v>8323</v>
      </c>
      <c r="R624" t="s">
        <v>8324</v>
      </c>
      <c r="S624" s="9">
        <f t="shared" si="39"/>
        <v>42532.774745370371</v>
      </c>
      <c r="T624" s="9">
        <f t="shared" si="38"/>
        <v>42552.774745370371</v>
      </c>
    </row>
    <row r="625" spans="1:20"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40"/>
        <v>0</v>
      </c>
      <c r="P625" t="e">
        <f t="shared" si="37"/>
        <v>#DIV/0!</v>
      </c>
      <c r="Q625" t="s">
        <v>8323</v>
      </c>
      <c r="R625" t="s">
        <v>8324</v>
      </c>
      <c r="S625" s="9">
        <f t="shared" si="39"/>
        <v>42122.009224537032</v>
      </c>
      <c r="T625" s="9">
        <f t="shared" si="38"/>
        <v>42152.009224537032</v>
      </c>
    </row>
    <row r="626" spans="1:20"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40"/>
        <v>0</v>
      </c>
      <c r="P626" t="e">
        <f t="shared" si="37"/>
        <v>#DIV/0!</v>
      </c>
      <c r="Q626" t="s">
        <v>8323</v>
      </c>
      <c r="R626" t="s">
        <v>8324</v>
      </c>
      <c r="S626" s="9">
        <f t="shared" si="39"/>
        <v>42108.988900462966</v>
      </c>
      <c r="T626" s="9">
        <f t="shared" si="38"/>
        <v>42138.988900462966</v>
      </c>
    </row>
    <row r="627" spans="1:20"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40"/>
        <v>0</v>
      </c>
      <c r="P627" t="e">
        <f t="shared" si="37"/>
        <v>#DIV/0!</v>
      </c>
      <c r="Q627" t="s">
        <v>8323</v>
      </c>
      <c r="R627" t="s">
        <v>8324</v>
      </c>
      <c r="S627" s="9">
        <f t="shared" si="39"/>
        <v>42790.895567129628</v>
      </c>
      <c r="T627" s="9">
        <f t="shared" si="38"/>
        <v>42820.853900462964</v>
      </c>
    </row>
    <row r="628" spans="1:20"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40"/>
        <v>17.380000000000003</v>
      </c>
      <c r="P628">
        <f t="shared" si="37"/>
        <v>111.41025641025641</v>
      </c>
      <c r="Q628" t="s">
        <v>8323</v>
      </c>
      <c r="R628" t="s">
        <v>8324</v>
      </c>
      <c r="S628" s="9">
        <f t="shared" si="39"/>
        <v>42198.559479166666</v>
      </c>
      <c r="T628" s="9">
        <f t="shared" si="38"/>
        <v>42231.556944444441</v>
      </c>
    </row>
    <row r="629" spans="1:20"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40"/>
        <v>0.02</v>
      </c>
      <c r="P629">
        <f t="shared" si="37"/>
        <v>90</v>
      </c>
      <c r="Q629" t="s">
        <v>8323</v>
      </c>
      <c r="R629" t="s">
        <v>8324</v>
      </c>
      <c r="S629" s="9">
        <f t="shared" si="39"/>
        <v>42384.306840277779</v>
      </c>
      <c r="T629" s="9">
        <f t="shared" si="38"/>
        <v>42443.958333333328</v>
      </c>
    </row>
    <row r="630" spans="1:20"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40"/>
        <v>0</v>
      </c>
      <c r="P630" t="e">
        <f t="shared" si="37"/>
        <v>#DIV/0!</v>
      </c>
      <c r="Q630" t="s">
        <v>8323</v>
      </c>
      <c r="R630" t="s">
        <v>8324</v>
      </c>
      <c r="S630" s="9">
        <f t="shared" si="39"/>
        <v>41803.692789351851</v>
      </c>
      <c r="T630" s="9">
        <f t="shared" si="38"/>
        <v>41833.692789351851</v>
      </c>
    </row>
    <row r="631" spans="1:20"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40"/>
        <v>0.17500000000000002</v>
      </c>
      <c r="P631">
        <f t="shared" si="37"/>
        <v>116.66666666666667</v>
      </c>
      <c r="Q631" t="s">
        <v>8323</v>
      </c>
      <c r="R631" t="s">
        <v>8324</v>
      </c>
      <c r="S631" s="9">
        <f t="shared" si="39"/>
        <v>42474.637824074074</v>
      </c>
      <c r="T631" s="9">
        <f t="shared" si="38"/>
        <v>42504.637824074074</v>
      </c>
    </row>
    <row r="632" spans="1:20"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40"/>
        <v>8.3340278356529712E-2</v>
      </c>
      <c r="P632">
        <f t="shared" si="37"/>
        <v>10</v>
      </c>
      <c r="Q632" t="s">
        <v>8323</v>
      </c>
      <c r="R632" t="s">
        <v>8324</v>
      </c>
      <c r="S632" s="9">
        <f t="shared" si="39"/>
        <v>42223.619456018518</v>
      </c>
      <c r="T632" s="9">
        <f t="shared" si="38"/>
        <v>42253.215277777781</v>
      </c>
    </row>
    <row r="633" spans="1:20"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40"/>
        <v>1.38</v>
      </c>
      <c r="P633">
        <f t="shared" si="37"/>
        <v>76.666666666666671</v>
      </c>
      <c r="Q633" t="s">
        <v>8323</v>
      </c>
      <c r="R633" t="s">
        <v>8324</v>
      </c>
      <c r="S633" s="9">
        <f t="shared" si="39"/>
        <v>42489.772326388891</v>
      </c>
      <c r="T633" s="9">
        <f t="shared" si="38"/>
        <v>42518.772326388891</v>
      </c>
    </row>
    <row r="634" spans="1:20"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40"/>
        <v>0</v>
      </c>
      <c r="P634" t="e">
        <f t="shared" si="37"/>
        <v>#DIV/0!</v>
      </c>
      <c r="Q634" t="s">
        <v>8323</v>
      </c>
      <c r="R634" t="s">
        <v>8324</v>
      </c>
      <c r="S634" s="9">
        <f t="shared" si="39"/>
        <v>42303.659317129626</v>
      </c>
      <c r="T634" s="9">
        <f t="shared" si="38"/>
        <v>42333.700983796298</v>
      </c>
    </row>
    <row r="635" spans="1:20"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40"/>
        <v>12.45</v>
      </c>
      <c r="P635">
        <f t="shared" si="37"/>
        <v>49.8</v>
      </c>
      <c r="Q635" t="s">
        <v>8323</v>
      </c>
      <c r="R635" t="s">
        <v>8324</v>
      </c>
      <c r="S635" s="9">
        <f t="shared" si="39"/>
        <v>42507.29932870371</v>
      </c>
      <c r="T635" s="9">
        <f t="shared" si="38"/>
        <v>42538.958333333328</v>
      </c>
    </row>
    <row r="636" spans="1:20"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40"/>
        <v>0.02</v>
      </c>
      <c r="P636">
        <f t="shared" si="37"/>
        <v>1</v>
      </c>
      <c r="Q636" t="s">
        <v>8323</v>
      </c>
      <c r="R636" t="s">
        <v>8324</v>
      </c>
      <c r="S636" s="9">
        <f t="shared" si="39"/>
        <v>42031.928576388891</v>
      </c>
      <c r="T636" s="9">
        <f t="shared" si="38"/>
        <v>42061.928576388891</v>
      </c>
    </row>
    <row r="637" spans="1:20"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40"/>
        <v>8.0000000000000002E-3</v>
      </c>
      <c r="P637">
        <f t="shared" si="37"/>
        <v>2</v>
      </c>
      <c r="Q637" t="s">
        <v>8323</v>
      </c>
      <c r="R637" t="s">
        <v>8324</v>
      </c>
      <c r="S637" s="9">
        <f t="shared" si="39"/>
        <v>42076.092152777783</v>
      </c>
      <c r="T637" s="9">
        <f t="shared" si="38"/>
        <v>42106.092152777783</v>
      </c>
    </row>
    <row r="638" spans="1:20"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40"/>
        <v>0.2</v>
      </c>
      <c r="P638">
        <f t="shared" si="37"/>
        <v>4</v>
      </c>
      <c r="Q638" t="s">
        <v>8323</v>
      </c>
      <c r="R638" t="s">
        <v>8324</v>
      </c>
      <c r="S638" s="9">
        <f t="shared" si="39"/>
        <v>42131.455439814818</v>
      </c>
      <c r="T638" s="9">
        <f t="shared" si="38"/>
        <v>42161.44930555555</v>
      </c>
    </row>
    <row r="639" spans="1:20"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40"/>
        <v>0</v>
      </c>
      <c r="P639" t="e">
        <f t="shared" si="37"/>
        <v>#DIV/0!</v>
      </c>
      <c r="Q639" t="s">
        <v>8323</v>
      </c>
      <c r="R639" t="s">
        <v>8324</v>
      </c>
      <c r="S639" s="9">
        <f t="shared" si="39"/>
        <v>42762.962013888886</v>
      </c>
      <c r="T639" s="9">
        <f t="shared" si="38"/>
        <v>42791.961111111115</v>
      </c>
    </row>
    <row r="640" spans="1:20"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40"/>
        <v>9.0000000000000011E-3</v>
      </c>
      <c r="P640">
        <f t="shared" si="37"/>
        <v>3</v>
      </c>
      <c r="Q640" t="s">
        <v>8323</v>
      </c>
      <c r="R640" t="s">
        <v>8324</v>
      </c>
      <c r="S640" s="9">
        <f t="shared" si="39"/>
        <v>42759.593310185184</v>
      </c>
      <c r="T640" s="9">
        <f t="shared" si="38"/>
        <v>42819.55164351852</v>
      </c>
    </row>
    <row r="641" spans="1:20"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40"/>
        <v>9.9999999999999991E-5</v>
      </c>
      <c r="P641">
        <f t="shared" si="37"/>
        <v>1</v>
      </c>
      <c r="Q641" t="s">
        <v>8323</v>
      </c>
      <c r="R641" t="s">
        <v>8324</v>
      </c>
      <c r="S641" s="9">
        <f t="shared" si="39"/>
        <v>41865.583275462966</v>
      </c>
      <c r="T641" s="9">
        <f t="shared" si="38"/>
        <v>41925.583275462966</v>
      </c>
    </row>
    <row r="642" spans="1:20"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si="40"/>
        <v>144.28571428571428</v>
      </c>
      <c r="P642">
        <f t="shared" si="37"/>
        <v>50.5</v>
      </c>
      <c r="Q642" t="s">
        <v>8323</v>
      </c>
      <c r="R642" t="s">
        <v>8325</v>
      </c>
      <c r="S642" s="9">
        <f t="shared" si="39"/>
        <v>42683.420312500006</v>
      </c>
      <c r="T642" s="9">
        <f t="shared" si="38"/>
        <v>42698.958333333328</v>
      </c>
    </row>
    <row r="643" spans="1:20"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si="40"/>
        <v>119.16249999999999</v>
      </c>
      <c r="P643">
        <f t="shared" ref="P643:P706" si="41">(E643/L643)</f>
        <v>151.31746031746033</v>
      </c>
      <c r="Q643" t="s">
        <v>8323</v>
      </c>
      <c r="R643" t="s">
        <v>8325</v>
      </c>
      <c r="S643" s="9">
        <f t="shared" si="39"/>
        <v>42199.57</v>
      </c>
      <c r="T643" s="9">
        <f t="shared" ref="T643:T706" si="42">(((I643/60)/60)/24)+DATE(1970,1,1)</f>
        <v>42229.57</v>
      </c>
    </row>
    <row r="644" spans="1:20"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40"/>
        <v>1460.4850000000001</v>
      </c>
      <c r="P644">
        <f t="shared" si="41"/>
        <v>134.3592456301748</v>
      </c>
      <c r="Q644" t="s">
        <v>8323</v>
      </c>
      <c r="R644" t="s">
        <v>8325</v>
      </c>
      <c r="S644" s="9">
        <f t="shared" ref="S644:S707" si="43">(((J644/60)/60)/24)+DATE(1970,1,1)</f>
        <v>42199.651319444441</v>
      </c>
      <c r="T644" s="9">
        <f t="shared" si="42"/>
        <v>42235.651319444441</v>
      </c>
    </row>
    <row r="645" spans="1:20"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40"/>
        <v>105.80799999999999</v>
      </c>
      <c r="P645">
        <f t="shared" si="41"/>
        <v>174.02631578947367</v>
      </c>
      <c r="Q645" t="s">
        <v>8323</v>
      </c>
      <c r="R645" t="s">
        <v>8325</v>
      </c>
      <c r="S645" s="9">
        <f t="shared" si="43"/>
        <v>42100.642071759255</v>
      </c>
      <c r="T645" s="9">
        <f t="shared" si="42"/>
        <v>42155.642071759255</v>
      </c>
    </row>
    <row r="646" spans="1:20"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40"/>
        <v>300.11791999999997</v>
      </c>
      <c r="P646">
        <f t="shared" si="41"/>
        <v>73.486268364348675</v>
      </c>
      <c r="Q646" t="s">
        <v>8323</v>
      </c>
      <c r="R646" t="s">
        <v>8325</v>
      </c>
      <c r="S646" s="9">
        <f t="shared" si="43"/>
        <v>41898.665960648148</v>
      </c>
      <c r="T646" s="9">
        <f t="shared" si="42"/>
        <v>41941.041666666664</v>
      </c>
    </row>
    <row r="647" spans="1:20"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40"/>
        <v>278.7</v>
      </c>
      <c r="P647">
        <f t="shared" si="41"/>
        <v>23.518987341772153</v>
      </c>
      <c r="Q647" t="s">
        <v>8323</v>
      </c>
      <c r="R647" t="s">
        <v>8325</v>
      </c>
      <c r="S647" s="9">
        <f t="shared" si="43"/>
        <v>42564.026319444441</v>
      </c>
      <c r="T647" s="9">
        <f t="shared" si="42"/>
        <v>42594.026319444441</v>
      </c>
    </row>
    <row r="648" spans="1:20"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40"/>
        <v>131.87625</v>
      </c>
      <c r="P648">
        <f t="shared" si="41"/>
        <v>39.074444444444445</v>
      </c>
      <c r="Q648" t="s">
        <v>8323</v>
      </c>
      <c r="R648" t="s">
        <v>8325</v>
      </c>
      <c r="S648" s="9">
        <f t="shared" si="43"/>
        <v>41832.852627314816</v>
      </c>
      <c r="T648" s="9">
        <f t="shared" si="42"/>
        <v>41862.852627314816</v>
      </c>
    </row>
    <row r="649" spans="1:20"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40"/>
        <v>107.05</v>
      </c>
      <c r="P649">
        <f t="shared" si="41"/>
        <v>125.94117647058823</v>
      </c>
      <c r="Q649" t="s">
        <v>8323</v>
      </c>
      <c r="R649" t="s">
        <v>8325</v>
      </c>
      <c r="S649" s="9">
        <f t="shared" si="43"/>
        <v>42416.767928240741</v>
      </c>
      <c r="T649" s="9">
        <f t="shared" si="42"/>
        <v>42446.726261574076</v>
      </c>
    </row>
    <row r="650" spans="1:20"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40"/>
        <v>126.82285714285715</v>
      </c>
      <c r="P650">
        <f t="shared" si="41"/>
        <v>1644</v>
      </c>
      <c r="Q650" t="s">
        <v>8323</v>
      </c>
      <c r="R650" t="s">
        <v>8325</v>
      </c>
      <c r="S650" s="9">
        <f t="shared" si="43"/>
        <v>41891.693379629629</v>
      </c>
      <c r="T650" s="9">
        <f t="shared" si="42"/>
        <v>41926.693379629629</v>
      </c>
    </row>
    <row r="651" spans="1:20"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40"/>
        <v>139.96</v>
      </c>
      <c r="P651">
        <f t="shared" si="41"/>
        <v>42.670731707317074</v>
      </c>
      <c r="Q651" t="s">
        <v>8323</v>
      </c>
      <c r="R651" t="s">
        <v>8325</v>
      </c>
      <c r="S651" s="9">
        <f t="shared" si="43"/>
        <v>41877.912187499998</v>
      </c>
      <c r="T651" s="9">
        <f t="shared" si="42"/>
        <v>41898.912187499998</v>
      </c>
    </row>
    <row r="652" spans="1:20"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40"/>
        <v>112.4</v>
      </c>
      <c r="P652">
        <f t="shared" si="41"/>
        <v>35.125</v>
      </c>
      <c r="Q652" t="s">
        <v>8323</v>
      </c>
      <c r="R652" t="s">
        <v>8325</v>
      </c>
      <c r="S652" s="9">
        <f t="shared" si="43"/>
        <v>41932.036851851852</v>
      </c>
      <c r="T652" s="9">
        <f t="shared" si="42"/>
        <v>41992.078518518523</v>
      </c>
    </row>
    <row r="653" spans="1:20"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40"/>
        <v>100.52799999999999</v>
      </c>
      <c r="P653">
        <f t="shared" si="41"/>
        <v>239.35238095238094</v>
      </c>
      <c r="Q653" t="s">
        <v>8323</v>
      </c>
      <c r="R653" t="s">
        <v>8325</v>
      </c>
      <c r="S653" s="9">
        <f t="shared" si="43"/>
        <v>41956.017488425925</v>
      </c>
      <c r="T653" s="9">
        <f t="shared" si="42"/>
        <v>41986.017488425925</v>
      </c>
    </row>
    <row r="654" spans="1:20"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40"/>
        <v>100.46666666666665</v>
      </c>
      <c r="P654">
        <f t="shared" si="41"/>
        <v>107.64285714285714</v>
      </c>
      <c r="Q654" t="s">
        <v>8323</v>
      </c>
      <c r="R654" t="s">
        <v>8325</v>
      </c>
      <c r="S654" s="9">
        <f t="shared" si="43"/>
        <v>42675.690393518518</v>
      </c>
      <c r="T654" s="9">
        <f t="shared" si="42"/>
        <v>42705.732060185182</v>
      </c>
    </row>
    <row r="655" spans="1:20"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40"/>
        <v>141.446</v>
      </c>
      <c r="P655">
        <f t="shared" si="41"/>
        <v>95.830623306233065</v>
      </c>
      <c r="Q655" t="s">
        <v>8323</v>
      </c>
      <c r="R655" t="s">
        <v>8325</v>
      </c>
      <c r="S655" s="9">
        <f t="shared" si="43"/>
        <v>42199.618518518517</v>
      </c>
      <c r="T655" s="9">
        <f t="shared" si="42"/>
        <v>42236.618518518517</v>
      </c>
    </row>
    <row r="656" spans="1:20"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40"/>
        <v>267.29166666666669</v>
      </c>
      <c r="P656">
        <f t="shared" si="41"/>
        <v>31.663376110562684</v>
      </c>
      <c r="Q656" t="s">
        <v>8323</v>
      </c>
      <c r="R656" t="s">
        <v>8325</v>
      </c>
      <c r="S656" s="9">
        <f t="shared" si="43"/>
        <v>42163.957326388889</v>
      </c>
      <c r="T656" s="9">
        <f t="shared" si="42"/>
        <v>42193.957326388889</v>
      </c>
    </row>
    <row r="657" spans="1:20"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40"/>
        <v>146.88749999999999</v>
      </c>
      <c r="P657">
        <f t="shared" si="41"/>
        <v>42.886861313868614</v>
      </c>
      <c r="Q657" t="s">
        <v>8323</v>
      </c>
      <c r="R657" t="s">
        <v>8325</v>
      </c>
      <c r="S657" s="9">
        <f t="shared" si="43"/>
        <v>42045.957314814819</v>
      </c>
      <c r="T657" s="9">
        <f t="shared" si="42"/>
        <v>42075.915648148148</v>
      </c>
    </row>
    <row r="658" spans="1:20"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40"/>
        <v>213.56</v>
      </c>
      <c r="P658">
        <f t="shared" si="41"/>
        <v>122.73563218390805</v>
      </c>
      <c r="Q658" t="s">
        <v>8323</v>
      </c>
      <c r="R658" t="s">
        <v>8325</v>
      </c>
      <c r="S658" s="9">
        <f t="shared" si="43"/>
        <v>42417.804618055554</v>
      </c>
      <c r="T658" s="9">
        <f t="shared" si="42"/>
        <v>42477.762951388882</v>
      </c>
    </row>
    <row r="659" spans="1:20"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ref="O659:O722" si="44">E659/D659 *100</f>
        <v>125.69999999999999</v>
      </c>
      <c r="P659">
        <f t="shared" si="41"/>
        <v>190.45454545454547</v>
      </c>
      <c r="Q659" t="s">
        <v>8323</v>
      </c>
      <c r="R659" t="s">
        <v>8325</v>
      </c>
      <c r="S659" s="9">
        <f t="shared" si="43"/>
        <v>42331.84574074074</v>
      </c>
      <c r="T659" s="9">
        <f t="shared" si="42"/>
        <v>42361.84574074074</v>
      </c>
    </row>
    <row r="660" spans="1:20"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44"/>
        <v>104.46206037108834</v>
      </c>
      <c r="P660">
        <f t="shared" si="41"/>
        <v>109.33695652173913</v>
      </c>
      <c r="Q660" t="s">
        <v>8323</v>
      </c>
      <c r="R660" t="s">
        <v>8325</v>
      </c>
      <c r="S660" s="9">
        <f t="shared" si="43"/>
        <v>42179.160752314812</v>
      </c>
      <c r="T660" s="9">
        <f t="shared" si="42"/>
        <v>42211.75</v>
      </c>
    </row>
    <row r="661" spans="1:20"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44"/>
        <v>100.56666666666668</v>
      </c>
      <c r="P661">
        <f t="shared" si="41"/>
        <v>143.66666666666666</v>
      </c>
      <c r="Q661" t="s">
        <v>8323</v>
      </c>
      <c r="R661" t="s">
        <v>8325</v>
      </c>
      <c r="S661" s="9">
        <f t="shared" si="43"/>
        <v>42209.593692129631</v>
      </c>
      <c r="T661" s="9">
        <f t="shared" si="42"/>
        <v>42239.593692129631</v>
      </c>
    </row>
    <row r="662" spans="1:20"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44"/>
        <v>3.0579999999999998</v>
      </c>
      <c r="P662">
        <f t="shared" si="41"/>
        <v>84.944444444444443</v>
      </c>
      <c r="Q662" t="s">
        <v>8323</v>
      </c>
      <c r="R662" t="s">
        <v>8325</v>
      </c>
      <c r="S662" s="9">
        <f t="shared" si="43"/>
        <v>41922.741655092592</v>
      </c>
      <c r="T662" s="9">
        <f t="shared" si="42"/>
        <v>41952.783321759263</v>
      </c>
    </row>
    <row r="663" spans="1:20"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44"/>
        <v>0.95</v>
      </c>
      <c r="P663">
        <f t="shared" si="41"/>
        <v>10.555555555555555</v>
      </c>
      <c r="Q663" t="s">
        <v>8323</v>
      </c>
      <c r="R663" t="s">
        <v>8325</v>
      </c>
      <c r="S663" s="9">
        <f t="shared" si="43"/>
        <v>42636.645358796297</v>
      </c>
      <c r="T663" s="9">
        <f t="shared" si="42"/>
        <v>42666.645358796297</v>
      </c>
    </row>
    <row r="664" spans="1:20"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44"/>
        <v>0.4</v>
      </c>
      <c r="P664">
        <f t="shared" si="41"/>
        <v>39</v>
      </c>
      <c r="Q664" t="s">
        <v>8323</v>
      </c>
      <c r="R664" t="s">
        <v>8325</v>
      </c>
      <c r="S664" s="9">
        <f t="shared" si="43"/>
        <v>41990.438043981485</v>
      </c>
      <c r="T664" s="9">
        <f t="shared" si="42"/>
        <v>42020.438043981485</v>
      </c>
    </row>
    <row r="665" spans="1:20"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44"/>
        <v>0.35000000000000003</v>
      </c>
      <c r="P665">
        <f t="shared" si="41"/>
        <v>100</v>
      </c>
      <c r="Q665" t="s">
        <v>8323</v>
      </c>
      <c r="R665" t="s">
        <v>8325</v>
      </c>
      <c r="S665" s="9">
        <f t="shared" si="43"/>
        <v>42173.843240740738</v>
      </c>
      <c r="T665" s="9">
        <f t="shared" si="42"/>
        <v>42203.843240740738</v>
      </c>
    </row>
    <row r="666" spans="1:20"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44"/>
        <v>7.5333333333333332</v>
      </c>
      <c r="P666">
        <f t="shared" si="41"/>
        <v>31.172413793103448</v>
      </c>
      <c r="Q666" t="s">
        <v>8323</v>
      </c>
      <c r="R666" t="s">
        <v>8325</v>
      </c>
      <c r="S666" s="9">
        <f t="shared" si="43"/>
        <v>42077.666377314818</v>
      </c>
      <c r="T666" s="9">
        <f t="shared" si="42"/>
        <v>42107.666377314818</v>
      </c>
    </row>
    <row r="667" spans="1:20"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44"/>
        <v>18.64</v>
      </c>
      <c r="P667">
        <f t="shared" si="41"/>
        <v>155.33333333333334</v>
      </c>
      <c r="Q667" t="s">
        <v>8323</v>
      </c>
      <c r="R667" t="s">
        <v>8325</v>
      </c>
      <c r="S667" s="9">
        <f t="shared" si="43"/>
        <v>42688.711354166662</v>
      </c>
      <c r="T667" s="9">
        <f t="shared" si="42"/>
        <v>42748.711354166662</v>
      </c>
    </row>
    <row r="668" spans="1:20"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44"/>
        <v>4.0000000000000001E-3</v>
      </c>
      <c r="P668">
        <f t="shared" si="41"/>
        <v>2</v>
      </c>
      <c r="Q668" t="s">
        <v>8323</v>
      </c>
      <c r="R668" t="s">
        <v>8325</v>
      </c>
      <c r="S668" s="9">
        <f t="shared" si="43"/>
        <v>41838.832152777781</v>
      </c>
      <c r="T668" s="9">
        <f t="shared" si="42"/>
        <v>41868.832152777781</v>
      </c>
    </row>
    <row r="669" spans="1:20"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44"/>
        <v>10.02</v>
      </c>
      <c r="P669">
        <f t="shared" si="41"/>
        <v>178.92857142857142</v>
      </c>
      <c r="Q669" t="s">
        <v>8323</v>
      </c>
      <c r="R669" t="s">
        <v>8325</v>
      </c>
      <c r="S669" s="9">
        <f t="shared" si="43"/>
        <v>42632.373414351852</v>
      </c>
      <c r="T669" s="9">
        <f t="shared" si="42"/>
        <v>42672.373414351852</v>
      </c>
    </row>
    <row r="670" spans="1:20"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44"/>
        <v>4.5600000000000005</v>
      </c>
      <c r="P670">
        <f t="shared" si="41"/>
        <v>27.36</v>
      </c>
      <c r="Q670" t="s">
        <v>8323</v>
      </c>
      <c r="R670" t="s">
        <v>8325</v>
      </c>
      <c r="S670" s="9">
        <f t="shared" si="43"/>
        <v>42090.831273148149</v>
      </c>
      <c r="T670" s="9">
        <f t="shared" si="42"/>
        <v>42135.831273148149</v>
      </c>
    </row>
    <row r="671" spans="1:20"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44"/>
        <v>21.5075</v>
      </c>
      <c r="P671">
        <f t="shared" si="41"/>
        <v>1536.25</v>
      </c>
      <c r="Q671" t="s">
        <v>8323</v>
      </c>
      <c r="R671" t="s">
        <v>8325</v>
      </c>
      <c r="S671" s="9">
        <f t="shared" si="43"/>
        <v>42527.625671296293</v>
      </c>
      <c r="T671" s="9">
        <f t="shared" si="42"/>
        <v>42557.625671296293</v>
      </c>
    </row>
    <row r="672" spans="1:20"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44"/>
        <v>29.276666666666667</v>
      </c>
      <c r="P672">
        <f t="shared" si="41"/>
        <v>84.99677419354839</v>
      </c>
      <c r="Q672" t="s">
        <v>8323</v>
      </c>
      <c r="R672" t="s">
        <v>8325</v>
      </c>
      <c r="S672" s="9">
        <f t="shared" si="43"/>
        <v>42506.709722222222</v>
      </c>
      <c r="T672" s="9">
        <f t="shared" si="42"/>
        <v>42540.340277777781</v>
      </c>
    </row>
    <row r="673" spans="1:20"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44"/>
        <v>39.426666666666662</v>
      </c>
      <c r="P673">
        <f t="shared" si="41"/>
        <v>788.5333333333333</v>
      </c>
      <c r="Q673" t="s">
        <v>8323</v>
      </c>
      <c r="R673" t="s">
        <v>8325</v>
      </c>
      <c r="S673" s="9">
        <f t="shared" si="43"/>
        <v>41984.692731481482</v>
      </c>
      <c r="T673" s="9">
        <f t="shared" si="42"/>
        <v>42018.166666666672</v>
      </c>
    </row>
    <row r="674" spans="1:20"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44"/>
        <v>21.628</v>
      </c>
      <c r="P674">
        <f t="shared" si="41"/>
        <v>50.29767441860465</v>
      </c>
      <c r="Q674" t="s">
        <v>8323</v>
      </c>
      <c r="R674" t="s">
        <v>8325</v>
      </c>
      <c r="S674" s="9">
        <f t="shared" si="43"/>
        <v>41974.219490740739</v>
      </c>
      <c r="T674" s="9">
        <f t="shared" si="42"/>
        <v>42005.207638888889</v>
      </c>
    </row>
    <row r="675" spans="1:20"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44"/>
        <v>0.20500000000000002</v>
      </c>
      <c r="P675">
        <f t="shared" si="41"/>
        <v>68.333333333333329</v>
      </c>
      <c r="Q675" t="s">
        <v>8323</v>
      </c>
      <c r="R675" t="s">
        <v>8325</v>
      </c>
      <c r="S675" s="9">
        <f t="shared" si="43"/>
        <v>41838.840474537035</v>
      </c>
      <c r="T675" s="9">
        <f t="shared" si="42"/>
        <v>41883.840474537035</v>
      </c>
    </row>
    <row r="676" spans="1:20"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44"/>
        <v>0.03</v>
      </c>
      <c r="P676">
        <f t="shared" si="41"/>
        <v>7.5</v>
      </c>
      <c r="Q676" t="s">
        <v>8323</v>
      </c>
      <c r="R676" t="s">
        <v>8325</v>
      </c>
      <c r="S676" s="9">
        <f t="shared" si="43"/>
        <v>41803.116053240738</v>
      </c>
      <c r="T676" s="9">
        <f t="shared" si="42"/>
        <v>41863.116053240738</v>
      </c>
    </row>
    <row r="677" spans="1:20"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44"/>
        <v>14.85</v>
      </c>
      <c r="P677">
        <f t="shared" si="41"/>
        <v>34.269230769230766</v>
      </c>
      <c r="Q677" t="s">
        <v>8323</v>
      </c>
      <c r="R677" t="s">
        <v>8325</v>
      </c>
      <c r="S677" s="9">
        <f t="shared" si="43"/>
        <v>41975.930601851855</v>
      </c>
      <c r="T677" s="9">
        <f t="shared" si="42"/>
        <v>42005.290972222225</v>
      </c>
    </row>
    <row r="678" spans="1:20"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44"/>
        <v>1.4710000000000001</v>
      </c>
      <c r="P678">
        <f t="shared" si="41"/>
        <v>61.291666666666664</v>
      </c>
      <c r="Q678" t="s">
        <v>8323</v>
      </c>
      <c r="R678" t="s">
        <v>8325</v>
      </c>
      <c r="S678" s="9">
        <f t="shared" si="43"/>
        <v>42012.768298611118</v>
      </c>
      <c r="T678" s="9">
        <f t="shared" si="42"/>
        <v>42042.768298611118</v>
      </c>
    </row>
    <row r="679" spans="1:20"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44"/>
        <v>25.584</v>
      </c>
      <c r="P679">
        <f t="shared" si="41"/>
        <v>133.25</v>
      </c>
      <c r="Q679" t="s">
        <v>8323</v>
      </c>
      <c r="R679" t="s">
        <v>8325</v>
      </c>
      <c r="S679" s="9">
        <f t="shared" si="43"/>
        <v>42504.403877314813</v>
      </c>
      <c r="T679" s="9">
        <f t="shared" si="42"/>
        <v>42549.403877314813</v>
      </c>
    </row>
    <row r="680" spans="1:20"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44"/>
        <v>3.8206896551724134</v>
      </c>
      <c r="P680">
        <f t="shared" si="41"/>
        <v>65.17647058823529</v>
      </c>
      <c r="Q680" t="s">
        <v>8323</v>
      </c>
      <c r="R680" t="s">
        <v>8325</v>
      </c>
      <c r="S680" s="9">
        <f t="shared" si="43"/>
        <v>42481.376597222217</v>
      </c>
      <c r="T680" s="9">
        <f t="shared" si="42"/>
        <v>42511.376597222217</v>
      </c>
    </row>
    <row r="681" spans="1:20"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44"/>
        <v>15.485964912280703</v>
      </c>
      <c r="P681">
        <f t="shared" si="41"/>
        <v>93.90425531914893</v>
      </c>
      <c r="Q681" t="s">
        <v>8323</v>
      </c>
      <c r="R681" t="s">
        <v>8325</v>
      </c>
      <c r="S681" s="9">
        <f t="shared" si="43"/>
        <v>42556.695706018523</v>
      </c>
      <c r="T681" s="9">
        <f t="shared" si="42"/>
        <v>42616.695706018523</v>
      </c>
    </row>
    <row r="682" spans="1:20"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44"/>
        <v>25.912000000000003</v>
      </c>
      <c r="P682">
        <f t="shared" si="41"/>
        <v>150.65116279069767</v>
      </c>
      <c r="Q682" t="s">
        <v>8323</v>
      </c>
      <c r="R682" t="s">
        <v>8325</v>
      </c>
      <c r="S682" s="9">
        <f t="shared" si="43"/>
        <v>41864.501516203702</v>
      </c>
      <c r="T682" s="9">
        <f t="shared" si="42"/>
        <v>41899.501516203702</v>
      </c>
    </row>
    <row r="683" spans="1:20"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44"/>
        <v>0.04</v>
      </c>
      <c r="P683">
        <f t="shared" si="41"/>
        <v>1</v>
      </c>
      <c r="Q683" t="s">
        <v>8323</v>
      </c>
      <c r="R683" t="s">
        <v>8325</v>
      </c>
      <c r="S683" s="9">
        <f t="shared" si="43"/>
        <v>42639.805601851855</v>
      </c>
      <c r="T683" s="9">
        <f t="shared" si="42"/>
        <v>42669.805601851855</v>
      </c>
    </row>
    <row r="684" spans="1:20"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44"/>
        <v>0.106</v>
      </c>
      <c r="P684">
        <f t="shared" si="41"/>
        <v>13.25</v>
      </c>
      <c r="Q684" t="s">
        <v>8323</v>
      </c>
      <c r="R684" t="s">
        <v>8325</v>
      </c>
      <c r="S684" s="9">
        <f t="shared" si="43"/>
        <v>42778.765300925923</v>
      </c>
      <c r="T684" s="9">
        <f t="shared" si="42"/>
        <v>42808.723634259266</v>
      </c>
    </row>
    <row r="685" spans="1:20"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44"/>
        <v>0.85142857142857142</v>
      </c>
      <c r="P685">
        <f t="shared" si="41"/>
        <v>99.333333333333329</v>
      </c>
      <c r="Q685" t="s">
        <v>8323</v>
      </c>
      <c r="R685" t="s">
        <v>8325</v>
      </c>
      <c r="S685" s="9">
        <f t="shared" si="43"/>
        <v>42634.900046296301</v>
      </c>
      <c r="T685" s="9">
        <f t="shared" si="42"/>
        <v>42674.900046296301</v>
      </c>
    </row>
    <row r="686" spans="1:20"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44"/>
        <v>7.4837500000000006</v>
      </c>
      <c r="P686">
        <f t="shared" si="41"/>
        <v>177.39259259259259</v>
      </c>
      <c r="Q686" t="s">
        <v>8323</v>
      </c>
      <c r="R686" t="s">
        <v>8325</v>
      </c>
      <c r="S686" s="9">
        <f t="shared" si="43"/>
        <v>41809.473275462966</v>
      </c>
      <c r="T686" s="9">
        <f t="shared" si="42"/>
        <v>41845.125</v>
      </c>
    </row>
    <row r="687" spans="1:20"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44"/>
        <v>27.650000000000002</v>
      </c>
      <c r="P687">
        <f t="shared" si="41"/>
        <v>55.3</v>
      </c>
      <c r="Q687" t="s">
        <v>8323</v>
      </c>
      <c r="R687" t="s">
        <v>8325</v>
      </c>
      <c r="S687" s="9">
        <f t="shared" si="43"/>
        <v>41971.866574074069</v>
      </c>
      <c r="T687" s="9">
        <f t="shared" si="42"/>
        <v>42016.866574074069</v>
      </c>
    </row>
    <row r="688" spans="1:20"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44"/>
        <v>0</v>
      </c>
      <c r="P688" t="e">
        <f t="shared" si="41"/>
        <v>#DIV/0!</v>
      </c>
      <c r="Q688" t="s">
        <v>8323</v>
      </c>
      <c r="R688" t="s">
        <v>8325</v>
      </c>
      <c r="S688" s="9">
        <f t="shared" si="43"/>
        <v>42189.673263888893</v>
      </c>
      <c r="T688" s="9">
        <f t="shared" si="42"/>
        <v>42219.673263888893</v>
      </c>
    </row>
    <row r="689" spans="1:20"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44"/>
        <v>3.55</v>
      </c>
      <c r="P689">
        <f t="shared" si="41"/>
        <v>591.66666666666663</v>
      </c>
      <c r="Q689" t="s">
        <v>8323</v>
      </c>
      <c r="R689" t="s">
        <v>8325</v>
      </c>
      <c r="S689" s="9">
        <f t="shared" si="43"/>
        <v>42711.750613425931</v>
      </c>
      <c r="T689" s="9">
        <f t="shared" si="42"/>
        <v>42771.750613425931</v>
      </c>
    </row>
    <row r="690" spans="1:20"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44"/>
        <v>72.989999999999995</v>
      </c>
      <c r="P690">
        <f t="shared" si="41"/>
        <v>405.5</v>
      </c>
      <c r="Q690" t="s">
        <v>8323</v>
      </c>
      <c r="R690" t="s">
        <v>8325</v>
      </c>
      <c r="S690" s="9">
        <f t="shared" si="43"/>
        <v>42262.104780092588</v>
      </c>
      <c r="T690" s="9">
        <f t="shared" si="42"/>
        <v>42292.104780092588</v>
      </c>
    </row>
    <row r="691" spans="1:20"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44"/>
        <v>57.648750000000007</v>
      </c>
      <c r="P691">
        <f t="shared" si="41"/>
        <v>343.14732142857144</v>
      </c>
      <c r="Q691" t="s">
        <v>8323</v>
      </c>
      <c r="R691" t="s">
        <v>8325</v>
      </c>
      <c r="S691" s="9">
        <f t="shared" si="43"/>
        <v>42675.66778935185</v>
      </c>
      <c r="T691" s="9">
        <f t="shared" si="42"/>
        <v>42712.207638888889</v>
      </c>
    </row>
    <row r="692" spans="1:20"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44"/>
        <v>12.34</v>
      </c>
      <c r="P692">
        <f t="shared" si="41"/>
        <v>72.588235294117652</v>
      </c>
      <c r="Q692" t="s">
        <v>8323</v>
      </c>
      <c r="R692" t="s">
        <v>8325</v>
      </c>
      <c r="S692" s="9">
        <f t="shared" si="43"/>
        <v>42579.634733796294</v>
      </c>
      <c r="T692" s="9">
        <f t="shared" si="42"/>
        <v>42622.25</v>
      </c>
    </row>
    <row r="693" spans="1:20"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44"/>
        <v>0.52</v>
      </c>
      <c r="P693">
        <f t="shared" si="41"/>
        <v>26</v>
      </c>
      <c r="Q693" t="s">
        <v>8323</v>
      </c>
      <c r="R693" t="s">
        <v>8325</v>
      </c>
      <c r="S693" s="9">
        <f t="shared" si="43"/>
        <v>42158.028310185182</v>
      </c>
      <c r="T693" s="9">
        <f t="shared" si="42"/>
        <v>42186.028310185182</v>
      </c>
    </row>
    <row r="694" spans="1:20"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44"/>
        <v>6.5299999999999994</v>
      </c>
      <c r="P694">
        <f t="shared" si="41"/>
        <v>6.4975124378109452</v>
      </c>
      <c r="Q694" t="s">
        <v>8323</v>
      </c>
      <c r="R694" t="s">
        <v>8325</v>
      </c>
      <c r="S694" s="9">
        <f t="shared" si="43"/>
        <v>42696.37572916667</v>
      </c>
      <c r="T694" s="9">
        <f t="shared" si="42"/>
        <v>42726.37572916667</v>
      </c>
    </row>
    <row r="695" spans="1:20"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44"/>
        <v>35.338000000000001</v>
      </c>
      <c r="P695">
        <f t="shared" si="41"/>
        <v>119.38513513513513</v>
      </c>
      <c r="Q695" t="s">
        <v>8323</v>
      </c>
      <c r="R695" t="s">
        <v>8325</v>
      </c>
      <c r="S695" s="9">
        <f t="shared" si="43"/>
        <v>42094.808182870373</v>
      </c>
      <c r="T695" s="9">
        <f t="shared" si="42"/>
        <v>42124.808182870373</v>
      </c>
    </row>
    <row r="696" spans="1:20"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44"/>
        <v>0.39333333333333331</v>
      </c>
      <c r="P696">
        <f t="shared" si="41"/>
        <v>84.285714285714292</v>
      </c>
      <c r="Q696" t="s">
        <v>8323</v>
      </c>
      <c r="R696" t="s">
        <v>8325</v>
      </c>
      <c r="S696" s="9">
        <f t="shared" si="43"/>
        <v>42737.663877314815</v>
      </c>
      <c r="T696" s="9">
        <f t="shared" si="42"/>
        <v>42767.663877314815</v>
      </c>
    </row>
    <row r="697" spans="1:20"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44"/>
        <v>1.06</v>
      </c>
      <c r="P697">
        <f t="shared" si="41"/>
        <v>90.857142857142861</v>
      </c>
      <c r="Q697" t="s">
        <v>8323</v>
      </c>
      <c r="R697" t="s">
        <v>8325</v>
      </c>
      <c r="S697" s="9">
        <f t="shared" si="43"/>
        <v>41913.521064814813</v>
      </c>
      <c r="T697" s="9">
        <f t="shared" si="42"/>
        <v>41943.521064814813</v>
      </c>
    </row>
    <row r="698" spans="1:20"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44"/>
        <v>5.7142857142857147E-4</v>
      </c>
      <c r="P698">
        <f t="shared" si="41"/>
        <v>1</v>
      </c>
      <c r="Q698" t="s">
        <v>8323</v>
      </c>
      <c r="R698" t="s">
        <v>8325</v>
      </c>
      <c r="S698" s="9">
        <f t="shared" si="43"/>
        <v>41815.927106481482</v>
      </c>
      <c r="T698" s="9">
        <f t="shared" si="42"/>
        <v>41845.927106481482</v>
      </c>
    </row>
    <row r="699" spans="1:20"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44"/>
        <v>46.379999999999995</v>
      </c>
      <c r="P699">
        <f t="shared" si="41"/>
        <v>20.342105263157894</v>
      </c>
      <c r="Q699" t="s">
        <v>8323</v>
      </c>
      <c r="R699" t="s">
        <v>8325</v>
      </c>
      <c r="S699" s="9">
        <f t="shared" si="43"/>
        <v>42388.523020833338</v>
      </c>
      <c r="T699" s="9">
        <f t="shared" si="42"/>
        <v>42403.523020833338</v>
      </c>
    </row>
    <row r="700" spans="1:20"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44"/>
        <v>15.39</v>
      </c>
      <c r="P700">
        <f t="shared" si="41"/>
        <v>530.68965517241384</v>
      </c>
      <c r="Q700" t="s">
        <v>8323</v>
      </c>
      <c r="R700" t="s">
        <v>8325</v>
      </c>
      <c r="S700" s="9">
        <f t="shared" si="43"/>
        <v>41866.931076388886</v>
      </c>
      <c r="T700" s="9">
        <f t="shared" si="42"/>
        <v>41900.083333333336</v>
      </c>
    </row>
    <row r="701" spans="1:20"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44"/>
        <v>82.422107692307705</v>
      </c>
      <c r="P701">
        <f t="shared" si="41"/>
        <v>120.39184269662923</v>
      </c>
      <c r="Q701" t="s">
        <v>8323</v>
      </c>
      <c r="R701" t="s">
        <v>8325</v>
      </c>
      <c r="S701" s="9">
        <f t="shared" si="43"/>
        <v>41563.485509259262</v>
      </c>
      <c r="T701" s="9">
        <f t="shared" si="42"/>
        <v>41600.666666666664</v>
      </c>
    </row>
    <row r="702" spans="1:20"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44"/>
        <v>2.6866666666666665</v>
      </c>
      <c r="P702">
        <f t="shared" si="41"/>
        <v>13</v>
      </c>
      <c r="Q702" t="s">
        <v>8323</v>
      </c>
      <c r="R702" t="s">
        <v>8325</v>
      </c>
      <c r="S702" s="9">
        <f t="shared" si="43"/>
        <v>42715.688437500001</v>
      </c>
      <c r="T702" s="9">
        <f t="shared" si="42"/>
        <v>42745.688437500001</v>
      </c>
    </row>
    <row r="703" spans="1:20"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44"/>
        <v>26.6</v>
      </c>
      <c r="P703">
        <f t="shared" si="41"/>
        <v>291.33333333333331</v>
      </c>
      <c r="Q703" t="s">
        <v>8323</v>
      </c>
      <c r="R703" t="s">
        <v>8325</v>
      </c>
      <c r="S703" s="9">
        <f t="shared" si="43"/>
        <v>41813.662962962961</v>
      </c>
      <c r="T703" s="9">
        <f t="shared" si="42"/>
        <v>41843.662962962961</v>
      </c>
    </row>
    <row r="704" spans="1:20"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44"/>
        <v>30.813400000000001</v>
      </c>
      <c r="P704">
        <f t="shared" si="41"/>
        <v>124.9191891891892</v>
      </c>
      <c r="Q704" t="s">
        <v>8323</v>
      </c>
      <c r="R704" t="s">
        <v>8325</v>
      </c>
      <c r="S704" s="9">
        <f t="shared" si="43"/>
        <v>42668.726701388892</v>
      </c>
      <c r="T704" s="9">
        <f t="shared" si="42"/>
        <v>42698.768368055549</v>
      </c>
    </row>
    <row r="705" spans="1:20"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44"/>
        <v>5.58</v>
      </c>
      <c r="P705">
        <f t="shared" si="41"/>
        <v>119.57142857142857</v>
      </c>
      <c r="Q705" t="s">
        <v>8323</v>
      </c>
      <c r="R705" t="s">
        <v>8325</v>
      </c>
      <c r="S705" s="9">
        <f t="shared" si="43"/>
        <v>42711.950798611113</v>
      </c>
      <c r="T705" s="9">
        <f t="shared" si="42"/>
        <v>42766.98055555555</v>
      </c>
    </row>
    <row r="706" spans="1:20"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si="44"/>
        <v>0.87454545454545463</v>
      </c>
      <c r="P706">
        <f t="shared" si="41"/>
        <v>120.25</v>
      </c>
      <c r="Q706" t="s">
        <v>8323</v>
      </c>
      <c r="R706" t="s">
        <v>8325</v>
      </c>
      <c r="S706" s="9">
        <f t="shared" si="43"/>
        <v>42726.192916666667</v>
      </c>
      <c r="T706" s="9">
        <f t="shared" si="42"/>
        <v>42786.192916666667</v>
      </c>
    </row>
    <row r="707" spans="1:20"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si="44"/>
        <v>0.97699999999999987</v>
      </c>
      <c r="P707">
        <f t="shared" ref="P707:P770" si="45">(E707/L707)</f>
        <v>195.4</v>
      </c>
      <c r="Q707" t="s">
        <v>8323</v>
      </c>
      <c r="R707" t="s">
        <v>8325</v>
      </c>
      <c r="S707" s="9">
        <f t="shared" si="43"/>
        <v>42726.491643518515</v>
      </c>
      <c r="T707" s="9">
        <f t="shared" ref="T707:T770" si="46">(((I707/60)/60)/24)+DATE(1970,1,1)</f>
        <v>42756.491643518515</v>
      </c>
    </row>
    <row r="708" spans="1:20"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44"/>
        <v>0</v>
      </c>
      <c r="P708" t="e">
        <f t="shared" si="45"/>
        <v>#DIV/0!</v>
      </c>
      <c r="Q708" t="s">
        <v>8323</v>
      </c>
      <c r="R708" t="s">
        <v>8325</v>
      </c>
      <c r="S708" s="9">
        <f t="shared" ref="S708:S771" si="47">(((J708/60)/60)/24)+DATE(1970,1,1)</f>
        <v>42676.995173611111</v>
      </c>
      <c r="T708" s="9">
        <f t="shared" si="46"/>
        <v>42718.777083333334</v>
      </c>
    </row>
    <row r="709" spans="1:20"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44"/>
        <v>78.927352941176466</v>
      </c>
      <c r="P709">
        <f t="shared" si="45"/>
        <v>117.69868421052631</v>
      </c>
      <c r="Q709" t="s">
        <v>8323</v>
      </c>
      <c r="R709" t="s">
        <v>8325</v>
      </c>
      <c r="S709" s="9">
        <f t="shared" si="47"/>
        <v>42696.663506944446</v>
      </c>
      <c r="T709" s="9">
        <f t="shared" si="46"/>
        <v>42736.663506944446</v>
      </c>
    </row>
    <row r="710" spans="1:20"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44"/>
        <v>22.092500000000001</v>
      </c>
      <c r="P710">
        <f t="shared" si="45"/>
        <v>23.948509485094849</v>
      </c>
      <c r="Q710" t="s">
        <v>8323</v>
      </c>
      <c r="R710" t="s">
        <v>8325</v>
      </c>
      <c r="S710" s="9">
        <f t="shared" si="47"/>
        <v>41835.581018518518</v>
      </c>
      <c r="T710" s="9">
        <f t="shared" si="46"/>
        <v>41895.581018518518</v>
      </c>
    </row>
    <row r="711" spans="1:20"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44"/>
        <v>0.40666666666666662</v>
      </c>
      <c r="P711">
        <f t="shared" si="45"/>
        <v>30.5</v>
      </c>
      <c r="Q711" t="s">
        <v>8323</v>
      </c>
      <c r="R711" t="s">
        <v>8325</v>
      </c>
      <c r="S711" s="9">
        <f t="shared" si="47"/>
        <v>41948.041192129633</v>
      </c>
      <c r="T711" s="9">
        <f t="shared" si="46"/>
        <v>41978.041192129633</v>
      </c>
    </row>
    <row r="712" spans="1:20"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44"/>
        <v>0</v>
      </c>
      <c r="P712" t="e">
        <f t="shared" si="45"/>
        <v>#DIV/0!</v>
      </c>
      <c r="Q712" t="s">
        <v>8323</v>
      </c>
      <c r="R712" t="s">
        <v>8325</v>
      </c>
      <c r="S712" s="9">
        <f t="shared" si="47"/>
        <v>41837.984976851854</v>
      </c>
      <c r="T712" s="9">
        <f t="shared" si="46"/>
        <v>41871.030555555553</v>
      </c>
    </row>
    <row r="713" spans="1:20"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44"/>
        <v>33.790999999999997</v>
      </c>
      <c r="P713">
        <f t="shared" si="45"/>
        <v>99.973372781065095</v>
      </c>
      <c r="Q713" t="s">
        <v>8323</v>
      </c>
      <c r="R713" t="s">
        <v>8325</v>
      </c>
      <c r="S713" s="9">
        <f t="shared" si="47"/>
        <v>42678.459120370375</v>
      </c>
      <c r="T713" s="9">
        <f t="shared" si="46"/>
        <v>42718.500787037032</v>
      </c>
    </row>
    <row r="714" spans="1:20"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44"/>
        <v>0.21649484536082475</v>
      </c>
      <c r="P714">
        <f t="shared" si="45"/>
        <v>26.25</v>
      </c>
      <c r="Q714" t="s">
        <v>8323</v>
      </c>
      <c r="R714" t="s">
        <v>8325</v>
      </c>
      <c r="S714" s="9">
        <f t="shared" si="47"/>
        <v>42384.680925925932</v>
      </c>
      <c r="T714" s="9">
        <f t="shared" si="46"/>
        <v>42414.680925925932</v>
      </c>
    </row>
    <row r="715" spans="1:20"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44"/>
        <v>0.79600000000000004</v>
      </c>
      <c r="P715">
        <f t="shared" si="45"/>
        <v>199</v>
      </c>
      <c r="Q715" t="s">
        <v>8323</v>
      </c>
      <c r="R715" t="s">
        <v>8325</v>
      </c>
      <c r="S715" s="9">
        <f t="shared" si="47"/>
        <v>42496.529305555552</v>
      </c>
      <c r="T715" s="9">
        <f t="shared" si="46"/>
        <v>42526.529305555552</v>
      </c>
    </row>
    <row r="716" spans="1:20"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44"/>
        <v>14.993333333333334</v>
      </c>
      <c r="P716">
        <f t="shared" si="45"/>
        <v>80.321428571428569</v>
      </c>
      <c r="Q716" t="s">
        <v>8323</v>
      </c>
      <c r="R716" t="s">
        <v>8325</v>
      </c>
      <c r="S716" s="9">
        <f t="shared" si="47"/>
        <v>42734.787986111114</v>
      </c>
      <c r="T716" s="9">
        <f t="shared" si="46"/>
        <v>42794.787986111114</v>
      </c>
    </row>
    <row r="717" spans="1:20"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44"/>
        <v>5.0509090909090908</v>
      </c>
      <c r="P717">
        <f t="shared" si="45"/>
        <v>115.75</v>
      </c>
      <c r="Q717" t="s">
        <v>8323</v>
      </c>
      <c r="R717" t="s">
        <v>8325</v>
      </c>
      <c r="S717" s="9">
        <f t="shared" si="47"/>
        <v>42273.090740740736</v>
      </c>
      <c r="T717" s="9">
        <f t="shared" si="46"/>
        <v>42313.132407407407</v>
      </c>
    </row>
    <row r="718" spans="1:20"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44"/>
        <v>10.214285714285715</v>
      </c>
      <c r="P718">
        <f t="shared" si="45"/>
        <v>44.6875</v>
      </c>
      <c r="Q718" t="s">
        <v>8323</v>
      </c>
      <c r="R718" t="s">
        <v>8325</v>
      </c>
      <c r="S718" s="9">
        <f t="shared" si="47"/>
        <v>41940.658645833333</v>
      </c>
      <c r="T718" s="9">
        <f t="shared" si="46"/>
        <v>41974</v>
      </c>
    </row>
    <row r="719" spans="1:20"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44"/>
        <v>0.30499999999999999</v>
      </c>
      <c r="P719">
        <f t="shared" si="45"/>
        <v>76.25</v>
      </c>
      <c r="Q719" t="s">
        <v>8323</v>
      </c>
      <c r="R719" t="s">
        <v>8325</v>
      </c>
      <c r="S719" s="9">
        <f t="shared" si="47"/>
        <v>41857.854189814818</v>
      </c>
      <c r="T719" s="9">
        <f t="shared" si="46"/>
        <v>41887.854189814818</v>
      </c>
    </row>
    <row r="720" spans="1:20"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44"/>
        <v>0.75</v>
      </c>
      <c r="P720">
        <f t="shared" si="45"/>
        <v>22.5</v>
      </c>
      <c r="Q720" t="s">
        <v>8323</v>
      </c>
      <c r="R720" t="s">
        <v>8325</v>
      </c>
      <c r="S720" s="9">
        <f t="shared" si="47"/>
        <v>42752.845451388886</v>
      </c>
      <c r="T720" s="9">
        <f t="shared" si="46"/>
        <v>42784.249305555553</v>
      </c>
    </row>
    <row r="721" spans="1:20"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44"/>
        <v>1.2933333333333332</v>
      </c>
      <c r="P721">
        <f t="shared" si="45"/>
        <v>19.399999999999999</v>
      </c>
      <c r="Q721" t="s">
        <v>8323</v>
      </c>
      <c r="R721" t="s">
        <v>8325</v>
      </c>
      <c r="S721" s="9">
        <f t="shared" si="47"/>
        <v>42409.040231481486</v>
      </c>
      <c r="T721" s="9">
        <f t="shared" si="46"/>
        <v>42423.040231481486</v>
      </c>
    </row>
    <row r="722" spans="1:20"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44"/>
        <v>143.94736842105263</v>
      </c>
      <c r="P722">
        <f t="shared" si="45"/>
        <v>66.707317073170728</v>
      </c>
      <c r="Q722" t="s">
        <v>8326</v>
      </c>
      <c r="R722" t="s">
        <v>8327</v>
      </c>
      <c r="S722" s="9">
        <f t="shared" si="47"/>
        <v>40909.649201388893</v>
      </c>
      <c r="T722" s="9">
        <f t="shared" si="46"/>
        <v>40937.649201388893</v>
      </c>
    </row>
    <row r="723" spans="1:20"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ref="O723:O786" si="48">E723/D723 *100</f>
        <v>122.10975609756099</v>
      </c>
      <c r="P723">
        <f t="shared" si="45"/>
        <v>84.142857142857139</v>
      </c>
      <c r="Q723" t="s">
        <v>8326</v>
      </c>
      <c r="R723" t="s">
        <v>8327</v>
      </c>
      <c r="S723" s="9">
        <f t="shared" si="47"/>
        <v>41807.571840277778</v>
      </c>
      <c r="T723" s="9">
        <f t="shared" si="46"/>
        <v>41852.571840277778</v>
      </c>
    </row>
    <row r="724" spans="1:20"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48"/>
        <v>132.024</v>
      </c>
      <c r="P724">
        <f t="shared" si="45"/>
        <v>215.72549019607843</v>
      </c>
      <c r="Q724" t="s">
        <v>8326</v>
      </c>
      <c r="R724" t="s">
        <v>8327</v>
      </c>
      <c r="S724" s="9">
        <f t="shared" si="47"/>
        <v>40977.805300925924</v>
      </c>
      <c r="T724" s="9">
        <f t="shared" si="46"/>
        <v>41007.76363425926</v>
      </c>
    </row>
    <row r="725" spans="1:20"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48"/>
        <v>109.38000000000001</v>
      </c>
      <c r="P725">
        <f t="shared" si="45"/>
        <v>54.69</v>
      </c>
      <c r="Q725" t="s">
        <v>8326</v>
      </c>
      <c r="R725" t="s">
        <v>8327</v>
      </c>
      <c r="S725" s="9">
        <f t="shared" si="47"/>
        <v>42184.816539351858</v>
      </c>
      <c r="T725" s="9">
        <f t="shared" si="46"/>
        <v>42215.165972222225</v>
      </c>
    </row>
    <row r="726" spans="1:20"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48"/>
        <v>105.47157142857144</v>
      </c>
      <c r="P726">
        <f t="shared" si="45"/>
        <v>51.62944055944056</v>
      </c>
      <c r="Q726" t="s">
        <v>8326</v>
      </c>
      <c r="R726" t="s">
        <v>8327</v>
      </c>
      <c r="S726" s="9">
        <f t="shared" si="47"/>
        <v>40694.638460648144</v>
      </c>
      <c r="T726" s="9">
        <f t="shared" si="46"/>
        <v>40724.638460648144</v>
      </c>
    </row>
    <row r="727" spans="1:20"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48"/>
        <v>100.35000000000001</v>
      </c>
      <c r="P727">
        <f t="shared" si="45"/>
        <v>143.35714285714286</v>
      </c>
      <c r="Q727" t="s">
        <v>8326</v>
      </c>
      <c r="R727" t="s">
        <v>8327</v>
      </c>
      <c r="S727" s="9">
        <f t="shared" si="47"/>
        <v>42321.626296296294</v>
      </c>
      <c r="T727" s="9">
        <f t="shared" si="46"/>
        <v>42351.626296296294</v>
      </c>
    </row>
    <row r="728" spans="1:20"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48"/>
        <v>101.4</v>
      </c>
      <c r="P728">
        <f t="shared" si="45"/>
        <v>72.428571428571431</v>
      </c>
      <c r="Q728" t="s">
        <v>8326</v>
      </c>
      <c r="R728" t="s">
        <v>8327</v>
      </c>
      <c r="S728" s="9">
        <f t="shared" si="47"/>
        <v>41346.042673611111</v>
      </c>
      <c r="T728" s="9">
        <f t="shared" si="46"/>
        <v>41376.042673611111</v>
      </c>
    </row>
    <row r="729" spans="1:20"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48"/>
        <v>155.51428571428571</v>
      </c>
      <c r="P729">
        <f t="shared" si="45"/>
        <v>36.530201342281877</v>
      </c>
      <c r="Q729" t="s">
        <v>8326</v>
      </c>
      <c r="R729" t="s">
        <v>8327</v>
      </c>
      <c r="S729" s="9">
        <f t="shared" si="47"/>
        <v>41247.020243055551</v>
      </c>
      <c r="T729" s="9">
        <f t="shared" si="46"/>
        <v>41288.888888888891</v>
      </c>
    </row>
    <row r="730" spans="1:20"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48"/>
        <v>105.566</v>
      </c>
      <c r="P730">
        <f t="shared" si="45"/>
        <v>60.903461538461535</v>
      </c>
      <c r="Q730" t="s">
        <v>8326</v>
      </c>
      <c r="R730" t="s">
        <v>8327</v>
      </c>
      <c r="S730" s="9">
        <f t="shared" si="47"/>
        <v>40731.837465277778</v>
      </c>
      <c r="T730" s="9">
        <f t="shared" si="46"/>
        <v>40776.837465277778</v>
      </c>
    </row>
    <row r="731" spans="1:20"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48"/>
        <v>130.65</v>
      </c>
      <c r="P731">
        <f t="shared" si="45"/>
        <v>43.55</v>
      </c>
      <c r="Q731" t="s">
        <v>8326</v>
      </c>
      <c r="R731" t="s">
        <v>8327</v>
      </c>
      <c r="S731" s="9">
        <f t="shared" si="47"/>
        <v>41111.185891203706</v>
      </c>
      <c r="T731" s="9">
        <f t="shared" si="46"/>
        <v>41171.185891203706</v>
      </c>
    </row>
    <row r="732" spans="1:20"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48"/>
        <v>132.19</v>
      </c>
      <c r="P732">
        <f t="shared" si="45"/>
        <v>99.766037735849054</v>
      </c>
      <c r="Q732" t="s">
        <v>8326</v>
      </c>
      <c r="R732" t="s">
        <v>8327</v>
      </c>
      <c r="S732" s="9">
        <f t="shared" si="47"/>
        <v>40854.745266203703</v>
      </c>
      <c r="T732" s="9">
        <f t="shared" si="46"/>
        <v>40884.745266203703</v>
      </c>
    </row>
    <row r="733" spans="1:20"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48"/>
        <v>126</v>
      </c>
      <c r="P733">
        <f t="shared" si="45"/>
        <v>88.732394366197184</v>
      </c>
      <c r="Q733" t="s">
        <v>8326</v>
      </c>
      <c r="R733" t="s">
        <v>8327</v>
      </c>
      <c r="S733" s="9">
        <f t="shared" si="47"/>
        <v>40879.795682870368</v>
      </c>
      <c r="T733" s="9">
        <f t="shared" si="46"/>
        <v>40930.25</v>
      </c>
    </row>
    <row r="734" spans="1:20"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48"/>
        <v>160</v>
      </c>
      <c r="P734">
        <f t="shared" si="45"/>
        <v>4.9230769230769234</v>
      </c>
      <c r="Q734" t="s">
        <v>8326</v>
      </c>
      <c r="R734" t="s">
        <v>8327</v>
      </c>
      <c r="S734" s="9">
        <f t="shared" si="47"/>
        <v>41486.424317129626</v>
      </c>
      <c r="T734" s="9">
        <f t="shared" si="46"/>
        <v>41546.424317129626</v>
      </c>
    </row>
    <row r="735" spans="1:20"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48"/>
        <v>120.48</v>
      </c>
      <c r="P735">
        <f t="shared" si="45"/>
        <v>17.822485207100591</v>
      </c>
      <c r="Q735" t="s">
        <v>8326</v>
      </c>
      <c r="R735" t="s">
        <v>8327</v>
      </c>
      <c r="S735" s="9">
        <f t="shared" si="47"/>
        <v>41598.420046296298</v>
      </c>
      <c r="T735" s="9">
        <f t="shared" si="46"/>
        <v>41628.420046296298</v>
      </c>
    </row>
    <row r="736" spans="1:20"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48"/>
        <v>125.52941176470588</v>
      </c>
      <c r="P736">
        <f t="shared" si="45"/>
        <v>187.19298245614036</v>
      </c>
      <c r="Q736" t="s">
        <v>8326</v>
      </c>
      <c r="R736" t="s">
        <v>8327</v>
      </c>
      <c r="S736" s="9">
        <f t="shared" si="47"/>
        <v>42102.164583333331</v>
      </c>
      <c r="T736" s="9">
        <f t="shared" si="46"/>
        <v>42133.208333333328</v>
      </c>
    </row>
    <row r="737" spans="1:20"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48"/>
        <v>114.40638297872341</v>
      </c>
      <c r="P737">
        <f t="shared" si="45"/>
        <v>234.80786026200875</v>
      </c>
      <c r="Q737" t="s">
        <v>8326</v>
      </c>
      <c r="R737" t="s">
        <v>8327</v>
      </c>
      <c r="S737" s="9">
        <f t="shared" si="47"/>
        <v>41946.029467592591</v>
      </c>
      <c r="T737" s="9">
        <f t="shared" si="46"/>
        <v>41977.027083333334</v>
      </c>
    </row>
    <row r="738" spans="1:20"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48"/>
        <v>315.13888888888891</v>
      </c>
      <c r="P738">
        <f t="shared" si="45"/>
        <v>105.04629629629629</v>
      </c>
      <c r="Q738" t="s">
        <v>8326</v>
      </c>
      <c r="R738" t="s">
        <v>8327</v>
      </c>
      <c r="S738" s="9">
        <f t="shared" si="47"/>
        <v>41579.734259259261</v>
      </c>
      <c r="T738" s="9">
        <f t="shared" si="46"/>
        <v>41599.207638888889</v>
      </c>
    </row>
    <row r="739" spans="1:20"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48"/>
        <v>122.39999999999999</v>
      </c>
      <c r="P739">
        <f t="shared" si="45"/>
        <v>56.666666666666664</v>
      </c>
      <c r="Q739" t="s">
        <v>8326</v>
      </c>
      <c r="R739" t="s">
        <v>8327</v>
      </c>
      <c r="S739" s="9">
        <f t="shared" si="47"/>
        <v>41667.275312500002</v>
      </c>
      <c r="T739" s="9">
        <f t="shared" si="46"/>
        <v>41684.833333333336</v>
      </c>
    </row>
    <row r="740" spans="1:20"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48"/>
        <v>106.73333333333332</v>
      </c>
      <c r="P740">
        <f t="shared" si="45"/>
        <v>39.048780487804876</v>
      </c>
      <c r="Q740" t="s">
        <v>8326</v>
      </c>
      <c r="R740" t="s">
        <v>8327</v>
      </c>
      <c r="S740" s="9">
        <f t="shared" si="47"/>
        <v>41943.604097222218</v>
      </c>
      <c r="T740" s="9">
        <f t="shared" si="46"/>
        <v>41974.207638888889</v>
      </c>
    </row>
    <row r="741" spans="1:20"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48"/>
        <v>158.33333333333331</v>
      </c>
      <c r="P741">
        <f t="shared" si="45"/>
        <v>68.345323741007192</v>
      </c>
      <c r="Q741" t="s">
        <v>8326</v>
      </c>
      <c r="R741" t="s">
        <v>8327</v>
      </c>
      <c r="S741" s="9">
        <f t="shared" si="47"/>
        <v>41829.502650462964</v>
      </c>
      <c r="T741" s="9">
        <f t="shared" si="46"/>
        <v>41862.502650462964</v>
      </c>
    </row>
    <row r="742" spans="1:20"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48"/>
        <v>107.4</v>
      </c>
      <c r="P742">
        <f t="shared" si="45"/>
        <v>169.57894736842104</v>
      </c>
      <c r="Q742" t="s">
        <v>8326</v>
      </c>
      <c r="R742" t="s">
        <v>8327</v>
      </c>
      <c r="S742" s="9">
        <f t="shared" si="47"/>
        <v>42162.146782407406</v>
      </c>
      <c r="T742" s="9">
        <f t="shared" si="46"/>
        <v>42176.146782407406</v>
      </c>
    </row>
    <row r="743" spans="1:20"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48"/>
        <v>102.25999999999999</v>
      </c>
      <c r="P743">
        <f t="shared" si="45"/>
        <v>141.42340425531913</v>
      </c>
      <c r="Q743" t="s">
        <v>8326</v>
      </c>
      <c r="R743" t="s">
        <v>8327</v>
      </c>
      <c r="S743" s="9">
        <f t="shared" si="47"/>
        <v>41401.648217592592</v>
      </c>
      <c r="T743" s="9">
        <f t="shared" si="46"/>
        <v>41436.648217592592</v>
      </c>
    </row>
    <row r="744" spans="1:20"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48"/>
        <v>110.71428571428572</v>
      </c>
      <c r="P744">
        <f t="shared" si="45"/>
        <v>67.391304347826093</v>
      </c>
      <c r="Q744" t="s">
        <v>8326</v>
      </c>
      <c r="R744" t="s">
        <v>8327</v>
      </c>
      <c r="S744" s="9">
        <f t="shared" si="47"/>
        <v>41689.917962962965</v>
      </c>
      <c r="T744" s="9">
        <f t="shared" si="46"/>
        <v>41719.876296296294</v>
      </c>
    </row>
    <row r="745" spans="1:20"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48"/>
        <v>148</v>
      </c>
      <c r="P745">
        <f t="shared" si="45"/>
        <v>54.266666666666666</v>
      </c>
      <c r="Q745" t="s">
        <v>8326</v>
      </c>
      <c r="R745" t="s">
        <v>8327</v>
      </c>
      <c r="S745" s="9">
        <f t="shared" si="47"/>
        <v>40990.709317129629</v>
      </c>
      <c r="T745" s="9">
        <f t="shared" si="46"/>
        <v>41015.875</v>
      </c>
    </row>
    <row r="746" spans="1:20"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48"/>
        <v>102.32000000000001</v>
      </c>
      <c r="P746">
        <f t="shared" si="45"/>
        <v>82.516129032258064</v>
      </c>
      <c r="Q746" t="s">
        <v>8326</v>
      </c>
      <c r="R746" t="s">
        <v>8327</v>
      </c>
      <c r="S746" s="9">
        <f t="shared" si="47"/>
        <v>41226.95721064815</v>
      </c>
      <c r="T746" s="9">
        <f t="shared" si="46"/>
        <v>41256.95721064815</v>
      </c>
    </row>
    <row r="747" spans="1:20"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48"/>
        <v>179.09909909909908</v>
      </c>
      <c r="P747">
        <f t="shared" si="45"/>
        <v>53.729729729729726</v>
      </c>
      <c r="Q747" t="s">
        <v>8326</v>
      </c>
      <c r="R747" t="s">
        <v>8327</v>
      </c>
      <c r="S747" s="9">
        <f t="shared" si="47"/>
        <v>41367.572280092594</v>
      </c>
      <c r="T747" s="9">
        <f t="shared" si="46"/>
        <v>41397.572280092594</v>
      </c>
    </row>
    <row r="748" spans="1:20"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48"/>
        <v>111.08135252761969</v>
      </c>
      <c r="P748">
        <f t="shared" si="45"/>
        <v>34.206185567010309</v>
      </c>
      <c r="Q748" t="s">
        <v>8326</v>
      </c>
      <c r="R748" t="s">
        <v>8327</v>
      </c>
      <c r="S748" s="9">
        <f t="shared" si="47"/>
        <v>41157.042928240742</v>
      </c>
      <c r="T748" s="9">
        <f t="shared" si="46"/>
        <v>41175.165972222225</v>
      </c>
    </row>
    <row r="749" spans="1:20"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48"/>
        <v>100.04285714285714</v>
      </c>
      <c r="P749">
        <f t="shared" si="45"/>
        <v>127.32727272727273</v>
      </c>
      <c r="Q749" t="s">
        <v>8326</v>
      </c>
      <c r="R749" t="s">
        <v>8327</v>
      </c>
      <c r="S749" s="9">
        <f t="shared" si="47"/>
        <v>41988.548831018517</v>
      </c>
      <c r="T749" s="9">
        <f t="shared" si="46"/>
        <v>42019.454166666663</v>
      </c>
    </row>
    <row r="750" spans="1:20"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48"/>
        <v>100.25</v>
      </c>
      <c r="P750">
        <f t="shared" si="45"/>
        <v>45.56818181818182</v>
      </c>
      <c r="Q750" t="s">
        <v>8326</v>
      </c>
      <c r="R750" t="s">
        <v>8327</v>
      </c>
      <c r="S750" s="9">
        <f t="shared" si="47"/>
        <v>41831.846828703703</v>
      </c>
      <c r="T750" s="9">
        <f t="shared" si="46"/>
        <v>41861.846828703703</v>
      </c>
    </row>
    <row r="751" spans="1:20"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48"/>
        <v>105.56</v>
      </c>
      <c r="P751">
        <f t="shared" si="45"/>
        <v>95.963636363636368</v>
      </c>
      <c r="Q751" t="s">
        <v>8326</v>
      </c>
      <c r="R751" t="s">
        <v>8327</v>
      </c>
      <c r="S751" s="9">
        <f t="shared" si="47"/>
        <v>42733.94131944445</v>
      </c>
      <c r="T751" s="9">
        <f t="shared" si="46"/>
        <v>42763.94131944445</v>
      </c>
    </row>
    <row r="752" spans="1:20"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48"/>
        <v>102.58775877587757</v>
      </c>
      <c r="P752">
        <f t="shared" si="45"/>
        <v>77.271186440677965</v>
      </c>
      <c r="Q752" t="s">
        <v>8326</v>
      </c>
      <c r="R752" t="s">
        <v>8327</v>
      </c>
      <c r="S752" s="9">
        <f t="shared" si="47"/>
        <v>41299.878148148149</v>
      </c>
      <c r="T752" s="9">
        <f t="shared" si="46"/>
        <v>41329.878148148149</v>
      </c>
    </row>
    <row r="753" spans="1:20"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48"/>
        <v>118.5</v>
      </c>
      <c r="P753">
        <f t="shared" si="45"/>
        <v>57.338709677419352</v>
      </c>
      <c r="Q753" t="s">
        <v>8326</v>
      </c>
      <c r="R753" t="s">
        <v>8327</v>
      </c>
      <c r="S753" s="9">
        <f t="shared" si="47"/>
        <v>40713.630497685182</v>
      </c>
      <c r="T753" s="9">
        <f t="shared" si="46"/>
        <v>40759.630497685182</v>
      </c>
    </row>
    <row r="754" spans="1:20"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48"/>
        <v>111.7</v>
      </c>
      <c r="P754">
        <f t="shared" si="45"/>
        <v>53.19047619047619</v>
      </c>
      <c r="Q754" t="s">
        <v>8326</v>
      </c>
      <c r="R754" t="s">
        <v>8327</v>
      </c>
      <c r="S754" s="9">
        <f t="shared" si="47"/>
        <v>42639.421493055561</v>
      </c>
      <c r="T754" s="9">
        <f t="shared" si="46"/>
        <v>42659.458333333328</v>
      </c>
    </row>
    <row r="755" spans="1:20"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48"/>
        <v>128</v>
      </c>
      <c r="P755">
        <f t="shared" si="45"/>
        <v>492.30769230769232</v>
      </c>
      <c r="Q755" t="s">
        <v>8326</v>
      </c>
      <c r="R755" t="s">
        <v>8327</v>
      </c>
      <c r="S755" s="9">
        <f t="shared" si="47"/>
        <v>42019.590173611112</v>
      </c>
      <c r="T755" s="9">
        <f t="shared" si="46"/>
        <v>42049.590173611112</v>
      </c>
    </row>
    <row r="756" spans="1:20"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48"/>
        <v>103.75000000000001</v>
      </c>
      <c r="P756">
        <f t="shared" si="45"/>
        <v>42.346938775510203</v>
      </c>
      <c r="Q756" t="s">
        <v>8326</v>
      </c>
      <c r="R756" t="s">
        <v>8327</v>
      </c>
      <c r="S756" s="9">
        <f t="shared" si="47"/>
        <v>41249.749085648145</v>
      </c>
      <c r="T756" s="9">
        <f t="shared" si="46"/>
        <v>41279.749085648145</v>
      </c>
    </row>
    <row r="757" spans="1:20"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48"/>
        <v>101.9076</v>
      </c>
      <c r="P757">
        <f t="shared" si="45"/>
        <v>37.466029411764708</v>
      </c>
      <c r="Q757" t="s">
        <v>8326</v>
      </c>
      <c r="R757" t="s">
        <v>8327</v>
      </c>
      <c r="S757" s="9">
        <f t="shared" si="47"/>
        <v>41383.605057870373</v>
      </c>
      <c r="T757" s="9">
        <f t="shared" si="46"/>
        <v>41414.02847222222</v>
      </c>
    </row>
    <row r="758" spans="1:20"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48"/>
        <v>117.71428571428571</v>
      </c>
      <c r="P758">
        <f t="shared" si="45"/>
        <v>37.454545454545453</v>
      </c>
      <c r="Q758" t="s">
        <v>8326</v>
      </c>
      <c r="R758" t="s">
        <v>8327</v>
      </c>
      <c r="S758" s="9">
        <f t="shared" si="47"/>
        <v>40590.766886574071</v>
      </c>
      <c r="T758" s="9">
        <f t="shared" si="46"/>
        <v>40651.725219907406</v>
      </c>
    </row>
    <row r="759" spans="1:20"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48"/>
        <v>238</v>
      </c>
      <c r="P759">
        <f t="shared" si="45"/>
        <v>33.055555555555557</v>
      </c>
      <c r="Q759" t="s">
        <v>8326</v>
      </c>
      <c r="R759" t="s">
        <v>8327</v>
      </c>
      <c r="S759" s="9">
        <f t="shared" si="47"/>
        <v>41235.054560185185</v>
      </c>
      <c r="T759" s="9">
        <f t="shared" si="46"/>
        <v>41249.054560185185</v>
      </c>
    </row>
    <row r="760" spans="1:20"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48"/>
        <v>102</v>
      </c>
      <c r="P760">
        <f t="shared" si="45"/>
        <v>134.21052631578948</v>
      </c>
      <c r="Q760" t="s">
        <v>8326</v>
      </c>
      <c r="R760" t="s">
        <v>8327</v>
      </c>
      <c r="S760" s="9">
        <f t="shared" si="47"/>
        <v>40429.836435185185</v>
      </c>
      <c r="T760" s="9">
        <f t="shared" si="46"/>
        <v>40459.836435185185</v>
      </c>
    </row>
    <row r="761" spans="1:20"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48"/>
        <v>101.92000000000002</v>
      </c>
      <c r="P761">
        <f t="shared" si="45"/>
        <v>51.474747474747474</v>
      </c>
      <c r="Q761" t="s">
        <v>8326</v>
      </c>
      <c r="R761" t="s">
        <v>8327</v>
      </c>
      <c r="S761" s="9">
        <f t="shared" si="47"/>
        <v>41789.330312500002</v>
      </c>
      <c r="T761" s="9">
        <f t="shared" si="46"/>
        <v>41829.330312500002</v>
      </c>
    </row>
    <row r="762" spans="1:20"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48"/>
        <v>0</v>
      </c>
      <c r="P762" t="e">
        <f t="shared" si="45"/>
        <v>#DIV/0!</v>
      </c>
      <c r="Q762" t="s">
        <v>8326</v>
      </c>
      <c r="R762" t="s">
        <v>8328</v>
      </c>
      <c r="S762" s="9">
        <f t="shared" si="47"/>
        <v>42670.764039351852</v>
      </c>
      <c r="T762" s="9">
        <f t="shared" si="46"/>
        <v>42700.805706018517</v>
      </c>
    </row>
    <row r="763" spans="1:20"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48"/>
        <v>4.7</v>
      </c>
      <c r="P763">
        <f t="shared" si="45"/>
        <v>39.166666666666664</v>
      </c>
      <c r="Q763" t="s">
        <v>8326</v>
      </c>
      <c r="R763" t="s">
        <v>8328</v>
      </c>
      <c r="S763" s="9">
        <f t="shared" si="47"/>
        <v>41642.751458333332</v>
      </c>
      <c r="T763" s="9">
        <f t="shared" si="46"/>
        <v>41672.751458333332</v>
      </c>
    </row>
    <row r="764" spans="1:20"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48"/>
        <v>0</v>
      </c>
      <c r="P764" t="e">
        <f t="shared" si="45"/>
        <v>#DIV/0!</v>
      </c>
      <c r="Q764" t="s">
        <v>8326</v>
      </c>
      <c r="R764" t="s">
        <v>8328</v>
      </c>
      <c r="S764" s="9">
        <f t="shared" si="47"/>
        <v>42690.858449074076</v>
      </c>
      <c r="T764" s="9">
        <f t="shared" si="46"/>
        <v>42708.25</v>
      </c>
    </row>
    <row r="765" spans="1:20"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48"/>
        <v>0.11655011655011654</v>
      </c>
      <c r="P765">
        <f t="shared" si="45"/>
        <v>5</v>
      </c>
      <c r="Q765" t="s">
        <v>8326</v>
      </c>
      <c r="R765" t="s">
        <v>8328</v>
      </c>
      <c r="S765" s="9">
        <f t="shared" si="47"/>
        <v>41471.446851851848</v>
      </c>
      <c r="T765" s="9">
        <f t="shared" si="46"/>
        <v>41501.446851851848</v>
      </c>
    </row>
    <row r="766" spans="1:20"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48"/>
        <v>0</v>
      </c>
      <c r="P766" t="e">
        <f t="shared" si="45"/>
        <v>#DIV/0!</v>
      </c>
      <c r="Q766" t="s">
        <v>8326</v>
      </c>
      <c r="R766" t="s">
        <v>8328</v>
      </c>
      <c r="S766" s="9">
        <f t="shared" si="47"/>
        <v>42227.173159722224</v>
      </c>
      <c r="T766" s="9">
        <f t="shared" si="46"/>
        <v>42257.173159722224</v>
      </c>
    </row>
    <row r="767" spans="1:20"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48"/>
        <v>36.014285714285712</v>
      </c>
      <c r="P767">
        <f t="shared" si="45"/>
        <v>57.295454545454547</v>
      </c>
      <c r="Q767" t="s">
        <v>8326</v>
      </c>
      <c r="R767" t="s">
        <v>8328</v>
      </c>
      <c r="S767" s="9">
        <f t="shared" si="47"/>
        <v>41901.542638888888</v>
      </c>
      <c r="T767" s="9">
        <f t="shared" si="46"/>
        <v>41931.542638888888</v>
      </c>
    </row>
    <row r="768" spans="1:20"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48"/>
        <v>0</v>
      </c>
      <c r="P768" t="e">
        <f t="shared" si="45"/>
        <v>#DIV/0!</v>
      </c>
      <c r="Q768" t="s">
        <v>8326</v>
      </c>
      <c r="R768" t="s">
        <v>8328</v>
      </c>
      <c r="S768" s="9">
        <f t="shared" si="47"/>
        <v>42021.783368055556</v>
      </c>
      <c r="T768" s="9">
        <f t="shared" si="46"/>
        <v>42051.783368055556</v>
      </c>
    </row>
    <row r="769" spans="1:20"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48"/>
        <v>3.54</v>
      </c>
      <c r="P769">
        <f t="shared" si="45"/>
        <v>59</v>
      </c>
      <c r="Q769" t="s">
        <v>8326</v>
      </c>
      <c r="R769" t="s">
        <v>8328</v>
      </c>
      <c r="S769" s="9">
        <f t="shared" si="47"/>
        <v>42115.143634259264</v>
      </c>
      <c r="T769" s="9">
        <f t="shared" si="46"/>
        <v>42145.143634259264</v>
      </c>
    </row>
    <row r="770" spans="1:20"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si="48"/>
        <v>0</v>
      </c>
      <c r="P770" t="e">
        <f t="shared" si="45"/>
        <v>#DIV/0!</v>
      </c>
      <c r="Q770" t="s">
        <v>8326</v>
      </c>
      <c r="R770" t="s">
        <v>8328</v>
      </c>
      <c r="S770" s="9">
        <f t="shared" si="47"/>
        <v>41594.207060185188</v>
      </c>
      <c r="T770" s="9">
        <f t="shared" si="46"/>
        <v>41624.207060185188</v>
      </c>
    </row>
    <row r="771" spans="1:20"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si="48"/>
        <v>41.4</v>
      </c>
      <c r="P771">
        <f t="shared" ref="P771:P834" si="49">(E771/L771)</f>
        <v>31.846153846153847</v>
      </c>
      <c r="Q771" t="s">
        <v>8326</v>
      </c>
      <c r="R771" t="s">
        <v>8328</v>
      </c>
      <c r="S771" s="9">
        <f t="shared" si="47"/>
        <v>41604.996458333335</v>
      </c>
      <c r="T771" s="9">
        <f t="shared" ref="T771:T834" si="50">(((I771/60)/60)/24)+DATE(1970,1,1)</f>
        <v>41634.996458333335</v>
      </c>
    </row>
    <row r="772" spans="1:20"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48"/>
        <v>0</v>
      </c>
      <c r="P772" t="e">
        <f t="shared" si="49"/>
        <v>#DIV/0!</v>
      </c>
      <c r="Q772" t="s">
        <v>8326</v>
      </c>
      <c r="R772" t="s">
        <v>8328</v>
      </c>
      <c r="S772" s="9">
        <f t="shared" ref="S772:S835" si="51">(((J772/60)/60)/24)+DATE(1970,1,1)</f>
        <v>41289.999641203707</v>
      </c>
      <c r="T772" s="9">
        <f t="shared" si="50"/>
        <v>41329.999641203707</v>
      </c>
    </row>
    <row r="773" spans="1:20"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48"/>
        <v>2.6315789473684209E-2</v>
      </c>
      <c r="P773">
        <f t="shared" si="49"/>
        <v>10</v>
      </c>
      <c r="Q773" t="s">
        <v>8326</v>
      </c>
      <c r="R773" t="s">
        <v>8328</v>
      </c>
      <c r="S773" s="9">
        <f t="shared" si="51"/>
        <v>42349.824097222227</v>
      </c>
      <c r="T773" s="9">
        <f t="shared" si="50"/>
        <v>42399.824097222227</v>
      </c>
    </row>
    <row r="774" spans="1:20"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48"/>
        <v>3.3333333333333335</v>
      </c>
      <c r="P774">
        <f t="shared" si="49"/>
        <v>50</v>
      </c>
      <c r="Q774" t="s">
        <v>8326</v>
      </c>
      <c r="R774" t="s">
        <v>8328</v>
      </c>
      <c r="S774" s="9">
        <f t="shared" si="51"/>
        <v>40068.056932870371</v>
      </c>
      <c r="T774" s="9">
        <f t="shared" si="50"/>
        <v>40118.165972222225</v>
      </c>
    </row>
    <row r="775" spans="1:20"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48"/>
        <v>0.85129023676509719</v>
      </c>
      <c r="P775">
        <f t="shared" si="49"/>
        <v>16</v>
      </c>
      <c r="Q775" t="s">
        <v>8326</v>
      </c>
      <c r="R775" t="s">
        <v>8328</v>
      </c>
      <c r="S775" s="9">
        <f t="shared" si="51"/>
        <v>42100.735937499994</v>
      </c>
      <c r="T775" s="9">
        <f t="shared" si="50"/>
        <v>42134.959027777775</v>
      </c>
    </row>
    <row r="776" spans="1:20"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48"/>
        <v>70.199999999999989</v>
      </c>
      <c r="P776">
        <f t="shared" si="49"/>
        <v>39</v>
      </c>
      <c r="Q776" t="s">
        <v>8326</v>
      </c>
      <c r="R776" t="s">
        <v>8328</v>
      </c>
      <c r="S776" s="9">
        <f t="shared" si="51"/>
        <v>41663.780300925922</v>
      </c>
      <c r="T776" s="9">
        <f t="shared" si="50"/>
        <v>41693.780300925922</v>
      </c>
    </row>
    <row r="777" spans="1:20"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48"/>
        <v>1.7000000000000002</v>
      </c>
      <c r="P777">
        <f t="shared" si="49"/>
        <v>34</v>
      </c>
      <c r="Q777" t="s">
        <v>8326</v>
      </c>
      <c r="R777" t="s">
        <v>8328</v>
      </c>
      <c r="S777" s="9">
        <f t="shared" si="51"/>
        <v>40863.060127314813</v>
      </c>
      <c r="T777" s="9">
        <f t="shared" si="50"/>
        <v>40893.060127314813</v>
      </c>
    </row>
    <row r="778" spans="1:20"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48"/>
        <v>51.4</v>
      </c>
      <c r="P778">
        <f t="shared" si="49"/>
        <v>63.122807017543863</v>
      </c>
      <c r="Q778" t="s">
        <v>8326</v>
      </c>
      <c r="R778" t="s">
        <v>8328</v>
      </c>
      <c r="S778" s="9">
        <f t="shared" si="51"/>
        <v>42250.685706018514</v>
      </c>
      <c r="T778" s="9">
        <f t="shared" si="50"/>
        <v>42288.208333333328</v>
      </c>
    </row>
    <row r="779" spans="1:20"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48"/>
        <v>0.70000000000000007</v>
      </c>
      <c r="P779">
        <f t="shared" si="49"/>
        <v>7</v>
      </c>
      <c r="Q779" t="s">
        <v>8326</v>
      </c>
      <c r="R779" t="s">
        <v>8328</v>
      </c>
      <c r="S779" s="9">
        <f t="shared" si="51"/>
        <v>41456.981215277774</v>
      </c>
      <c r="T779" s="9">
        <f t="shared" si="50"/>
        <v>41486.981215277774</v>
      </c>
    </row>
    <row r="780" spans="1:20"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48"/>
        <v>0.4</v>
      </c>
      <c r="P780">
        <f t="shared" si="49"/>
        <v>2</v>
      </c>
      <c r="Q780" t="s">
        <v>8326</v>
      </c>
      <c r="R780" t="s">
        <v>8328</v>
      </c>
      <c r="S780" s="9">
        <f t="shared" si="51"/>
        <v>41729.702314814815</v>
      </c>
      <c r="T780" s="9">
        <f t="shared" si="50"/>
        <v>41759.702314814815</v>
      </c>
    </row>
    <row r="781" spans="1:20"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48"/>
        <v>2.666666666666667</v>
      </c>
      <c r="P781">
        <f t="shared" si="49"/>
        <v>66.666666666666671</v>
      </c>
      <c r="Q781" t="s">
        <v>8326</v>
      </c>
      <c r="R781" t="s">
        <v>8328</v>
      </c>
      <c r="S781" s="9">
        <f t="shared" si="51"/>
        <v>40436.68408564815</v>
      </c>
      <c r="T781" s="9">
        <f t="shared" si="50"/>
        <v>40466.166666666664</v>
      </c>
    </row>
    <row r="782" spans="1:20"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48"/>
        <v>104</v>
      </c>
      <c r="P782">
        <f t="shared" si="49"/>
        <v>38.518518518518519</v>
      </c>
      <c r="Q782" t="s">
        <v>8329</v>
      </c>
      <c r="R782" t="s">
        <v>8330</v>
      </c>
      <c r="S782" s="9">
        <f t="shared" si="51"/>
        <v>40636.673900462964</v>
      </c>
      <c r="T782" s="9">
        <f t="shared" si="50"/>
        <v>40666.673900462964</v>
      </c>
    </row>
    <row r="783" spans="1:20"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48"/>
        <v>133.15375</v>
      </c>
      <c r="P783">
        <f t="shared" si="49"/>
        <v>42.609200000000001</v>
      </c>
      <c r="Q783" t="s">
        <v>8329</v>
      </c>
      <c r="R783" t="s">
        <v>8330</v>
      </c>
      <c r="S783" s="9">
        <f t="shared" si="51"/>
        <v>41403.000856481485</v>
      </c>
      <c r="T783" s="9">
        <f t="shared" si="50"/>
        <v>41433.000856481485</v>
      </c>
    </row>
    <row r="784" spans="1:20"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48"/>
        <v>100</v>
      </c>
      <c r="P784">
        <f t="shared" si="49"/>
        <v>50</v>
      </c>
      <c r="Q784" t="s">
        <v>8329</v>
      </c>
      <c r="R784" t="s">
        <v>8330</v>
      </c>
      <c r="S784" s="9">
        <f t="shared" si="51"/>
        <v>41116.758125</v>
      </c>
      <c r="T784" s="9">
        <f t="shared" si="50"/>
        <v>41146.758125</v>
      </c>
    </row>
    <row r="785" spans="1:20"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48"/>
        <v>148.13333333333333</v>
      </c>
      <c r="P785">
        <f t="shared" si="49"/>
        <v>63.485714285714288</v>
      </c>
      <c r="Q785" t="s">
        <v>8329</v>
      </c>
      <c r="R785" t="s">
        <v>8330</v>
      </c>
      <c r="S785" s="9">
        <f t="shared" si="51"/>
        <v>40987.773715277777</v>
      </c>
      <c r="T785" s="9">
        <f t="shared" si="50"/>
        <v>41026.916666666664</v>
      </c>
    </row>
    <row r="786" spans="1:20"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48"/>
        <v>102.49999999999999</v>
      </c>
      <c r="P786">
        <f t="shared" si="49"/>
        <v>102.5</v>
      </c>
      <c r="Q786" t="s">
        <v>8329</v>
      </c>
      <c r="R786" t="s">
        <v>8330</v>
      </c>
      <c r="S786" s="9">
        <f t="shared" si="51"/>
        <v>41675.149525462963</v>
      </c>
      <c r="T786" s="9">
        <f t="shared" si="50"/>
        <v>41715.107858796298</v>
      </c>
    </row>
    <row r="787" spans="1:20"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ref="O787:O850" si="52">E787/D787 *100</f>
        <v>180.62799999999999</v>
      </c>
      <c r="P787">
        <f t="shared" si="49"/>
        <v>31.142758620689655</v>
      </c>
      <c r="Q787" t="s">
        <v>8329</v>
      </c>
      <c r="R787" t="s">
        <v>8330</v>
      </c>
      <c r="S787" s="9">
        <f t="shared" si="51"/>
        <v>41303.593923611108</v>
      </c>
      <c r="T787" s="9">
        <f t="shared" si="50"/>
        <v>41333.593923611108</v>
      </c>
    </row>
    <row r="788" spans="1:20"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52"/>
        <v>142.79999999999998</v>
      </c>
      <c r="P788">
        <f t="shared" si="49"/>
        <v>162.27272727272728</v>
      </c>
      <c r="Q788" t="s">
        <v>8329</v>
      </c>
      <c r="R788" t="s">
        <v>8330</v>
      </c>
      <c r="S788" s="9">
        <f t="shared" si="51"/>
        <v>40983.055949074071</v>
      </c>
      <c r="T788" s="9">
        <f t="shared" si="50"/>
        <v>41040.657638888886</v>
      </c>
    </row>
    <row r="789" spans="1:20"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52"/>
        <v>114.16666666666666</v>
      </c>
      <c r="P789">
        <f t="shared" si="49"/>
        <v>80.588235294117652</v>
      </c>
      <c r="Q789" t="s">
        <v>8329</v>
      </c>
      <c r="R789" t="s">
        <v>8330</v>
      </c>
      <c r="S789" s="9">
        <f t="shared" si="51"/>
        <v>41549.627615740741</v>
      </c>
      <c r="T789" s="9">
        <f t="shared" si="50"/>
        <v>41579.627615740741</v>
      </c>
    </row>
    <row r="790" spans="1:20"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52"/>
        <v>203.505</v>
      </c>
      <c r="P790">
        <f t="shared" si="49"/>
        <v>59.85441176470588</v>
      </c>
      <c r="Q790" t="s">
        <v>8329</v>
      </c>
      <c r="R790" t="s">
        <v>8330</v>
      </c>
      <c r="S790" s="9">
        <f t="shared" si="51"/>
        <v>41059.006805555553</v>
      </c>
      <c r="T790" s="9">
        <f t="shared" si="50"/>
        <v>41097.165972222225</v>
      </c>
    </row>
    <row r="791" spans="1:20"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52"/>
        <v>109.41176470588236</v>
      </c>
      <c r="P791">
        <f t="shared" si="49"/>
        <v>132.85714285714286</v>
      </c>
      <c r="Q791" t="s">
        <v>8329</v>
      </c>
      <c r="R791" t="s">
        <v>8330</v>
      </c>
      <c r="S791" s="9">
        <f t="shared" si="51"/>
        <v>41277.186111111114</v>
      </c>
      <c r="T791" s="9">
        <f t="shared" si="50"/>
        <v>41295.332638888889</v>
      </c>
    </row>
    <row r="792" spans="1:20"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52"/>
        <v>144.37459999999999</v>
      </c>
      <c r="P792">
        <f t="shared" si="49"/>
        <v>92.547820512820508</v>
      </c>
      <c r="Q792" t="s">
        <v>8329</v>
      </c>
      <c r="R792" t="s">
        <v>8330</v>
      </c>
      <c r="S792" s="9">
        <f t="shared" si="51"/>
        <v>41276.047905092593</v>
      </c>
      <c r="T792" s="9">
        <f t="shared" si="50"/>
        <v>41306.047905092593</v>
      </c>
    </row>
    <row r="793" spans="1:20"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52"/>
        <v>103.86666666666666</v>
      </c>
      <c r="P793">
        <f t="shared" si="49"/>
        <v>60.859375</v>
      </c>
      <c r="Q793" t="s">
        <v>8329</v>
      </c>
      <c r="R793" t="s">
        <v>8330</v>
      </c>
      <c r="S793" s="9">
        <f t="shared" si="51"/>
        <v>41557.780624999999</v>
      </c>
      <c r="T793" s="9">
        <f t="shared" si="50"/>
        <v>41591.249305555553</v>
      </c>
    </row>
    <row r="794" spans="1:20"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52"/>
        <v>100.44440000000002</v>
      </c>
      <c r="P794">
        <f t="shared" si="49"/>
        <v>41.851833333333339</v>
      </c>
      <c r="Q794" t="s">
        <v>8329</v>
      </c>
      <c r="R794" t="s">
        <v>8330</v>
      </c>
      <c r="S794" s="9">
        <f t="shared" si="51"/>
        <v>41555.873645833337</v>
      </c>
      <c r="T794" s="9">
        <f t="shared" si="50"/>
        <v>41585.915312500001</v>
      </c>
    </row>
    <row r="795" spans="1:20"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52"/>
        <v>102.77927272727271</v>
      </c>
      <c r="P795">
        <f t="shared" si="49"/>
        <v>88.325937499999995</v>
      </c>
      <c r="Q795" t="s">
        <v>8329</v>
      </c>
      <c r="R795" t="s">
        <v>8330</v>
      </c>
      <c r="S795" s="9">
        <f t="shared" si="51"/>
        <v>41442.741249999999</v>
      </c>
      <c r="T795" s="9">
        <f t="shared" si="50"/>
        <v>41458.207638888889</v>
      </c>
    </row>
    <row r="796" spans="1:20"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52"/>
        <v>105.31250000000001</v>
      </c>
      <c r="P796">
        <f t="shared" si="49"/>
        <v>158.96226415094338</v>
      </c>
      <c r="Q796" t="s">
        <v>8329</v>
      </c>
      <c r="R796" t="s">
        <v>8330</v>
      </c>
      <c r="S796" s="9">
        <f t="shared" si="51"/>
        <v>40736.115011574075</v>
      </c>
      <c r="T796" s="9">
        <f t="shared" si="50"/>
        <v>40791.712500000001</v>
      </c>
    </row>
    <row r="797" spans="1:20"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52"/>
        <v>111.78571428571429</v>
      </c>
      <c r="P797">
        <f t="shared" si="49"/>
        <v>85.054347826086953</v>
      </c>
      <c r="Q797" t="s">
        <v>8329</v>
      </c>
      <c r="R797" t="s">
        <v>8330</v>
      </c>
      <c r="S797" s="9">
        <f t="shared" si="51"/>
        <v>40963.613032407404</v>
      </c>
      <c r="T797" s="9">
        <f t="shared" si="50"/>
        <v>41006.207638888889</v>
      </c>
    </row>
    <row r="798" spans="1:20"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52"/>
        <v>101.35000000000001</v>
      </c>
      <c r="P798">
        <f t="shared" si="49"/>
        <v>112.61111111111111</v>
      </c>
      <c r="Q798" t="s">
        <v>8329</v>
      </c>
      <c r="R798" t="s">
        <v>8330</v>
      </c>
      <c r="S798" s="9">
        <f t="shared" si="51"/>
        <v>41502.882928240739</v>
      </c>
      <c r="T798" s="9">
        <f t="shared" si="50"/>
        <v>41532.881944444445</v>
      </c>
    </row>
    <row r="799" spans="1:20"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52"/>
        <v>107.53333333333333</v>
      </c>
      <c r="P799">
        <f t="shared" si="49"/>
        <v>45.436619718309856</v>
      </c>
      <c r="Q799" t="s">
        <v>8329</v>
      </c>
      <c r="R799" t="s">
        <v>8330</v>
      </c>
      <c r="S799" s="9">
        <f t="shared" si="51"/>
        <v>40996.994074074071</v>
      </c>
      <c r="T799" s="9">
        <f t="shared" si="50"/>
        <v>41028.166666666664</v>
      </c>
    </row>
    <row r="800" spans="1:20"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52"/>
        <v>114.88571428571429</v>
      </c>
      <c r="P800">
        <f t="shared" si="49"/>
        <v>46.218390804597703</v>
      </c>
      <c r="Q800" t="s">
        <v>8329</v>
      </c>
      <c r="R800" t="s">
        <v>8330</v>
      </c>
      <c r="S800" s="9">
        <f t="shared" si="51"/>
        <v>41882.590127314819</v>
      </c>
      <c r="T800" s="9">
        <f t="shared" si="50"/>
        <v>41912.590127314819</v>
      </c>
    </row>
    <row r="801" spans="1:20"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52"/>
        <v>100.02</v>
      </c>
      <c r="P801">
        <f t="shared" si="49"/>
        <v>178.60714285714286</v>
      </c>
      <c r="Q801" t="s">
        <v>8329</v>
      </c>
      <c r="R801" t="s">
        <v>8330</v>
      </c>
      <c r="S801" s="9">
        <f t="shared" si="51"/>
        <v>40996.667199074072</v>
      </c>
      <c r="T801" s="9">
        <f t="shared" si="50"/>
        <v>41026.667199074072</v>
      </c>
    </row>
    <row r="802" spans="1:20"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52"/>
        <v>152.13333333333335</v>
      </c>
      <c r="P802">
        <f t="shared" si="49"/>
        <v>40.75</v>
      </c>
      <c r="Q802" t="s">
        <v>8329</v>
      </c>
      <c r="R802" t="s">
        <v>8330</v>
      </c>
      <c r="S802" s="9">
        <f t="shared" si="51"/>
        <v>41863.433495370373</v>
      </c>
      <c r="T802" s="9">
        <f t="shared" si="50"/>
        <v>41893.433495370373</v>
      </c>
    </row>
    <row r="803" spans="1:20"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52"/>
        <v>111.52149999999999</v>
      </c>
      <c r="P803">
        <f t="shared" si="49"/>
        <v>43.733921568627444</v>
      </c>
      <c r="Q803" t="s">
        <v>8329</v>
      </c>
      <c r="R803" t="s">
        <v>8330</v>
      </c>
      <c r="S803" s="9">
        <f t="shared" si="51"/>
        <v>40695.795370370368</v>
      </c>
      <c r="T803" s="9">
        <f t="shared" si="50"/>
        <v>40725.795370370368</v>
      </c>
    </row>
    <row r="804" spans="1:20"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52"/>
        <v>101.33333333333334</v>
      </c>
      <c r="P804">
        <f t="shared" si="49"/>
        <v>81.066666666666663</v>
      </c>
      <c r="Q804" t="s">
        <v>8329</v>
      </c>
      <c r="R804" t="s">
        <v>8330</v>
      </c>
      <c r="S804" s="9">
        <f t="shared" si="51"/>
        <v>41123.022268518522</v>
      </c>
      <c r="T804" s="9">
        <f t="shared" si="50"/>
        <v>41169.170138888891</v>
      </c>
    </row>
    <row r="805" spans="1:20"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52"/>
        <v>123.2608695652174</v>
      </c>
      <c r="P805">
        <f t="shared" si="49"/>
        <v>74.60526315789474</v>
      </c>
      <c r="Q805" t="s">
        <v>8329</v>
      </c>
      <c r="R805" t="s">
        <v>8330</v>
      </c>
      <c r="S805" s="9">
        <f t="shared" si="51"/>
        <v>40665.949976851851</v>
      </c>
      <c r="T805" s="9">
        <f t="shared" si="50"/>
        <v>40692.041666666664</v>
      </c>
    </row>
    <row r="806" spans="1:20"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52"/>
        <v>100</v>
      </c>
      <c r="P806">
        <f t="shared" si="49"/>
        <v>305.55555555555554</v>
      </c>
      <c r="Q806" t="s">
        <v>8329</v>
      </c>
      <c r="R806" t="s">
        <v>8330</v>
      </c>
      <c r="S806" s="9">
        <f t="shared" si="51"/>
        <v>40730.105625000004</v>
      </c>
      <c r="T806" s="9">
        <f t="shared" si="50"/>
        <v>40747.165972222225</v>
      </c>
    </row>
    <row r="807" spans="1:20"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52"/>
        <v>105</v>
      </c>
      <c r="P807">
        <f t="shared" si="49"/>
        <v>58.333333333333336</v>
      </c>
      <c r="Q807" t="s">
        <v>8329</v>
      </c>
      <c r="R807" t="s">
        <v>8330</v>
      </c>
      <c r="S807" s="9">
        <f t="shared" si="51"/>
        <v>40690.823055555556</v>
      </c>
      <c r="T807" s="9">
        <f t="shared" si="50"/>
        <v>40740.958333333336</v>
      </c>
    </row>
    <row r="808" spans="1:20"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52"/>
        <v>104.4375</v>
      </c>
      <c r="P808">
        <f t="shared" si="49"/>
        <v>117.67605633802818</v>
      </c>
      <c r="Q808" t="s">
        <v>8329</v>
      </c>
      <c r="R808" t="s">
        <v>8330</v>
      </c>
      <c r="S808" s="9">
        <f t="shared" si="51"/>
        <v>40763.691423611112</v>
      </c>
      <c r="T808" s="9">
        <f t="shared" si="50"/>
        <v>40793.691423611112</v>
      </c>
    </row>
    <row r="809" spans="1:20"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52"/>
        <v>105.125</v>
      </c>
      <c r="P809">
        <f t="shared" si="49"/>
        <v>73.771929824561397</v>
      </c>
      <c r="Q809" t="s">
        <v>8329</v>
      </c>
      <c r="R809" t="s">
        <v>8330</v>
      </c>
      <c r="S809" s="9">
        <f t="shared" si="51"/>
        <v>42759.628599537042</v>
      </c>
      <c r="T809" s="9">
        <f t="shared" si="50"/>
        <v>42795.083333333328</v>
      </c>
    </row>
    <row r="810" spans="1:20"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52"/>
        <v>100</v>
      </c>
      <c r="P810">
        <f t="shared" si="49"/>
        <v>104.65116279069767</v>
      </c>
      <c r="Q810" t="s">
        <v>8329</v>
      </c>
      <c r="R810" t="s">
        <v>8330</v>
      </c>
      <c r="S810" s="9">
        <f t="shared" si="51"/>
        <v>41962.100532407407</v>
      </c>
      <c r="T810" s="9">
        <f t="shared" si="50"/>
        <v>41995.207638888889</v>
      </c>
    </row>
    <row r="811" spans="1:20"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52"/>
        <v>103.77499999999999</v>
      </c>
      <c r="P811">
        <f t="shared" si="49"/>
        <v>79.82692307692308</v>
      </c>
      <c r="Q811" t="s">
        <v>8329</v>
      </c>
      <c r="R811" t="s">
        <v>8330</v>
      </c>
      <c r="S811" s="9">
        <f t="shared" si="51"/>
        <v>41628.833680555559</v>
      </c>
      <c r="T811" s="9">
        <f t="shared" si="50"/>
        <v>41658.833680555559</v>
      </c>
    </row>
    <row r="812" spans="1:20"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52"/>
        <v>105</v>
      </c>
      <c r="P812">
        <f t="shared" si="49"/>
        <v>58.333333333333336</v>
      </c>
      <c r="Q812" t="s">
        <v>8329</v>
      </c>
      <c r="R812" t="s">
        <v>8330</v>
      </c>
      <c r="S812" s="9">
        <f t="shared" si="51"/>
        <v>41123.056273148148</v>
      </c>
      <c r="T812" s="9">
        <f t="shared" si="50"/>
        <v>41153.056273148148</v>
      </c>
    </row>
    <row r="813" spans="1:20"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52"/>
        <v>104</v>
      </c>
      <c r="P813">
        <f t="shared" si="49"/>
        <v>86.666666666666671</v>
      </c>
      <c r="Q813" t="s">
        <v>8329</v>
      </c>
      <c r="R813" t="s">
        <v>8330</v>
      </c>
      <c r="S813" s="9">
        <f t="shared" si="51"/>
        <v>41443.643541666665</v>
      </c>
      <c r="T813" s="9">
        <f t="shared" si="50"/>
        <v>41465.702777777777</v>
      </c>
    </row>
    <row r="814" spans="1:20"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52"/>
        <v>151.83333333333334</v>
      </c>
      <c r="P814">
        <f t="shared" si="49"/>
        <v>27.606060606060606</v>
      </c>
      <c r="Q814" t="s">
        <v>8329</v>
      </c>
      <c r="R814" t="s">
        <v>8330</v>
      </c>
      <c r="S814" s="9">
        <f t="shared" si="51"/>
        <v>41282.017962962964</v>
      </c>
      <c r="T814" s="9">
        <f t="shared" si="50"/>
        <v>41334.581944444442</v>
      </c>
    </row>
    <row r="815" spans="1:20"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52"/>
        <v>159.99600000000001</v>
      </c>
      <c r="P815">
        <f t="shared" si="49"/>
        <v>24.999375000000001</v>
      </c>
      <c r="Q815" t="s">
        <v>8329</v>
      </c>
      <c r="R815" t="s">
        <v>8330</v>
      </c>
      <c r="S815" s="9">
        <f t="shared" si="51"/>
        <v>41080.960243055553</v>
      </c>
      <c r="T815" s="9">
        <f t="shared" si="50"/>
        <v>41110.960243055553</v>
      </c>
    </row>
    <row r="816" spans="1:20"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52"/>
        <v>127.3</v>
      </c>
      <c r="P816">
        <f t="shared" si="49"/>
        <v>45.464285714285715</v>
      </c>
      <c r="Q816" t="s">
        <v>8329</v>
      </c>
      <c r="R816" t="s">
        <v>8330</v>
      </c>
      <c r="S816" s="9">
        <f t="shared" si="51"/>
        <v>40679.743067129632</v>
      </c>
      <c r="T816" s="9">
        <f t="shared" si="50"/>
        <v>40694.75277777778</v>
      </c>
    </row>
    <row r="817" spans="1:20"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52"/>
        <v>107</v>
      </c>
      <c r="P817">
        <f t="shared" si="49"/>
        <v>99.534883720930239</v>
      </c>
      <c r="Q817" t="s">
        <v>8329</v>
      </c>
      <c r="R817" t="s">
        <v>8330</v>
      </c>
      <c r="S817" s="9">
        <f t="shared" si="51"/>
        <v>41914.917858796296</v>
      </c>
      <c r="T817" s="9">
        <f t="shared" si="50"/>
        <v>41944.917858796296</v>
      </c>
    </row>
    <row r="818" spans="1:20"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52"/>
        <v>115.12214285714286</v>
      </c>
      <c r="P818">
        <f t="shared" si="49"/>
        <v>39.31</v>
      </c>
      <c r="Q818" t="s">
        <v>8329</v>
      </c>
      <c r="R818" t="s">
        <v>8330</v>
      </c>
      <c r="S818" s="9">
        <f t="shared" si="51"/>
        <v>41341.870868055557</v>
      </c>
      <c r="T818" s="9">
        <f t="shared" si="50"/>
        <v>41373.270833333336</v>
      </c>
    </row>
    <row r="819" spans="1:20"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52"/>
        <v>137.11066666666665</v>
      </c>
      <c r="P819">
        <f t="shared" si="49"/>
        <v>89.419999999999987</v>
      </c>
      <c r="Q819" t="s">
        <v>8329</v>
      </c>
      <c r="R819" t="s">
        <v>8330</v>
      </c>
      <c r="S819" s="9">
        <f t="shared" si="51"/>
        <v>40925.599664351852</v>
      </c>
      <c r="T819" s="9">
        <f t="shared" si="50"/>
        <v>40979.207638888889</v>
      </c>
    </row>
    <row r="820" spans="1:20"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52"/>
        <v>155.71428571428572</v>
      </c>
      <c r="P820">
        <f t="shared" si="49"/>
        <v>28.684210526315791</v>
      </c>
      <c r="Q820" t="s">
        <v>8329</v>
      </c>
      <c r="R820" t="s">
        <v>8330</v>
      </c>
      <c r="S820" s="9">
        <f t="shared" si="51"/>
        <v>41120.882881944446</v>
      </c>
      <c r="T820" s="9">
        <f t="shared" si="50"/>
        <v>41128.709027777775</v>
      </c>
    </row>
    <row r="821" spans="1:20"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52"/>
        <v>108.74999999999999</v>
      </c>
      <c r="P821">
        <f t="shared" si="49"/>
        <v>31.071428571428573</v>
      </c>
      <c r="Q821" t="s">
        <v>8329</v>
      </c>
      <c r="R821" t="s">
        <v>8330</v>
      </c>
      <c r="S821" s="9">
        <f t="shared" si="51"/>
        <v>41619.998310185183</v>
      </c>
      <c r="T821" s="9">
        <f t="shared" si="50"/>
        <v>41629.197222222225</v>
      </c>
    </row>
    <row r="822" spans="1:20"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52"/>
        <v>134.05000000000001</v>
      </c>
      <c r="P822">
        <f t="shared" si="49"/>
        <v>70.55263157894737</v>
      </c>
      <c r="Q822" t="s">
        <v>8329</v>
      </c>
      <c r="R822" t="s">
        <v>8330</v>
      </c>
      <c r="S822" s="9">
        <f t="shared" si="51"/>
        <v>41768.841921296298</v>
      </c>
      <c r="T822" s="9">
        <f t="shared" si="50"/>
        <v>41799.208333333336</v>
      </c>
    </row>
    <row r="823" spans="1:20"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52"/>
        <v>100</v>
      </c>
      <c r="P823">
        <f t="shared" si="49"/>
        <v>224.12820512820514</v>
      </c>
      <c r="Q823" t="s">
        <v>8329</v>
      </c>
      <c r="R823" t="s">
        <v>8330</v>
      </c>
      <c r="S823" s="9">
        <f t="shared" si="51"/>
        <v>42093.922048611115</v>
      </c>
      <c r="T823" s="9">
        <f t="shared" si="50"/>
        <v>42128.167361111111</v>
      </c>
    </row>
    <row r="824" spans="1:20"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52"/>
        <v>119.16666666666667</v>
      </c>
      <c r="P824">
        <f t="shared" si="49"/>
        <v>51.811594202898547</v>
      </c>
      <c r="Q824" t="s">
        <v>8329</v>
      </c>
      <c r="R824" t="s">
        <v>8330</v>
      </c>
      <c r="S824" s="9">
        <f t="shared" si="51"/>
        <v>41157.947337962964</v>
      </c>
      <c r="T824" s="9">
        <f t="shared" si="50"/>
        <v>41187.947337962964</v>
      </c>
    </row>
    <row r="825" spans="1:20"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52"/>
        <v>179.5</v>
      </c>
      <c r="P825">
        <f t="shared" si="49"/>
        <v>43.515151515151516</v>
      </c>
      <c r="Q825" t="s">
        <v>8329</v>
      </c>
      <c r="R825" t="s">
        <v>8330</v>
      </c>
      <c r="S825" s="9">
        <f t="shared" si="51"/>
        <v>42055.972824074073</v>
      </c>
      <c r="T825" s="9">
        <f t="shared" si="50"/>
        <v>42085.931157407409</v>
      </c>
    </row>
    <row r="826" spans="1:20"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52"/>
        <v>134.38124999999999</v>
      </c>
      <c r="P826">
        <f t="shared" si="49"/>
        <v>39.816666666666663</v>
      </c>
      <c r="Q826" t="s">
        <v>8329</v>
      </c>
      <c r="R826" t="s">
        <v>8330</v>
      </c>
      <c r="S826" s="9">
        <f t="shared" si="51"/>
        <v>40250.242106481484</v>
      </c>
      <c r="T826" s="9">
        <f t="shared" si="50"/>
        <v>40286.290972222225</v>
      </c>
    </row>
    <row r="827" spans="1:20"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52"/>
        <v>100.43200000000002</v>
      </c>
      <c r="P827">
        <f t="shared" si="49"/>
        <v>126.8080808080808</v>
      </c>
      <c r="Q827" t="s">
        <v>8329</v>
      </c>
      <c r="R827" t="s">
        <v>8330</v>
      </c>
      <c r="S827" s="9">
        <f t="shared" si="51"/>
        <v>41186.306527777779</v>
      </c>
      <c r="T827" s="9">
        <f t="shared" si="50"/>
        <v>41211.306527777779</v>
      </c>
    </row>
    <row r="828" spans="1:20"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52"/>
        <v>101.45454545454547</v>
      </c>
      <c r="P828">
        <f t="shared" si="49"/>
        <v>113.87755102040816</v>
      </c>
      <c r="Q828" t="s">
        <v>8329</v>
      </c>
      <c r="R828" t="s">
        <v>8330</v>
      </c>
      <c r="S828" s="9">
        <f t="shared" si="51"/>
        <v>40973.038541666669</v>
      </c>
      <c r="T828" s="9">
        <f t="shared" si="50"/>
        <v>40993.996874999997</v>
      </c>
    </row>
    <row r="829" spans="1:20"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52"/>
        <v>103.33333333333334</v>
      </c>
      <c r="P829">
        <f t="shared" si="49"/>
        <v>28.181818181818183</v>
      </c>
      <c r="Q829" t="s">
        <v>8329</v>
      </c>
      <c r="R829" t="s">
        <v>8330</v>
      </c>
      <c r="S829" s="9">
        <f t="shared" si="51"/>
        <v>40927.473460648151</v>
      </c>
      <c r="T829" s="9">
        <f t="shared" si="50"/>
        <v>40953.825694444444</v>
      </c>
    </row>
    <row r="830" spans="1:20"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52"/>
        <v>107</v>
      </c>
      <c r="P830">
        <f t="shared" si="49"/>
        <v>36.60526315789474</v>
      </c>
      <c r="Q830" t="s">
        <v>8329</v>
      </c>
      <c r="R830" t="s">
        <v>8330</v>
      </c>
      <c r="S830" s="9">
        <f t="shared" si="51"/>
        <v>41073.050717592596</v>
      </c>
      <c r="T830" s="9">
        <f t="shared" si="50"/>
        <v>41085.683333333334</v>
      </c>
    </row>
    <row r="831" spans="1:20"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52"/>
        <v>104</v>
      </c>
      <c r="P831">
        <f t="shared" si="49"/>
        <v>32.5</v>
      </c>
      <c r="Q831" t="s">
        <v>8329</v>
      </c>
      <c r="R831" t="s">
        <v>8330</v>
      </c>
      <c r="S831" s="9">
        <f t="shared" si="51"/>
        <v>42504.801388888889</v>
      </c>
      <c r="T831" s="9">
        <f t="shared" si="50"/>
        <v>42564.801388888889</v>
      </c>
    </row>
    <row r="832" spans="1:20"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52"/>
        <v>107.83333333333334</v>
      </c>
      <c r="P832">
        <f t="shared" si="49"/>
        <v>60.65625</v>
      </c>
      <c r="Q832" t="s">
        <v>8329</v>
      </c>
      <c r="R832" t="s">
        <v>8330</v>
      </c>
      <c r="S832" s="9">
        <f t="shared" si="51"/>
        <v>41325.525752314818</v>
      </c>
      <c r="T832" s="9">
        <f t="shared" si="50"/>
        <v>41355.484085648146</v>
      </c>
    </row>
    <row r="833" spans="1:20"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52"/>
        <v>233.33333333333334</v>
      </c>
      <c r="P833">
        <f t="shared" si="49"/>
        <v>175</v>
      </c>
      <c r="Q833" t="s">
        <v>8329</v>
      </c>
      <c r="R833" t="s">
        <v>8330</v>
      </c>
      <c r="S833" s="9">
        <f t="shared" si="51"/>
        <v>40996.646921296298</v>
      </c>
      <c r="T833" s="9">
        <f t="shared" si="50"/>
        <v>41026.646921296298</v>
      </c>
    </row>
    <row r="834" spans="1:20"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si="52"/>
        <v>100.60706666666665</v>
      </c>
      <c r="P834">
        <f t="shared" si="49"/>
        <v>97.993896103896105</v>
      </c>
      <c r="Q834" t="s">
        <v>8329</v>
      </c>
      <c r="R834" t="s">
        <v>8330</v>
      </c>
      <c r="S834" s="9">
        <f t="shared" si="51"/>
        <v>40869.675173611111</v>
      </c>
      <c r="T834" s="9">
        <f t="shared" si="50"/>
        <v>40929.342361111114</v>
      </c>
    </row>
    <row r="835" spans="1:20"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si="52"/>
        <v>101.66666666666666</v>
      </c>
      <c r="P835">
        <f t="shared" ref="P835:P898" si="53">(E835/L835)</f>
        <v>148.78048780487805</v>
      </c>
      <c r="Q835" t="s">
        <v>8329</v>
      </c>
      <c r="R835" t="s">
        <v>8330</v>
      </c>
      <c r="S835" s="9">
        <f t="shared" si="51"/>
        <v>41718.878182870372</v>
      </c>
      <c r="T835" s="9">
        <f t="shared" ref="T835:T898" si="54">(((I835/60)/60)/24)+DATE(1970,1,1)</f>
        <v>41748.878182870372</v>
      </c>
    </row>
    <row r="836" spans="1:20"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52"/>
        <v>131.0181818181818</v>
      </c>
      <c r="P836">
        <f t="shared" si="53"/>
        <v>96.08</v>
      </c>
      <c r="Q836" t="s">
        <v>8329</v>
      </c>
      <c r="R836" t="s">
        <v>8330</v>
      </c>
      <c r="S836" s="9">
        <f t="shared" ref="S836:S899" si="55">(((J836/60)/60)/24)+DATE(1970,1,1)</f>
        <v>41422.822824074072</v>
      </c>
      <c r="T836" s="9">
        <f t="shared" si="54"/>
        <v>41456.165972222225</v>
      </c>
    </row>
    <row r="837" spans="1:20"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52"/>
        <v>117.25000000000001</v>
      </c>
      <c r="P837">
        <f t="shared" si="53"/>
        <v>58.625</v>
      </c>
      <c r="Q837" t="s">
        <v>8329</v>
      </c>
      <c r="R837" t="s">
        <v>8330</v>
      </c>
      <c r="S837" s="9">
        <f t="shared" si="55"/>
        <v>41005.45784722222</v>
      </c>
      <c r="T837" s="9">
        <f t="shared" si="54"/>
        <v>41048.125</v>
      </c>
    </row>
    <row r="838" spans="1:20"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52"/>
        <v>100.93039999999999</v>
      </c>
      <c r="P838">
        <f t="shared" si="53"/>
        <v>109.70695652173914</v>
      </c>
      <c r="Q838" t="s">
        <v>8329</v>
      </c>
      <c r="R838" t="s">
        <v>8330</v>
      </c>
      <c r="S838" s="9">
        <f t="shared" si="55"/>
        <v>41524.056921296295</v>
      </c>
      <c r="T838" s="9">
        <f t="shared" si="54"/>
        <v>41554.056921296295</v>
      </c>
    </row>
    <row r="839" spans="1:20"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52"/>
        <v>121.8</v>
      </c>
      <c r="P839">
        <f t="shared" si="53"/>
        <v>49.112903225806448</v>
      </c>
      <c r="Q839" t="s">
        <v>8329</v>
      </c>
      <c r="R839" t="s">
        <v>8330</v>
      </c>
      <c r="S839" s="9">
        <f t="shared" si="55"/>
        <v>41730.998402777775</v>
      </c>
      <c r="T839" s="9">
        <f t="shared" si="54"/>
        <v>41760.998402777775</v>
      </c>
    </row>
    <row r="840" spans="1:20"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52"/>
        <v>145.4</v>
      </c>
      <c r="P840">
        <f t="shared" si="53"/>
        <v>47.672131147540981</v>
      </c>
      <c r="Q840" t="s">
        <v>8329</v>
      </c>
      <c r="R840" t="s">
        <v>8330</v>
      </c>
      <c r="S840" s="9">
        <f t="shared" si="55"/>
        <v>40895.897974537038</v>
      </c>
      <c r="T840" s="9">
        <f t="shared" si="54"/>
        <v>40925.897974537038</v>
      </c>
    </row>
    <row r="841" spans="1:20"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52"/>
        <v>116.61660000000001</v>
      </c>
      <c r="P841">
        <f t="shared" si="53"/>
        <v>60.737812499999997</v>
      </c>
      <c r="Q841" t="s">
        <v>8329</v>
      </c>
      <c r="R841" t="s">
        <v>8330</v>
      </c>
      <c r="S841" s="9">
        <f t="shared" si="55"/>
        <v>41144.763379629629</v>
      </c>
      <c r="T841" s="9">
        <f t="shared" si="54"/>
        <v>41174.763379629629</v>
      </c>
    </row>
    <row r="842" spans="1:20"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52"/>
        <v>120.4166</v>
      </c>
      <c r="P842">
        <f t="shared" si="53"/>
        <v>63.37715789473684</v>
      </c>
      <c r="Q842" t="s">
        <v>8329</v>
      </c>
      <c r="R842" t="s">
        <v>8331</v>
      </c>
      <c r="S842" s="9">
        <f t="shared" si="55"/>
        <v>42607.226701388892</v>
      </c>
      <c r="T842" s="9">
        <f t="shared" si="54"/>
        <v>42637.226701388892</v>
      </c>
    </row>
    <row r="843" spans="1:20"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52"/>
        <v>101.32000000000001</v>
      </c>
      <c r="P843">
        <f t="shared" si="53"/>
        <v>53.893617021276597</v>
      </c>
      <c r="Q843" t="s">
        <v>8329</v>
      </c>
      <c r="R843" t="s">
        <v>8331</v>
      </c>
      <c r="S843" s="9">
        <f t="shared" si="55"/>
        <v>41923.838692129626</v>
      </c>
      <c r="T843" s="9">
        <f t="shared" si="54"/>
        <v>41953.88035879629</v>
      </c>
    </row>
    <row r="844" spans="1:20"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52"/>
        <v>104.32</v>
      </c>
      <c r="P844">
        <f t="shared" si="53"/>
        <v>66.871794871794876</v>
      </c>
      <c r="Q844" t="s">
        <v>8329</v>
      </c>
      <c r="R844" t="s">
        <v>8331</v>
      </c>
      <c r="S844" s="9">
        <f t="shared" si="55"/>
        <v>41526.592395833337</v>
      </c>
      <c r="T844" s="9">
        <f t="shared" si="54"/>
        <v>41561.165972222225</v>
      </c>
    </row>
    <row r="845" spans="1:20"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52"/>
        <v>267.13333333333333</v>
      </c>
      <c r="P845">
        <f t="shared" si="53"/>
        <v>63.102362204724407</v>
      </c>
      <c r="Q845" t="s">
        <v>8329</v>
      </c>
      <c r="R845" t="s">
        <v>8331</v>
      </c>
      <c r="S845" s="9">
        <f t="shared" si="55"/>
        <v>42695.257870370369</v>
      </c>
      <c r="T845" s="9">
        <f t="shared" si="54"/>
        <v>42712.333333333328</v>
      </c>
    </row>
    <row r="846" spans="1:20"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52"/>
        <v>194.13333333333333</v>
      </c>
      <c r="P846">
        <f t="shared" si="53"/>
        <v>36.628930817610062</v>
      </c>
      <c r="Q846" t="s">
        <v>8329</v>
      </c>
      <c r="R846" t="s">
        <v>8331</v>
      </c>
      <c r="S846" s="9">
        <f t="shared" si="55"/>
        <v>41905.684629629628</v>
      </c>
      <c r="T846" s="9">
        <f t="shared" si="54"/>
        <v>41944.207638888889</v>
      </c>
    </row>
    <row r="847" spans="1:20"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52"/>
        <v>120.3802</v>
      </c>
      <c r="P847">
        <f t="shared" si="53"/>
        <v>34.005706214689269</v>
      </c>
      <c r="Q847" t="s">
        <v>8329</v>
      </c>
      <c r="R847" t="s">
        <v>8331</v>
      </c>
      <c r="S847" s="9">
        <f t="shared" si="55"/>
        <v>42578.205972222218</v>
      </c>
      <c r="T847" s="9">
        <f t="shared" si="54"/>
        <v>42618.165972222225</v>
      </c>
    </row>
    <row r="848" spans="1:20"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52"/>
        <v>122.00090909090908</v>
      </c>
      <c r="P848">
        <f t="shared" si="53"/>
        <v>28.553404255319148</v>
      </c>
      <c r="Q848" t="s">
        <v>8329</v>
      </c>
      <c r="R848" t="s">
        <v>8331</v>
      </c>
      <c r="S848" s="9">
        <f t="shared" si="55"/>
        <v>41694.391840277778</v>
      </c>
      <c r="T848" s="9">
        <f t="shared" si="54"/>
        <v>41708.583333333336</v>
      </c>
    </row>
    <row r="849" spans="1:20"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52"/>
        <v>100</v>
      </c>
      <c r="P849">
        <f t="shared" si="53"/>
        <v>10</v>
      </c>
      <c r="Q849" t="s">
        <v>8329</v>
      </c>
      <c r="R849" t="s">
        <v>8331</v>
      </c>
      <c r="S849" s="9">
        <f t="shared" si="55"/>
        <v>42165.79833333334</v>
      </c>
      <c r="T849" s="9">
        <f t="shared" si="54"/>
        <v>42195.79833333334</v>
      </c>
    </row>
    <row r="850" spans="1:20"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52"/>
        <v>100</v>
      </c>
      <c r="P850">
        <f t="shared" si="53"/>
        <v>18.75</v>
      </c>
      <c r="Q850" t="s">
        <v>8329</v>
      </c>
      <c r="R850" t="s">
        <v>8331</v>
      </c>
      <c r="S850" s="9">
        <f t="shared" si="55"/>
        <v>42078.792048611111</v>
      </c>
      <c r="T850" s="9">
        <f t="shared" si="54"/>
        <v>42108.792048611111</v>
      </c>
    </row>
    <row r="851" spans="1:20"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ref="O851:O914" si="56">E851/D851 *100</f>
        <v>119.9</v>
      </c>
      <c r="P851">
        <f t="shared" si="53"/>
        <v>41.704347826086959</v>
      </c>
      <c r="Q851" t="s">
        <v>8329</v>
      </c>
      <c r="R851" t="s">
        <v>8331</v>
      </c>
      <c r="S851" s="9">
        <f t="shared" si="55"/>
        <v>42051.148888888885</v>
      </c>
      <c r="T851" s="9">
        <f t="shared" si="54"/>
        <v>42079.107222222221</v>
      </c>
    </row>
    <row r="852" spans="1:20"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56"/>
        <v>155.17499999999998</v>
      </c>
      <c r="P852">
        <f t="shared" si="53"/>
        <v>46.669172932330824</v>
      </c>
      <c r="Q852" t="s">
        <v>8329</v>
      </c>
      <c r="R852" t="s">
        <v>8331</v>
      </c>
      <c r="S852" s="9">
        <f t="shared" si="55"/>
        <v>42452.827743055561</v>
      </c>
      <c r="T852" s="9">
        <f t="shared" si="54"/>
        <v>42485.207638888889</v>
      </c>
    </row>
    <row r="853" spans="1:20"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56"/>
        <v>130.44999999999999</v>
      </c>
      <c r="P853">
        <f t="shared" si="53"/>
        <v>37.271428571428572</v>
      </c>
      <c r="Q853" t="s">
        <v>8329</v>
      </c>
      <c r="R853" t="s">
        <v>8331</v>
      </c>
      <c r="S853" s="9">
        <f t="shared" si="55"/>
        <v>42522.880243055552</v>
      </c>
      <c r="T853" s="9">
        <f t="shared" si="54"/>
        <v>42582.822916666672</v>
      </c>
    </row>
    <row r="854" spans="1:20"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56"/>
        <v>104.97142857142859</v>
      </c>
      <c r="P854">
        <f t="shared" si="53"/>
        <v>59.258064516129032</v>
      </c>
      <c r="Q854" t="s">
        <v>8329</v>
      </c>
      <c r="R854" t="s">
        <v>8331</v>
      </c>
      <c r="S854" s="9">
        <f t="shared" si="55"/>
        <v>42656.805497685185</v>
      </c>
      <c r="T854" s="9">
        <f t="shared" si="54"/>
        <v>42667.875</v>
      </c>
    </row>
    <row r="855" spans="1:20"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56"/>
        <v>100</v>
      </c>
      <c r="P855">
        <f t="shared" si="53"/>
        <v>30</v>
      </c>
      <c r="Q855" t="s">
        <v>8329</v>
      </c>
      <c r="R855" t="s">
        <v>8331</v>
      </c>
      <c r="S855" s="9">
        <f t="shared" si="55"/>
        <v>42021.832280092596</v>
      </c>
      <c r="T855" s="9">
        <f t="shared" si="54"/>
        <v>42051.832280092596</v>
      </c>
    </row>
    <row r="856" spans="1:20"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56"/>
        <v>118.2205035971223</v>
      </c>
      <c r="P856">
        <f t="shared" si="53"/>
        <v>65.8623246492986</v>
      </c>
      <c r="Q856" t="s">
        <v>8329</v>
      </c>
      <c r="R856" t="s">
        <v>8331</v>
      </c>
      <c r="S856" s="9">
        <f t="shared" si="55"/>
        <v>42702.212337962963</v>
      </c>
      <c r="T856" s="9">
        <f t="shared" si="54"/>
        <v>42732.212337962963</v>
      </c>
    </row>
    <row r="857" spans="1:20"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56"/>
        <v>103.44827586206897</v>
      </c>
      <c r="P857">
        <f t="shared" si="53"/>
        <v>31.914893617021278</v>
      </c>
      <c r="Q857" t="s">
        <v>8329</v>
      </c>
      <c r="R857" t="s">
        <v>8331</v>
      </c>
      <c r="S857" s="9">
        <f t="shared" si="55"/>
        <v>42545.125196759262</v>
      </c>
      <c r="T857" s="9">
        <f t="shared" si="54"/>
        <v>42575.125196759262</v>
      </c>
    </row>
    <row r="858" spans="1:20"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56"/>
        <v>218.00000000000003</v>
      </c>
      <c r="P858">
        <f t="shared" si="53"/>
        <v>19.464285714285715</v>
      </c>
      <c r="Q858" t="s">
        <v>8329</v>
      </c>
      <c r="R858" t="s">
        <v>8331</v>
      </c>
      <c r="S858" s="9">
        <f t="shared" si="55"/>
        <v>42609.311990740738</v>
      </c>
      <c r="T858" s="9">
        <f t="shared" si="54"/>
        <v>42668.791666666672</v>
      </c>
    </row>
    <row r="859" spans="1:20"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56"/>
        <v>100</v>
      </c>
      <c r="P859">
        <f t="shared" si="53"/>
        <v>50</v>
      </c>
      <c r="Q859" t="s">
        <v>8329</v>
      </c>
      <c r="R859" t="s">
        <v>8331</v>
      </c>
      <c r="S859" s="9">
        <f t="shared" si="55"/>
        <v>42291.581377314811</v>
      </c>
      <c r="T859" s="9">
        <f t="shared" si="54"/>
        <v>42333.623043981483</v>
      </c>
    </row>
    <row r="860" spans="1:20"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56"/>
        <v>144.00583333333333</v>
      </c>
      <c r="P860">
        <f t="shared" si="53"/>
        <v>22.737763157894737</v>
      </c>
      <c r="Q860" t="s">
        <v>8329</v>
      </c>
      <c r="R860" t="s">
        <v>8331</v>
      </c>
      <c r="S860" s="9">
        <f t="shared" si="55"/>
        <v>42079.745578703703</v>
      </c>
      <c r="T860" s="9">
        <f t="shared" si="54"/>
        <v>42109.957638888889</v>
      </c>
    </row>
    <row r="861" spans="1:20"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56"/>
        <v>104.67500000000001</v>
      </c>
      <c r="P861">
        <f t="shared" si="53"/>
        <v>42.724489795918366</v>
      </c>
      <c r="Q861" t="s">
        <v>8329</v>
      </c>
      <c r="R861" t="s">
        <v>8331</v>
      </c>
      <c r="S861" s="9">
        <f t="shared" si="55"/>
        <v>42128.820231481484</v>
      </c>
      <c r="T861" s="9">
        <f t="shared" si="54"/>
        <v>42159</v>
      </c>
    </row>
    <row r="862" spans="1:20"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56"/>
        <v>18.142857142857142</v>
      </c>
      <c r="P862">
        <f t="shared" si="53"/>
        <v>52.916666666666664</v>
      </c>
      <c r="Q862" t="s">
        <v>8329</v>
      </c>
      <c r="R862" t="s">
        <v>8332</v>
      </c>
      <c r="S862" s="9">
        <f t="shared" si="55"/>
        <v>41570.482789351852</v>
      </c>
      <c r="T862" s="9">
        <f t="shared" si="54"/>
        <v>41600.524456018517</v>
      </c>
    </row>
    <row r="863" spans="1:20"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56"/>
        <v>2.2444444444444445</v>
      </c>
      <c r="P863">
        <f t="shared" si="53"/>
        <v>50.5</v>
      </c>
      <c r="Q863" t="s">
        <v>8329</v>
      </c>
      <c r="R863" t="s">
        <v>8332</v>
      </c>
      <c r="S863" s="9">
        <f t="shared" si="55"/>
        <v>42599.965324074074</v>
      </c>
      <c r="T863" s="9">
        <f t="shared" si="54"/>
        <v>42629.965324074074</v>
      </c>
    </row>
    <row r="864" spans="1:20"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56"/>
        <v>0.33999999999999997</v>
      </c>
      <c r="P864">
        <f t="shared" si="53"/>
        <v>42.5</v>
      </c>
      <c r="Q864" t="s">
        <v>8329</v>
      </c>
      <c r="R864" t="s">
        <v>8332</v>
      </c>
      <c r="S864" s="9">
        <f t="shared" si="55"/>
        <v>41559.5549537037</v>
      </c>
      <c r="T864" s="9">
        <f t="shared" si="54"/>
        <v>41589.596620370372</v>
      </c>
    </row>
    <row r="865" spans="1:20"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56"/>
        <v>4.5</v>
      </c>
      <c r="P865">
        <f t="shared" si="53"/>
        <v>18</v>
      </c>
      <c r="Q865" t="s">
        <v>8329</v>
      </c>
      <c r="R865" t="s">
        <v>8332</v>
      </c>
      <c r="S865" s="9">
        <f t="shared" si="55"/>
        <v>40921.117662037039</v>
      </c>
      <c r="T865" s="9">
        <f t="shared" si="54"/>
        <v>40951.117662037039</v>
      </c>
    </row>
    <row r="866" spans="1:20"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56"/>
        <v>41.53846153846154</v>
      </c>
      <c r="P866">
        <f t="shared" si="53"/>
        <v>34.177215189873415</v>
      </c>
      <c r="Q866" t="s">
        <v>8329</v>
      </c>
      <c r="R866" t="s">
        <v>8332</v>
      </c>
      <c r="S866" s="9">
        <f t="shared" si="55"/>
        <v>41541.106921296298</v>
      </c>
      <c r="T866" s="9">
        <f t="shared" si="54"/>
        <v>41563.415972222225</v>
      </c>
    </row>
    <row r="867" spans="1:20"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56"/>
        <v>2.0454545454545454</v>
      </c>
      <c r="P867">
        <f t="shared" si="53"/>
        <v>22.5</v>
      </c>
      <c r="Q867" t="s">
        <v>8329</v>
      </c>
      <c r="R867" t="s">
        <v>8332</v>
      </c>
      <c r="S867" s="9">
        <f t="shared" si="55"/>
        <v>41230.77311342593</v>
      </c>
      <c r="T867" s="9">
        <f t="shared" si="54"/>
        <v>41290.77311342593</v>
      </c>
    </row>
    <row r="868" spans="1:20"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56"/>
        <v>18.285714285714285</v>
      </c>
      <c r="P868">
        <f t="shared" si="53"/>
        <v>58.18181818181818</v>
      </c>
      <c r="Q868" t="s">
        <v>8329</v>
      </c>
      <c r="R868" t="s">
        <v>8332</v>
      </c>
      <c r="S868" s="9">
        <f t="shared" si="55"/>
        <v>42025.637939814813</v>
      </c>
      <c r="T868" s="9">
        <f t="shared" si="54"/>
        <v>42063.631944444445</v>
      </c>
    </row>
    <row r="869" spans="1:20"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56"/>
        <v>24.02</v>
      </c>
      <c r="P869">
        <f t="shared" si="53"/>
        <v>109.18181818181819</v>
      </c>
      <c r="Q869" t="s">
        <v>8329</v>
      </c>
      <c r="R869" t="s">
        <v>8332</v>
      </c>
      <c r="S869" s="9">
        <f t="shared" si="55"/>
        <v>40088.105393518519</v>
      </c>
      <c r="T869" s="9">
        <f t="shared" si="54"/>
        <v>40148.207638888889</v>
      </c>
    </row>
    <row r="870" spans="1:20"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56"/>
        <v>0.1111111111111111</v>
      </c>
      <c r="P870">
        <f t="shared" si="53"/>
        <v>50</v>
      </c>
      <c r="Q870" t="s">
        <v>8329</v>
      </c>
      <c r="R870" t="s">
        <v>8332</v>
      </c>
      <c r="S870" s="9">
        <f t="shared" si="55"/>
        <v>41616.027754629627</v>
      </c>
      <c r="T870" s="9">
        <f t="shared" si="54"/>
        <v>41646.027754629627</v>
      </c>
    </row>
    <row r="871" spans="1:20"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56"/>
        <v>11.818181818181818</v>
      </c>
      <c r="P871">
        <f t="shared" si="53"/>
        <v>346.66666666666669</v>
      </c>
      <c r="Q871" t="s">
        <v>8329</v>
      </c>
      <c r="R871" t="s">
        <v>8332</v>
      </c>
      <c r="S871" s="9">
        <f t="shared" si="55"/>
        <v>41342.845567129632</v>
      </c>
      <c r="T871" s="9">
        <f t="shared" si="54"/>
        <v>41372.803900462961</v>
      </c>
    </row>
    <row r="872" spans="1:20"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56"/>
        <v>0.31</v>
      </c>
      <c r="P872">
        <f t="shared" si="53"/>
        <v>12.4</v>
      </c>
      <c r="Q872" t="s">
        <v>8329</v>
      </c>
      <c r="R872" t="s">
        <v>8332</v>
      </c>
      <c r="S872" s="9">
        <f t="shared" si="55"/>
        <v>41488.022256944445</v>
      </c>
      <c r="T872" s="9">
        <f t="shared" si="54"/>
        <v>41518.022256944445</v>
      </c>
    </row>
    <row r="873" spans="1:20"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56"/>
        <v>5.416666666666667</v>
      </c>
      <c r="P873">
        <f t="shared" si="53"/>
        <v>27.083333333333332</v>
      </c>
      <c r="Q873" t="s">
        <v>8329</v>
      </c>
      <c r="R873" t="s">
        <v>8332</v>
      </c>
      <c r="S873" s="9">
        <f t="shared" si="55"/>
        <v>41577.561284722222</v>
      </c>
      <c r="T873" s="9">
        <f t="shared" si="54"/>
        <v>41607.602951388886</v>
      </c>
    </row>
    <row r="874" spans="1:20"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56"/>
        <v>0.8125</v>
      </c>
      <c r="P874">
        <f t="shared" si="53"/>
        <v>32.5</v>
      </c>
      <c r="Q874" t="s">
        <v>8329</v>
      </c>
      <c r="R874" t="s">
        <v>8332</v>
      </c>
      <c r="S874" s="9">
        <f t="shared" si="55"/>
        <v>40567.825543981482</v>
      </c>
      <c r="T874" s="9">
        <f t="shared" si="54"/>
        <v>40612.825543981482</v>
      </c>
    </row>
    <row r="875" spans="1:20"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56"/>
        <v>1.2857142857142856</v>
      </c>
      <c r="P875">
        <f t="shared" si="53"/>
        <v>9</v>
      </c>
      <c r="Q875" t="s">
        <v>8329</v>
      </c>
      <c r="R875" t="s">
        <v>8332</v>
      </c>
      <c r="S875" s="9">
        <f t="shared" si="55"/>
        <v>41184.167129629634</v>
      </c>
      <c r="T875" s="9">
        <f t="shared" si="54"/>
        <v>41224.208796296298</v>
      </c>
    </row>
    <row r="876" spans="1:20"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56"/>
        <v>24.333333333333336</v>
      </c>
      <c r="P876">
        <f t="shared" si="53"/>
        <v>34.761904761904759</v>
      </c>
      <c r="Q876" t="s">
        <v>8329</v>
      </c>
      <c r="R876" t="s">
        <v>8332</v>
      </c>
      <c r="S876" s="9">
        <f t="shared" si="55"/>
        <v>41368.583726851852</v>
      </c>
      <c r="T876" s="9">
        <f t="shared" si="54"/>
        <v>41398.583726851852</v>
      </c>
    </row>
    <row r="877" spans="1:20"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56"/>
        <v>0</v>
      </c>
      <c r="P877" t="e">
        <f t="shared" si="53"/>
        <v>#DIV/0!</v>
      </c>
      <c r="Q877" t="s">
        <v>8329</v>
      </c>
      <c r="R877" t="s">
        <v>8332</v>
      </c>
      <c r="S877" s="9">
        <f t="shared" si="55"/>
        <v>42248.723738425921</v>
      </c>
      <c r="T877" s="9">
        <f t="shared" si="54"/>
        <v>42268.723738425921</v>
      </c>
    </row>
    <row r="878" spans="1:20"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56"/>
        <v>40.799492385786799</v>
      </c>
      <c r="P878">
        <f t="shared" si="53"/>
        <v>28.577777777777779</v>
      </c>
      <c r="Q878" t="s">
        <v>8329</v>
      </c>
      <c r="R878" t="s">
        <v>8332</v>
      </c>
      <c r="S878" s="9">
        <f t="shared" si="55"/>
        <v>41276.496840277774</v>
      </c>
      <c r="T878" s="9">
        <f t="shared" si="54"/>
        <v>41309.496840277774</v>
      </c>
    </row>
    <row r="879" spans="1:20"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56"/>
        <v>67.55</v>
      </c>
      <c r="P879">
        <f t="shared" si="53"/>
        <v>46.586206896551722</v>
      </c>
      <c r="Q879" t="s">
        <v>8329</v>
      </c>
      <c r="R879" t="s">
        <v>8332</v>
      </c>
      <c r="S879" s="9">
        <f t="shared" si="55"/>
        <v>41597.788888888892</v>
      </c>
      <c r="T879" s="9">
        <f t="shared" si="54"/>
        <v>41627.788888888892</v>
      </c>
    </row>
    <row r="880" spans="1:20"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56"/>
        <v>1.3</v>
      </c>
      <c r="P880">
        <f t="shared" si="53"/>
        <v>32.5</v>
      </c>
      <c r="Q880" t="s">
        <v>8329</v>
      </c>
      <c r="R880" t="s">
        <v>8332</v>
      </c>
      <c r="S880" s="9">
        <f t="shared" si="55"/>
        <v>40505.232916666668</v>
      </c>
      <c r="T880" s="9">
        <f t="shared" si="54"/>
        <v>40535.232916666668</v>
      </c>
    </row>
    <row r="881" spans="1:20"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56"/>
        <v>30.666666666666664</v>
      </c>
      <c r="P881">
        <f t="shared" si="53"/>
        <v>21.466666666666665</v>
      </c>
      <c r="Q881" t="s">
        <v>8329</v>
      </c>
      <c r="R881" t="s">
        <v>8332</v>
      </c>
      <c r="S881" s="9">
        <f t="shared" si="55"/>
        <v>41037.829918981479</v>
      </c>
      <c r="T881" s="9">
        <f t="shared" si="54"/>
        <v>41058.829918981479</v>
      </c>
    </row>
    <row r="882" spans="1:20"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56"/>
        <v>2.9894179894179893</v>
      </c>
      <c r="P882">
        <f t="shared" si="53"/>
        <v>14.125</v>
      </c>
      <c r="Q882" t="s">
        <v>8329</v>
      </c>
      <c r="R882" t="s">
        <v>8333</v>
      </c>
      <c r="S882" s="9">
        <f t="shared" si="55"/>
        <v>41179.32104166667</v>
      </c>
      <c r="T882" s="9">
        <f t="shared" si="54"/>
        <v>41212.32104166667</v>
      </c>
    </row>
    <row r="883" spans="1:20"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56"/>
        <v>0.8</v>
      </c>
      <c r="P883">
        <f t="shared" si="53"/>
        <v>30</v>
      </c>
      <c r="Q883" t="s">
        <v>8329</v>
      </c>
      <c r="R883" t="s">
        <v>8333</v>
      </c>
      <c r="S883" s="9">
        <f t="shared" si="55"/>
        <v>40877.25099537037</v>
      </c>
      <c r="T883" s="9">
        <f t="shared" si="54"/>
        <v>40922.25099537037</v>
      </c>
    </row>
    <row r="884" spans="1:20"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56"/>
        <v>20.133333333333333</v>
      </c>
      <c r="P884">
        <f t="shared" si="53"/>
        <v>21.571428571428573</v>
      </c>
      <c r="Q884" t="s">
        <v>8329</v>
      </c>
      <c r="R884" t="s">
        <v>8333</v>
      </c>
      <c r="S884" s="9">
        <f t="shared" si="55"/>
        <v>40759.860532407409</v>
      </c>
      <c r="T884" s="9">
        <f t="shared" si="54"/>
        <v>40792.860532407409</v>
      </c>
    </row>
    <row r="885" spans="1:20"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56"/>
        <v>40.020000000000003</v>
      </c>
      <c r="P885">
        <f t="shared" si="53"/>
        <v>83.375</v>
      </c>
      <c r="Q885" t="s">
        <v>8329</v>
      </c>
      <c r="R885" t="s">
        <v>8333</v>
      </c>
      <c r="S885" s="9">
        <f t="shared" si="55"/>
        <v>42371.935590277775</v>
      </c>
      <c r="T885" s="9">
        <f t="shared" si="54"/>
        <v>42431.935590277775</v>
      </c>
    </row>
    <row r="886" spans="1:20"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56"/>
        <v>1</v>
      </c>
      <c r="P886">
        <f t="shared" si="53"/>
        <v>10</v>
      </c>
      <c r="Q886" t="s">
        <v>8329</v>
      </c>
      <c r="R886" t="s">
        <v>8333</v>
      </c>
      <c r="S886" s="9">
        <f t="shared" si="55"/>
        <v>40981.802615740737</v>
      </c>
      <c r="T886" s="9">
        <f t="shared" si="54"/>
        <v>41041.104861111111</v>
      </c>
    </row>
    <row r="887" spans="1:20"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56"/>
        <v>75</v>
      </c>
      <c r="P887">
        <f t="shared" si="53"/>
        <v>35.714285714285715</v>
      </c>
      <c r="Q887" t="s">
        <v>8329</v>
      </c>
      <c r="R887" t="s">
        <v>8333</v>
      </c>
      <c r="S887" s="9">
        <f t="shared" si="55"/>
        <v>42713.941099537042</v>
      </c>
      <c r="T887" s="9">
        <f t="shared" si="54"/>
        <v>42734.941099537042</v>
      </c>
    </row>
    <row r="888" spans="1:20"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56"/>
        <v>41</v>
      </c>
      <c r="P888">
        <f t="shared" si="53"/>
        <v>29.285714285714285</v>
      </c>
      <c r="Q888" t="s">
        <v>8329</v>
      </c>
      <c r="R888" t="s">
        <v>8333</v>
      </c>
      <c r="S888" s="9">
        <f t="shared" si="55"/>
        <v>42603.870520833334</v>
      </c>
      <c r="T888" s="9">
        <f t="shared" si="54"/>
        <v>42628.870520833334</v>
      </c>
    </row>
    <row r="889" spans="1:20"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56"/>
        <v>0</v>
      </c>
      <c r="P889" t="e">
        <f t="shared" si="53"/>
        <v>#DIV/0!</v>
      </c>
      <c r="Q889" t="s">
        <v>8329</v>
      </c>
      <c r="R889" t="s">
        <v>8333</v>
      </c>
      <c r="S889" s="9">
        <f t="shared" si="55"/>
        <v>41026.958969907406</v>
      </c>
      <c r="T889" s="9">
        <f t="shared" si="54"/>
        <v>41056.958969907406</v>
      </c>
    </row>
    <row r="890" spans="1:20"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56"/>
        <v>7.1999999999999993</v>
      </c>
      <c r="P890">
        <f t="shared" si="53"/>
        <v>18</v>
      </c>
      <c r="Q890" t="s">
        <v>8329</v>
      </c>
      <c r="R890" t="s">
        <v>8333</v>
      </c>
      <c r="S890" s="9">
        <f t="shared" si="55"/>
        <v>40751.753298611111</v>
      </c>
      <c r="T890" s="9">
        <f t="shared" si="54"/>
        <v>40787.25</v>
      </c>
    </row>
    <row r="891" spans="1:20"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56"/>
        <v>9.4412800000000008</v>
      </c>
      <c r="P891">
        <f t="shared" si="53"/>
        <v>73.760000000000005</v>
      </c>
      <c r="Q891" t="s">
        <v>8329</v>
      </c>
      <c r="R891" t="s">
        <v>8333</v>
      </c>
      <c r="S891" s="9">
        <f t="shared" si="55"/>
        <v>41887.784062500003</v>
      </c>
      <c r="T891" s="9">
        <f t="shared" si="54"/>
        <v>41917.784062500003</v>
      </c>
    </row>
    <row r="892" spans="1:20"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56"/>
        <v>4.1666666666666661</v>
      </c>
      <c r="P892">
        <f t="shared" si="53"/>
        <v>31.25</v>
      </c>
      <c r="Q892" t="s">
        <v>8329</v>
      </c>
      <c r="R892" t="s">
        <v>8333</v>
      </c>
      <c r="S892" s="9">
        <f t="shared" si="55"/>
        <v>41569.698831018519</v>
      </c>
      <c r="T892" s="9">
        <f t="shared" si="54"/>
        <v>41599.740497685183</v>
      </c>
    </row>
    <row r="893" spans="1:20"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56"/>
        <v>3.25</v>
      </c>
      <c r="P893">
        <f t="shared" si="53"/>
        <v>28.888888888888889</v>
      </c>
      <c r="Q893" t="s">
        <v>8329</v>
      </c>
      <c r="R893" t="s">
        <v>8333</v>
      </c>
      <c r="S893" s="9">
        <f t="shared" si="55"/>
        <v>41842.031597222223</v>
      </c>
      <c r="T893" s="9">
        <f t="shared" si="54"/>
        <v>41872.031597222223</v>
      </c>
    </row>
    <row r="894" spans="1:20"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56"/>
        <v>40.75</v>
      </c>
      <c r="P894">
        <f t="shared" si="53"/>
        <v>143.8235294117647</v>
      </c>
      <c r="Q894" t="s">
        <v>8329</v>
      </c>
      <c r="R894" t="s">
        <v>8333</v>
      </c>
      <c r="S894" s="9">
        <f t="shared" si="55"/>
        <v>40304.20003472222</v>
      </c>
      <c r="T894" s="9">
        <f t="shared" si="54"/>
        <v>40391.166666666664</v>
      </c>
    </row>
    <row r="895" spans="1:20"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56"/>
        <v>10</v>
      </c>
      <c r="P895">
        <f t="shared" si="53"/>
        <v>40</v>
      </c>
      <c r="Q895" t="s">
        <v>8329</v>
      </c>
      <c r="R895" t="s">
        <v>8333</v>
      </c>
      <c r="S895" s="9">
        <f t="shared" si="55"/>
        <v>42065.897719907407</v>
      </c>
      <c r="T895" s="9">
        <f t="shared" si="54"/>
        <v>42095.856053240743</v>
      </c>
    </row>
    <row r="896" spans="1:20"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56"/>
        <v>39.17</v>
      </c>
      <c r="P896">
        <f t="shared" si="53"/>
        <v>147.81132075471697</v>
      </c>
      <c r="Q896" t="s">
        <v>8329</v>
      </c>
      <c r="R896" t="s">
        <v>8333</v>
      </c>
      <c r="S896" s="9">
        <f t="shared" si="55"/>
        <v>42496.981597222228</v>
      </c>
      <c r="T896" s="9">
        <f t="shared" si="54"/>
        <v>42526.981597222228</v>
      </c>
    </row>
    <row r="897" spans="1:20"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56"/>
        <v>2.4375</v>
      </c>
      <c r="P897">
        <f t="shared" si="53"/>
        <v>27.857142857142858</v>
      </c>
      <c r="Q897" t="s">
        <v>8329</v>
      </c>
      <c r="R897" t="s">
        <v>8333</v>
      </c>
      <c r="S897" s="9">
        <f t="shared" si="55"/>
        <v>40431.127650462964</v>
      </c>
      <c r="T897" s="9">
        <f t="shared" si="54"/>
        <v>40476.127650462964</v>
      </c>
    </row>
    <row r="898" spans="1:20"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si="56"/>
        <v>40</v>
      </c>
      <c r="P898">
        <f t="shared" si="53"/>
        <v>44.444444444444443</v>
      </c>
      <c r="Q898" t="s">
        <v>8329</v>
      </c>
      <c r="R898" t="s">
        <v>8333</v>
      </c>
      <c r="S898" s="9">
        <f t="shared" si="55"/>
        <v>42218.872986111113</v>
      </c>
      <c r="T898" s="9">
        <f t="shared" si="54"/>
        <v>42244.166666666672</v>
      </c>
    </row>
    <row r="899" spans="1:20"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si="56"/>
        <v>0</v>
      </c>
      <c r="P899" t="e">
        <f t="shared" ref="P899:P962" si="57">(E899/L899)</f>
        <v>#DIV/0!</v>
      </c>
      <c r="Q899" t="s">
        <v>8329</v>
      </c>
      <c r="R899" t="s">
        <v>8333</v>
      </c>
      <c r="S899" s="9">
        <f t="shared" si="55"/>
        <v>41211.688750000001</v>
      </c>
      <c r="T899" s="9">
        <f t="shared" ref="T899:T962" si="58">(((I899/60)/60)/24)+DATE(1970,1,1)</f>
        <v>41241.730416666665</v>
      </c>
    </row>
    <row r="900" spans="1:20"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56"/>
        <v>2.8000000000000003</v>
      </c>
      <c r="P900">
        <f t="shared" si="57"/>
        <v>35</v>
      </c>
      <c r="Q900" t="s">
        <v>8329</v>
      </c>
      <c r="R900" t="s">
        <v>8333</v>
      </c>
      <c r="S900" s="9">
        <f t="shared" ref="S900:S963" si="59">(((J900/60)/60)/24)+DATE(1970,1,1)</f>
        <v>40878.758217592593</v>
      </c>
      <c r="T900" s="9">
        <f t="shared" si="58"/>
        <v>40923.758217592593</v>
      </c>
    </row>
    <row r="901" spans="1:20"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56"/>
        <v>37.333333333333336</v>
      </c>
      <c r="P901">
        <f t="shared" si="57"/>
        <v>35</v>
      </c>
      <c r="Q901" t="s">
        <v>8329</v>
      </c>
      <c r="R901" t="s">
        <v>8333</v>
      </c>
      <c r="S901" s="9">
        <f t="shared" si="59"/>
        <v>40646.099097222221</v>
      </c>
      <c r="T901" s="9">
        <f t="shared" si="58"/>
        <v>40691.099097222221</v>
      </c>
    </row>
    <row r="902" spans="1:20"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56"/>
        <v>0.42</v>
      </c>
      <c r="P902">
        <f t="shared" si="57"/>
        <v>10.5</v>
      </c>
      <c r="Q902" t="s">
        <v>8329</v>
      </c>
      <c r="R902" t="s">
        <v>8332</v>
      </c>
      <c r="S902" s="9">
        <f t="shared" si="59"/>
        <v>42429.84956018519</v>
      </c>
      <c r="T902" s="9">
        <f t="shared" si="58"/>
        <v>42459.807893518519</v>
      </c>
    </row>
    <row r="903" spans="1:20"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56"/>
        <v>0</v>
      </c>
      <c r="P903" t="e">
        <f t="shared" si="57"/>
        <v>#DIV/0!</v>
      </c>
      <c r="Q903" t="s">
        <v>8329</v>
      </c>
      <c r="R903" t="s">
        <v>8332</v>
      </c>
      <c r="S903" s="9">
        <f t="shared" si="59"/>
        <v>40291.81150462963</v>
      </c>
      <c r="T903" s="9">
        <f t="shared" si="58"/>
        <v>40337.799305555556</v>
      </c>
    </row>
    <row r="904" spans="1:20"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56"/>
        <v>0.3</v>
      </c>
      <c r="P904">
        <f t="shared" si="57"/>
        <v>30</v>
      </c>
      <c r="Q904" t="s">
        <v>8329</v>
      </c>
      <c r="R904" t="s">
        <v>8332</v>
      </c>
      <c r="S904" s="9">
        <f t="shared" si="59"/>
        <v>41829.965532407405</v>
      </c>
      <c r="T904" s="9">
        <f t="shared" si="58"/>
        <v>41881.645833333336</v>
      </c>
    </row>
    <row r="905" spans="1:20"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56"/>
        <v>3.2</v>
      </c>
      <c r="P905">
        <f t="shared" si="57"/>
        <v>40</v>
      </c>
      <c r="Q905" t="s">
        <v>8329</v>
      </c>
      <c r="R905" t="s">
        <v>8332</v>
      </c>
      <c r="S905" s="9">
        <f t="shared" si="59"/>
        <v>41149.796064814815</v>
      </c>
      <c r="T905" s="9">
        <f t="shared" si="58"/>
        <v>41175.100694444445</v>
      </c>
    </row>
    <row r="906" spans="1:20"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56"/>
        <v>0.30199999999999999</v>
      </c>
      <c r="P906">
        <f t="shared" si="57"/>
        <v>50.333333333333336</v>
      </c>
      <c r="Q906" t="s">
        <v>8329</v>
      </c>
      <c r="R906" t="s">
        <v>8332</v>
      </c>
      <c r="S906" s="9">
        <f t="shared" si="59"/>
        <v>42342.080289351856</v>
      </c>
      <c r="T906" s="9">
        <f t="shared" si="58"/>
        <v>42372.080289351856</v>
      </c>
    </row>
    <row r="907" spans="1:20"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56"/>
        <v>3.0153846153846153</v>
      </c>
      <c r="P907">
        <f t="shared" si="57"/>
        <v>32.666666666666664</v>
      </c>
      <c r="Q907" t="s">
        <v>8329</v>
      </c>
      <c r="R907" t="s">
        <v>8332</v>
      </c>
      <c r="S907" s="9">
        <f t="shared" si="59"/>
        <v>40507.239884259259</v>
      </c>
      <c r="T907" s="9">
        <f t="shared" si="58"/>
        <v>40567.239884259259</v>
      </c>
    </row>
    <row r="908" spans="1:20"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56"/>
        <v>0</v>
      </c>
      <c r="P908" t="e">
        <f t="shared" si="57"/>
        <v>#DIV/0!</v>
      </c>
      <c r="Q908" t="s">
        <v>8329</v>
      </c>
      <c r="R908" t="s">
        <v>8332</v>
      </c>
      <c r="S908" s="9">
        <f t="shared" si="59"/>
        <v>41681.189699074072</v>
      </c>
      <c r="T908" s="9">
        <f t="shared" si="58"/>
        <v>41711.148032407407</v>
      </c>
    </row>
    <row r="909" spans="1:20"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56"/>
        <v>0</v>
      </c>
      <c r="P909" t="e">
        <f t="shared" si="57"/>
        <v>#DIV/0!</v>
      </c>
      <c r="Q909" t="s">
        <v>8329</v>
      </c>
      <c r="R909" t="s">
        <v>8332</v>
      </c>
      <c r="S909" s="9">
        <f t="shared" si="59"/>
        <v>40767.192395833335</v>
      </c>
      <c r="T909" s="9">
        <f t="shared" si="58"/>
        <v>40797.192395833335</v>
      </c>
    </row>
    <row r="910" spans="1:20"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56"/>
        <v>0</v>
      </c>
      <c r="P910" t="e">
        <f t="shared" si="57"/>
        <v>#DIV/0!</v>
      </c>
      <c r="Q910" t="s">
        <v>8329</v>
      </c>
      <c r="R910" t="s">
        <v>8332</v>
      </c>
      <c r="S910" s="9">
        <f t="shared" si="59"/>
        <v>40340.801562499997</v>
      </c>
      <c r="T910" s="9">
        <f t="shared" si="58"/>
        <v>40386.207638888889</v>
      </c>
    </row>
    <row r="911" spans="1:20"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56"/>
        <v>3.25</v>
      </c>
      <c r="P911">
        <f t="shared" si="57"/>
        <v>65</v>
      </c>
      <c r="Q911" t="s">
        <v>8329</v>
      </c>
      <c r="R911" t="s">
        <v>8332</v>
      </c>
      <c r="S911" s="9">
        <f t="shared" si="59"/>
        <v>41081.69027777778</v>
      </c>
      <c r="T911" s="9">
        <f t="shared" si="58"/>
        <v>41113.166666666664</v>
      </c>
    </row>
    <row r="912" spans="1:20"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56"/>
        <v>22.363636363636363</v>
      </c>
      <c r="P912">
        <f t="shared" si="57"/>
        <v>24.6</v>
      </c>
      <c r="Q912" t="s">
        <v>8329</v>
      </c>
      <c r="R912" t="s">
        <v>8332</v>
      </c>
      <c r="S912" s="9">
        <f t="shared" si="59"/>
        <v>42737.545358796298</v>
      </c>
      <c r="T912" s="9">
        <f t="shared" si="58"/>
        <v>42797.545358796298</v>
      </c>
    </row>
    <row r="913" spans="1:20"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56"/>
        <v>0</v>
      </c>
      <c r="P913" t="e">
        <f t="shared" si="57"/>
        <v>#DIV/0!</v>
      </c>
      <c r="Q913" t="s">
        <v>8329</v>
      </c>
      <c r="R913" t="s">
        <v>8332</v>
      </c>
      <c r="S913" s="9">
        <f t="shared" si="59"/>
        <v>41642.005150462966</v>
      </c>
      <c r="T913" s="9">
        <f t="shared" si="58"/>
        <v>41663.005150462966</v>
      </c>
    </row>
    <row r="914" spans="1:20"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56"/>
        <v>0.85714285714285721</v>
      </c>
      <c r="P914">
        <f t="shared" si="57"/>
        <v>15</v>
      </c>
      <c r="Q914" t="s">
        <v>8329</v>
      </c>
      <c r="R914" t="s">
        <v>8332</v>
      </c>
      <c r="S914" s="9">
        <f t="shared" si="59"/>
        <v>41194.109340277777</v>
      </c>
      <c r="T914" s="9">
        <f t="shared" si="58"/>
        <v>41254.151006944441</v>
      </c>
    </row>
    <row r="915" spans="1:20"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ref="O915:O978" si="60">E915/D915 *100</f>
        <v>6.6066666666666665</v>
      </c>
      <c r="P915">
        <f t="shared" si="57"/>
        <v>82.583333333333329</v>
      </c>
      <c r="Q915" t="s">
        <v>8329</v>
      </c>
      <c r="R915" t="s">
        <v>8332</v>
      </c>
      <c r="S915" s="9">
        <f t="shared" si="59"/>
        <v>41004.139108796298</v>
      </c>
      <c r="T915" s="9">
        <f t="shared" si="58"/>
        <v>41034.139108796298</v>
      </c>
    </row>
    <row r="916" spans="1:20"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60"/>
        <v>0</v>
      </c>
      <c r="P916" t="e">
        <f t="shared" si="57"/>
        <v>#DIV/0!</v>
      </c>
      <c r="Q916" t="s">
        <v>8329</v>
      </c>
      <c r="R916" t="s">
        <v>8332</v>
      </c>
      <c r="S916" s="9">
        <f t="shared" si="59"/>
        <v>41116.763275462967</v>
      </c>
      <c r="T916" s="9">
        <f t="shared" si="58"/>
        <v>41146.763275462967</v>
      </c>
    </row>
    <row r="917" spans="1:20"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60"/>
        <v>5.7692307692307692</v>
      </c>
      <c r="P917">
        <f t="shared" si="57"/>
        <v>41.666666666666664</v>
      </c>
      <c r="Q917" t="s">
        <v>8329</v>
      </c>
      <c r="R917" t="s">
        <v>8332</v>
      </c>
      <c r="S917" s="9">
        <f t="shared" si="59"/>
        <v>40937.679560185185</v>
      </c>
      <c r="T917" s="9">
        <f t="shared" si="58"/>
        <v>40969.207638888889</v>
      </c>
    </row>
    <row r="918" spans="1:20"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60"/>
        <v>0</v>
      </c>
      <c r="P918" t="e">
        <f t="shared" si="57"/>
        <v>#DIV/0!</v>
      </c>
      <c r="Q918" t="s">
        <v>8329</v>
      </c>
      <c r="R918" t="s">
        <v>8332</v>
      </c>
      <c r="S918" s="9">
        <f t="shared" si="59"/>
        <v>40434.853402777779</v>
      </c>
      <c r="T918" s="9">
        <f t="shared" si="58"/>
        <v>40473.208333333336</v>
      </c>
    </row>
    <row r="919" spans="1:20"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60"/>
        <v>0.6</v>
      </c>
      <c r="P919">
        <f t="shared" si="57"/>
        <v>30</v>
      </c>
      <c r="Q919" t="s">
        <v>8329</v>
      </c>
      <c r="R919" t="s">
        <v>8332</v>
      </c>
      <c r="S919" s="9">
        <f t="shared" si="59"/>
        <v>41802.94363425926</v>
      </c>
      <c r="T919" s="9">
        <f t="shared" si="58"/>
        <v>41834.104166666664</v>
      </c>
    </row>
    <row r="920" spans="1:20"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60"/>
        <v>5.0256410256410255</v>
      </c>
      <c r="P920">
        <f t="shared" si="57"/>
        <v>19.600000000000001</v>
      </c>
      <c r="Q920" t="s">
        <v>8329</v>
      </c>
      <c r="R920" t="s">
        <v>8332</v>
      </c>
      <c r="S920" s="9">
        <f t="shared" si="59"/>
        <v>41944.916215277779</v>
      </c>
      <c r="T920" s="9">
        <f t="shared" si="58"/>
        <v>41974.957881944443</v>
      </c>
    </row>
    <row r="921" spans="1:20"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60"/>
        <v>0.5</v>
      </c>
      <c r="P921">
        <f t="shared" si="57"/>
        <v>100</v>
      </c>
      <c r="Q921" t="s">
        <v>8329</v>
      </c>
      <c r="R921" t="s">
        <v>8332</v>
      </c>
      <c r="S921" s="9">
        <f t="shared" si="59"/>
        <v>41227.641724537039</v>
      </c>
      <c r="T921" s="9">
        <f t="shared" si="58"/>
        <v>41262.641724537039</v>
      </c>
    </row>
    <row r="922" spans="1:20"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60"/>
        <v>0</v>
      </c>
      <c r="P922" t="e">
        <f t="shared" si="57"/>
        <v>#DIV/0!</v>
      </c>
      <c r="Q922" t="s">
        <v>8329</v>
      </c>
      <c r="R922" t="s">
        <v>8332</v>
      </c>
      <c r="S922" s="9">
        <f t="shared" si="59"/>
        <v>41562.67155092593</v>
      </c>
      <c r="T922" s="9">
        <f t="shared" si="58"/>
        <v>41592.713217592594</v>
      </c>
    </row>
    <row r="923" spans="1:20"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60"/>
        <v>30.9</v>
      </c>
      <c r="P923">
        <f t="shared" si="57"/>
        <v>231.75</v>
      </c>
      <c r="Q923" t="s">
        <v>8329</v>
      </c>
      <c r="R923" t="s">
        <v>8332</v>
      </c>
      <c r="S923" s="9">
        <f t="shared" si="59"/>
        <v>40847.171018518515</v>
      </c>
      <c r="T923" s="9">
        <f t="shared" si="58"/>
        <v>40889.212685185186</v>
      </c>
    </row>
    <row r="924" spans="1:20"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60"/>
        <v>21.037037037037038</v>
      </c>
      <c r="P924">
        <f t="shared" si="57"/>
        <v>189.33333333333334</v>
      </c>
      <c r="Q924" t="s">
        <v>8329</v>
      </c>
      <c r="R924" t="s">
        <v>8332</v>
      </c>
      <c r="S924" s="9">
        <f t="shared" si="59"/>
        <v>41878.530011574076</v>
      </c>
      <c r="T924" s="9">
        <f t="shared" si="58"/>
        <v>41913.530011574076</v>
      </c>
    </row>
    <row r="925" spans="1:20"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60"/>
        <v>2.1999999999999997</v>
      </c>
      <c r="P925">
        <f t="shared" si="57"/>
        <v>55</v>
      </c>
      <c r="Q925" t="s">
        <v>8329</v>
      </c>
      <c r="R925" t="s">
        <v>8332</v>
      </c>
      <c r="S925" s="9">
        <f t="shared" si="59"/>
        <v>41934.959756944445</v>
      </c>
      <c r="T925" s="9">
        <f t="shared" si="58"/>
        <v>41965.001423611116</v>
      </c>
    </row>
    <row r="926" spans="1:20"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60"/>
        <v>10.9</v>
      </c>
      <c r="P926">
        <f t="shared" si="57"/>
        <v>21.8</v>
      </c>
      <c r="Q926" t="s">
        <v>8329</v>
      </c>
      <c r="R926" t="s">
        <v>8332</v>
      </c>
      <c r="S926" s="9">
        <f t="shared" si="59"/>
        <v>41288.942928240744</v>
      </c>
      <c r="T926" s="9">
        <f t="shared" si="58"/>
        <v>41318.942928240744</v>
      </c>
    </row>
    <row r="927" spans="1:20"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60"/>
        <v>2.666666666666667</v>
      </c>
      <c r="P927">
        <f t="shared" si="57"/>
        <v>32</v>
      </c>
      <c r="Q927" t="s">
        <v>8329</v>
      </c>
      <c r="R927" t="s">
        <v>8332</v>
      </c>
      <c r="S927" s="9">
        <f t="shared" si="59"/>
        <v>41575.880914351852</v>
      </c>
      <c r="T927" s="9">
        <f t="shared" si="58"/>
        <v>41605.922581018516</v>
      </c>
    </row>
    <row r="928" spans="1:20"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60"/>
        <v>0</v>
      </c>
      <c r="P928" t="e">
        <f t="shared" si="57"/>
        <v>#DIV/0!</v>
      </c>
      <c r="Q928" t="s">
        <v>8329</v>
      </c>
      <c r="R928" t="s">
        <v>8332</v>
      </c>
      <c r="S928" s="9">
        <f t="shared" si="59"/>
        <v>40338.02002314815</v>
      </c>
      <c r="T928" s="9">
        <f t="shared" si="58"/>
        <v>40367.944444444445</v>
      </c>
    </row>
    <row r="929" spans="1:20"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60"/>
        <v>0</v>
      </c>
      <c r="P929" t="e">
        <f t="shared" si="57"/>
        <v>#DIV/0!</v>
      </c>
      <c r="Q929" t="s">
        <v>8329</v>
      </c>
      <c r="R929" t="s">
        <v>8332</v>
      </c>
      <c r="S929" s="9">
        <f t="shared" si="59"/>
        <v>41013.822858796295</v>
      </c>
      <c r="T929" s="9">
        <f t="shared" si="58"/>
        <v>41043.822858796295</v>
      </c>
    </row>
    <row r="930" spans="1:20"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60"/>
        <v>10.86206896551724</v>
      </c>
      <c r="P930">
        <f t="shared" si="57"/>
        <v>56.25</v>
      </c>
      <c r="Q930" t="s">
        <v>8329</v>
      </c>
      <c r="R930" t="s">
        <v>8332</v>
      </c>
      <c r="S930" s="9">
        <f t="shared" si="59"/>
        <v>41180.86241898148</v>
      </c>
      <c r="T930" s="9">
        <f t="shared" si="58"/>
        <v>41231</v>
      </c>
    </row>
    <row r="931" spans="1:20"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60"/>
        <v>0</v>
      </c>
      <c r="P931" t="e">
        <f t="shared" si="57"/>
        <v>#DIV/0!</v>
      </c>
      <c r="Q931" t="s">
        <v>8329</v>
      </c>
      <c r="R931" t="s">
        <v>8332</v>
      </c>
      <c r="S931" s="9">
        <f t="shared" si="59"/>
        <v>40978.238067129627</v>
      </c>
      <c r="T931" s="9">
        <f t="shared" si="58"/>
        <v>41008.196400462963</v>
      </c>
    </row>
    <row r="932" spans="1:20"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60"/>
        <v>38.333333333333336</v>
      </c>
      <c r="P932">
        <f t="shared" si="57"/>
        <v>69</v>
      </c>
      <c r="Q932" t="s">
        <v>8329</v>
      </c>
      <c r="R932" t="s">
        <v>8332</v>
      </c>
      <c r="S932" s="9">
        <f t="shared" si="59"/>
        <v>40312.915578703702</v>
      </c>
      <c r="T932" s="9">
        <f t="shared" si="58"/>
        <v>40354.897222222222</v>
      </c>
    </row>
    <row r="933" spans="1:20"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60"/>
        <v>6.5500000000000007</v>
      </c>
      <c r="P933">
        <f t="shared" si="57"/>
        <v>18.714285714285715</v>
      </c>
      <c r="Q933" t="s">
        <v>8329</v>
      </c>
      <c r="R933" t="s">
        <v>8332</v>
      </c>
      <c r="S933" s="9">
        <f t="shared" si="59"/>
        <v>41680.359976851854</v>
      </c>
      <c r="T933" s="9">
        <f t="shared" si="58"/>
        <v>41714.916666666664</v>
      </c>
    </row>
    <row r="934" spans="1:20"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60"/>
        <v>14.536842105263158</v>
      </c>
      <c r="P934">
        <f t="shared" si="57"/>
        <v>46.033333333333331</v>
      </c>
      <c r="Q934" t="s">
        <v>8329</v>
      </c>
      <c r="R934" t="s">
        <v>8332</v>
      </c>
      <c r="S934" s="9">
        <f t="shared" si="59"/>
        <v>41310.969270833331</v>
      </c>
      <c r="T934" s="9">
        <f t="shared" si="58"/>
        <v>41355.927604166667</v>
      </c>
    </row>
    <row r="935" spans="1:20"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60"/>
        <v>6</v>
      </c>
      <c r="P935">
        <f t="shared" si="57"/>
        <v>60</v>
      </c>
      <c r="Q935" t="s">
        <v>8329</v>
      </c>
      <c r="R935" t="s">
        <v>8332</v>
      </c>
      <c r="S935" s="9">
        <f t="shared" si="59"/>
        <v>41711.169085648151</v>
      </c>
      <c r="T935" s="9">
        <f t="shared" si="58"/>
        <v>41771.169085648151</v>
      </c>
    </row>
    <row r="936" spans="1:20"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60"/>
        <v>30.4</v>
      </c>
      <c r="P936">
        <f t="shared" si="57"/>
        <v>50.666666666666664</v>
      </c>
      <c r="Q936" t="s">
        <v>8329</v>
      </c>
      <c r="R936" t="s">
        <v>8332</v>
      </c>
      <c r="S936" s="9">
        <f t="shared" si="59"/>
        <v>41733.737083333333</v>
      </c>
      <c r="T936" s="9">
        <f t="shared" si="58"/>
        <v>41763.25</v>
      </c>
    </row>
    <row r="937" spans="1:20"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60"/>
        <v>1.4285714285714286</v>
      </c>
      <c r="P937">
        <f t="shared" si="57"/>
        <v>25</v>
      </c>
      <c r="Q937" t="s">
        <v>8329</v>
      </c>
      <c r="R937" t="s">
        <v>8332</v>
      </c>
      <c r="S937" s="9">
        <f t="shared" si="59"/>
        <v>42368.333668981482</v>
      </c>
      <c r="T937" s="9">
        <f t="shared" si="58"/>
        <v>42398.333668981482</v>
      </c>
    </row>
    <row r="938" spans="1:20"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60"/>
        <v>0</v>
      </c>
      <c r="P938" t="e">
        <f t="shared" si="57"/>
        <v>#DIV/0!</v>
      </c>
      <c r="Q938" t="s">
        <v>8329</v>
      </c>
      <c r="R938" t="s">
        <v>8332</v>
      </c>
      <c r="S938" s="9">
        <f t="shared" si="59"/>
        <v>40883.024178240739</v>
      </c>
      <c r="T938" s="9">
        <f t="shared" si="58"/>
        <v>40926.833333333336</v>
      </c>
    </row>
    <row r="939" spans="1:20"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60"/>
        <v>1.1428571428571428</v>
      </c>
      <c r="P939">
        <f t="shared" si="57"/>
        <v>20</v>
      </c>
      <c r="Q939" t="s">
        <v>8329</v>
      </c>
      <c r="R939" t="s">
        <v>8332</v>
      </c>
      <c r="S939" s="9">
        <f t="shared" si="59"/>
        <v>41551.798113425924</v>
      </c>
      <c r="T939" s="9">
        <f t="shared" si="58"/>
        <v>41581.839780092596</v>
      </c>
    </row>
    <row r="940" spans="1:20"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60"/>
        <v>0.35714285714285715</v>
      </c>
      <c r="P940">
        <f t="shared" si="57"/>
        <v>25</v>
      </c>
      <c r="Q940" t="s">
        <v>8329</v>
      </c>
      <c r="R940" t="s">
        <v>8332</v>
      </c>
      <c r="S940" s="9">
        <f t="shared" si="59"/>
        <v>41124.479722222226</v>
      </c>
      <c r="T940" s="9">
        <f t="shared" si="58"/>
        <v>41154.479722222226</v>
      </c>
    </row>
    <row r="941" spans="1:20"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60"/>
        <v>1.4545454545454546</v>
      </c>
      <c r="P941">
        <f t="shared" si="57"/>
        <v>20</v>
      </c>
      <c r="Q941" t="s">
        <v>8329</v>
      </c>
      <c r="R941" t="s">
        <v>8332</v>
      </c>
      <c r="S941" s="9">
        <f t="shared" si="59"/>
        <v>41416.763171296298</v>
      </c>
      <c r="T941" s="9">
        <f t="shared" si="58"/>
        <v>41455.831944444442</v>
      </c>
    </row>
    <row r="942" spans="1:20"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60"/>
        <v>17.155555555555555</v>
      </c>
      <c r="P942">
        <f t="shared" si="57"/>
        <v>110.28571428571429</v>
      </c>
      <c r="Q942" t="s">
        <v>8323</v>
      </c>
      <c r="R942" t="s">
        <v>8325</v>
      </c>
      <c r="S942" s="9">
        <f t="shared" si="59"/>
        <v>42182.008402777778</v>
      </c>
      <c r="T942" s="9">
        <f t="shared" si="58"/>
        <v>42227.008402777778</v>
      </c>
    </row>
    <row r="943" spans="1:20"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60"/>
        <v>2.3220000000000001</v>
      </c>
      <c r="P943">
        <f t="shared" si="57"/>
        <v>37.451612903225808</v>
      </c>
      <c r="Q943" t="s">
        <v>8323</v>
      </c>
      <c r="R943" t="s">
        <v>8325</v>
      </c>
      <c r="S943" s="9">
        <f t="shared" si="59"/>
        <v>42746.096585648149</v>
      </c>
      <c r="T943" s="9">
        <f t="shared" si="58"/>
        <v>42776.096585648149</v>
      </c>
    </row>
    <row r="944" spans="1:20"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60"/>
        <v>8.9066666666666663</v>
      </c>
      <c r="P944">
        <f t="shared" si="57"/>
        <v>41.75</v>
      </c>
      <c r="Q944" t="s">
        <v>8323</v>
      </c>
      <c r="R944" t="s">
        <v>8325</v>
      </c>
      <c r="S944" s="9">
        <f t="shared" si="59"/>
        <v>42382.843287037031</v>
      </c>
      <c r="T944" s="9">
        <f t="shared" si="58"/>
        <v>42418.843287037031</v>
      </c>
    </row>
    <row r="945" spans="1:20"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60"/>
        <v>9.6333333333333346</v>
      </c>
      <c r="P945">
        <f t="shared" si="57"/>
        <v>24.083333333333332</v>
      </c>
      <c r="Q945" t="s">
        <v>8323</v>
      </c>
      <c r="R945" t="s">
        <v>8325</v>
      </c>
      <c r="S945" s="9">
        <f t="shared" si="59"/>
        <v>42673.66788194445</v>
      </c>
      <c r="T945" s="9">
        <f t="shared" si="58"/>
        <v>42703.709548611107</v>
      </c>
    </row>
    <row r="946" spans="1:20"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60"/>
        <v>13.325999999999999</v>
      </c>
      <c r="P946">
        <f t="shared" si="57"/>
        <v>69.40625</v>
      </c>
      <c r="Q946" t="s">
        <v>8323</v>
      </c>
      <c r="R946" t="s">
        <v>8325</v>
      </c>
      <c r="S946" s="9">
        <f t="shared" si="59"/>
        <v>42444.583912037036</v>
      </c>
      <c r="T946" s="9">
        <f t="shared" si="58"/>
        <v>42478.583333333328</v>
      </c>
    </row>
    <row r="947" spans="1:20"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60"/>
        <v>2.484</v>
      </c>
      <c r="P947">
        <f t="shared" si="57"/>
        <v>155.25</v>
      </c>
      <c r="Q947" t="s">
        <v>8323</v>
      </c>
      <c r="R947" t="s">
        <v>8325</v>
      </c>
      <c r="S947" s="9">
        <f t="shared" si="59"/>
        <v>42732.872986111113</v>
      </c>
      <c r="T947" s="9">
        <f t="shared" si="58"/>
        <v>42784.999305555553</v>
      </c>
    </row>
    <row r="948" spans="1:20"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60"/>
        <v>1.9066666666666665</v>
      </c>
      <c r="P948">
        <f t="shared" si="57"/>
        <v>57.2</v>
      </c>
      <c r="Q948" t="s">
        <v>8323</v>
      </c>
      <c r="R948" t="s">
        <v>8325</v>
      </c>
      <c r="S948" s="9">
        <f t="shared" si="59"/>
        <v>42592.750555555554</v>
      </c>
      <c r="T948" s="9">
        <f t="shared" si="58"/>
        <v>42622.750555555554</v>
      </c>
    </row>
    <row r="949" spans="1:20"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60"/>
        <v>0</v>
      </c>
      <c r="P949" t="e">
        <f t="shared" si="57"/>
        <v>#DIV/0!</v>
      </c>
      <c r="Q949" t="s">
        <v>8323</v>
      </c>
      <c r="R949" t="s">
        <v>8325</v>
      </c>
      <c r="S949" s="9">
        <f t="shared" si="59"/>
        <v>42491.781319444446</v>
      </c>
      <c r="T949" s="9">
        <f t="shared" si="58"/>
        <v>42551.781319444446</v>
      </c>
    </row>
    <row r="950" spans="1:20"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60"/>
        <v>12</v>
      </c>
      <c r="P950">
        <f t="shared" si="57"/>
        <v>60</v>
      </c>
      <c r="Q950" t="s">
        <v>8323</v>
      </c>
      <c r="R950" t="s">
        <v>8325</v>
      </c>
      <c r="S950" s="9">
        <f t="shared" si="59"/>
        <v>42411.828287037039</v>
      </c>
      <c r="T950" s="9">
        <f t="shared" si="58"/>
        <v>42441.828287037039</v>
      </c>
    </row>
    <row r="951" spans="1:20"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60"/>
        <v>1.365</v>
      </c>
      <c r="P951">
        <f t="shared" si="57"/>
        <v>39</v>
      </c>
      <c r="Q951" t="s">
        <v>8323</v>
      </c>
      <c r="R951" t="s">
        <v>8325</v>
      </c>
      <c r="S951" s="9">
        <f t="shared" si="59"/>
        <v>42361.043703703705</v>
      </c>
      <c r="T951" s="9">
        <f t="shared" si="58"/>
        <v>42421.043703703705</v>
      </c>
    </row>
    <row r="952" spans="1:20"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60"/>
        <v>28.04</v>
      </c>
      <c r="P952">
        <f t="shared" si="57"/>
        <v>58.416666666666664</v>
      </c>
      <c r="Q952" t="s">
        <v>8323</v>
      </c>
      <c r="R952" t="s">
        <v>8325</v>
      </c>
      <c r="S952" s="9">
        <f t="shared" si="59"/>
        <v>42356.750706018516</v>
      </c>
      <c r="T952" s="9">
        <f t="shared" si="58"/>
        <v>42386.750706018516</v>
      </c>
    </row>
    <row r="953" spans="1:20"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60"/>
        <v>38.39</v>
      </c>
      <c r="P953">
        <f t="shared" si="57"/>
        <v>158.63636363636363</v>
      </c>
      <c r="Q953" t="s">
        <v>8323</v>
      </c>
      <c r="R953" t="s">
        <v>8325</v>
      </c>
      <c r="S953" s="9">
        <f t="shared" si="59"/>
        <v>42480.653611111105</v>
      </c>
      <c r="T953" s="9">
        <f t="shared" si="58"/>
        <v>42525.653611111105</v>
      </c>
    </row>
    <row r="954" spans="1:20"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60"/>
        <v>39.942857142857143</v>
      </c>
      <c r="P954">
        <f t="shared" si="57"/>
        <v>99.857142857142861</v>
      </c>
      <c r="Q954" t="s">
        <v>8323</v>
      </c>
      <c r="R954" t="s">
        <v>8325</v>
      </c>
      <c r="S954" s="9">
        <f t="shared" si="59"/>
        <v>42662.613564814819</v>
      </c>
      <c r="T954" s="9">
        <f t="shared" si="58"/>
        <v>42692.655231481483</v>
      </c>
    </row>
    <row r="955" spans="1:20"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60"/>
        <v>0.84</v>
      </c>
      <c r="P955">
        <f t="shared" si="57"/>
        <v>25.2</v>
      </c>
      <c r="Q955" t="s">
        <v>8323</v>
      </c>
      <c r="R955" t="s">
        <v>8325</v>
      </c>
      <c r="S955" s="9">
        <f t="shared" si="59"/>
        <v>41999.164340277777</v>
      </c>
      <c r="T955" s="9">
        <f t="shared" si="58"/>
        <v>42029.164340277777</v>
      </c>
    </row>
    <row r="956" spans="1:20"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60"/>
        <v>43.406666666666666</v>
      </c>
      <c r="P956">
        <f t="shared" si="57"/>
        <v>89.191780821917803</v>
      </c>
      <c r="Q956" t="s">
        <v>8323</v>
      </c>
      <c r="R956" t="s">
        <v>8325</v>
      </c>
      <c r="S956" s="9">
        <f t="shared" si="59"/>
        <v>42194.833784722221</v>
      </c>
      <c r="T956" s="9">
        <f t="shared" si="58"/>
        <v>42236.833784722221</v>
      </c>
    </row>
    <row r="957" spans="1:20"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60"/>
        <v>5.6613333333333333</v>
      </c>
      <c r="P957">
        <f t="shared" si="57"/>
        <v>182.6236559139785</v>
      </c>
      <c r="Q957" t="s">
        <v>8323</v>
      </c>
      <c r="R957" t="s">
        <v>8325</v>
      </c>
      <c r="S957" s="9">
        <f t="shared" si="59"/>
        <v>42586.295138888891</v>
      </c>
      <c r="T957" s="9">
        <f t="shared" si="58"/>
        <v>42626.295138888891</v>
      </c>
    </row>
    <row r="958" spans="1:20"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60"/>
        <v>1.722</v>
      </c>
      <c r="P958">
        <f t="shared" si="57"/>
        <v>50.647058823529413</v>
      </c>
      <c r="Q958" t="s">
        <v>8323</v>
      </c>
      <c r="R958" t="s">
        <v>8325</v>
      </c>
      <c r="S958" s="9">
        <f t="shared" si="59"/>
        <v>42060.913877314815</v>
      </c>
      <c r="T958" s="9">
        <f t="shared" si="58"/>
        <v>42120.872210648144</v>
      </c>
    </row>
    <row r="959" spans="1:20"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60"/>
        <v>1.9416666666666664</v>
      </c>
      <c r="P959">
        <f t="shared" si="57"/>
        <v>33.285714285714285</v>
      </c>
      <c r="Q959" t="s">
        <v>8323</v>
      </c>
      <c r="R959" t="s">
        <v>8325</v>
      </c>
      <c r="S959" s="9">
        <f t="shared" si="59"/>
        <v>42660.552465277782</v>
      </c>
      <c r="T959" s="9">
        <f t="shared" si="58"/>
        <v>42691.594131944439</v>
      </c>
    </row>
    <row r="960" spans="1:20"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60"/>
        <v>11.328275684711327</v>
      </c>
      <c r="P960">
        <f t="shared" si="57"/>
        <v>51.823529411764703</v>
      </c>
      <c r="Q960" t="s">
        <v>8323</v>
      </c>
      <c r="R960" t="s">
        <v>8325</v>
      </c>
      <c r="S960" s="9">
        <f t="shared" si="59"/>
        <v>42082.802812499998</v>
      </c>
      <c r="T960" s="9">
        <f t="shared" si="58"/>
        <v>42104.207638888889</v>
      </c>
    </row>
    <row r="961" spans="1:20"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60"/>
        <v>38.86</v>
      </c>
      <c r="P961">
        <f t="shared" si="57"/>
        <v>113.62573099415205</v>
      </c>
      <c r="Q961" t="s">
        <v>8323</v>
      </c>
      <c r="R961" t="s">
        <v>8325</v>
      </c>
      <c r="S961" s="9">
        <f t="shared" si="59"/>
        <v>41993.174363425926</v>
      </c>
      <c r="T961" s="9">
        <f t="shared" si="58"/>
        <v>42023.174363425926</v>
      </c>
    </row>
    <row r="962" spans="1:20"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si="60"/>
        <v>46.100628930817614</v>
      </c>
      <c r="P962">
        <f t="shared" si="57"/>
        <v>136.46276595744681</v>
      </c>
      <c r="Q962" t="s">
        <v>8323</v>
      </c>
      <c r="R962" t="s">
        <v>8325</v>
      </c>
      <c r="S962" s="9">
        <f t="shared" si="59"/>
        <v>42766.626793981486</v>
      </c>
      <c r="T962" s="9">
        <f t="shared" si="58"/>
        <v>42808.585127314815</v>
      </c>
    </row>
    <row r="963" spans="1:20"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si="60"/>
        <v>42.188421052631583</v>
      </c>
      <c r="P963">
        <f t="shared" ref="P963:P1026" si="61">(E963/L963)</f>
        <v>364.35454545454547</v>
      </c>
      <c r="Q963" t="s">
        <v>8323</v>
      </c>
      <c r="R963" t="s">
        <v>8325</v>
      </c>
      <c r="S963" s="9">
        <f t="shared" si="59"/>
        <v>42740.693692129629</v>
      </c>
      <c r="T963" s="9">
        <f t="shared" ref="T963:T1026" si="62">(((I963/60)/60)/24)+DATE(1970,1,1)</f>
        <v>42786.791666666672</v>
      </c>
    </row>
    <row r="964" spans="1:20"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60"/>
        <v>28.48</v>
      </c>
      <c r="P964">
        <f t="shared" si="61"/>
        <v>19.243243243243242</v>
      </c>
      <c r="Q964" t="s">
        <v>8323</v>
      </c>
      <c r="R964" t="s">
        <v>8325</v>
      </c>
      <c r="S964" s="9">
        <f t="shared" ref="S964:S1027" si="63">(((J964/60)/60)/24)+DATE(1970,1,1)</f>
        <v>42373.712418981479</v>
      </c>
      <c r="T964" s="9">
        <f t="shared" si="62"/>
        <v>42411.712418981479</v>
      </c>
    </row>
    <row r="965" spans="1:20"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60"/>
        <v>1.077142857142857</v>
      </c>
      <c r="P965">
        <f t="shared" si="61"/>
        <v>41.888888888888886</v>
      </c>
      <c r="Q965" t="s">
        <v>8323</v>
      </c>
      <c r="R965" t="s">
        <v>8325</v>
      </c>
      <c r="S965" s="9">
        <f t="shared" si="63"/>
        <v>42625.635636574079</v>
      </c>
      <c r="T965" s="9">
        <f t="shared" si="62"/>
        <v>42660.635636574079</v>
      </c>
    </row>
    <row r="966" spans="1:20"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60"/>
        <v>0.79909090909090907</v>
      </c>
      <c r="P966">
        <f t="shared" si="61"/>
        <v>30.310344827586206</v>
      </c>
      <c r="Q966" t="s">
        <v>8323</v>
      </c>
      <c r="R966" t="s">
        <v>8325</v>
      </c>
      <c r="S966" s="9">
        <f t="shared" si="63"/>
        <v>42208.628692129627</v>
      </c>
      <c r="T966" s="9">
        <f t="shared" si="62"/>
        <v>42248.628692129627</v>
      </c>
    </row>
    <row r="967" spans="1:20"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60"/>
        <v>1.1919999999999999</v>
      </c>
      <c r="P967">
        <f t="shared" si="61"/>
        <v>49.666666666666664</v>
      </c>
      <c r="Q967" t="s">
        <v>8323</v>
      </c>
      <c r="R967" t="s">
        <v>8325</v>
      </c>
      <c r="S967" s="9">
        <f t="shared" si="63"/>
        <v>42637.016736111109</v>
      </c>
      <c r="T967" s="9">
        <f t="shared" si="62"/>
        <v>42669.165972222225</v>
      </c>
    </row>
    <row r="968" spans="1:20"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60"/>
        <v>14.799999999999999</v>
      </c>
      <c r="P968">
        <f t="shared" si="61"/>
        <v>59.2</v>
      </c>
      <c r="Q968" t="s">
        <v>8323</v>
      </c>
      <c r="R968" t="s">
        <v>8325</v>
      </c>
      <c r="S968" s="9">
        <f t="shared" si="63"/>
        <v>42619.635787037041</v>
      </c>
      <c r="T968" s="9">
        <f t="shared" si="62"/>
        <v>42649.635787037041</v>
      </c>
    </row>
    <row r="969" spans="1:20"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60"/>
        <v>17.810000000000002</v>
      </c>
      <c r="P969">
        <f t="shared" si="61"/>
        <v>43.97530864197531</v>
      </c>
      <c r="Q969" t="s">
        <v>8323</v>
      </c>
      <c r="R969" t="s">
        <v>8325</v>
      </c>
      <c r="S969" s="9">
        <f t="shared" si="63"/>
        <v>42422.254328703704</v>
      </c>
      <c r="T969" s="9">
        <f t="shared" si="62"/>
        <v>42482.21266203704</v>
      </c>
    </row>
    <row r="970" spans="1:20"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60"/>
        <v>1.325</v>
      </c>
      <c r="P970">
        <f t="shared" si="61"/>
        <v>26.5</v>
      </c>
      <c r="Q970" t="s">
        <v>8323</v>
      </c>
      <c r="R970" t="s">
        <v>8325</v>
      </c>
      <c r="S970" s="9">
        <f t="shared" si="63"/>
        <v>41836.847615740742</v>
      </c>
      <c r="T970" s="9">
        <f t="shared" si="62"/>
        <v>41866.847615740742</v>
      </c>
    </row>
    <row r="971" spans="1:20"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60"/>
        <v>46.666666666666664</v>
      </c>
      <c r="P971">
        <f t="shared" si="61"/>
        <v>1272.7272727272727</v>
      </c>
      <c r="Q971" t="s">
        <v>8323</v>
      </c>
      <c r="R971" t="s">
        <v>8325</v>
      </c>
      <c r="S971" s="9">
        <f t="shared" si="63"/>
        <v>42742.30332175926</v>
      </c>
      <c r="T971" s="9">
        <f t="shared" si="62"/>
        <v>42775.30332175926</v>
      </c>
    </row>
    <row r="972" spans="1:20"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60"/>
        <v>45.92</v>
      </c>
      <c r="P972">
        <f t="shared" si="61"/>
        <v>164</v>
      </c>
      <c r="Q972" t="s">
        <v>8323</v>
      </c>
      <c r="R972" t="s">
        <v>8325</v>
      </c>
      <c r="S972" s="9">
        <f t="shared" si="63"/>
        <v>42721.220520833333</v>
      </c>
      <c r="T972" s="9">
        <f t="shared" si="62"/>
        <v>42758.207638888889</v>
      </c>
    </row>
    <row r="973" spans="1:20"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60"/>
        <v>0.22599999999999998</v>
      </c>
      <c r="P973">
        <f t="shared" si="61"/>
        <v>45.2</v>
      </c>
      <c r="Q973" t="s">
        <v>8323</v>
      </c>
      <c r="R973" t="s">
        <v>8325</v>
      </c>
      <c r="S973" s="9">
        <f t="shared" si="63"/>
        <v>42111.709027777775</v>
      </c>
      <c r="T973" s="9">
        <f t="shared" si="62"/>
        <v>42156.709027777775</v>
      </c>
    </row>
    <row r="974" spans="1:20"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60"/>
        <v>34.625</v>
      </c>
      <c r="P974">
        <f t="shared" si="61"/>
        <v>153.88888888888889</v>
      </c>
      <c r="Q974" t="s">
        <v>8323</v>
      </c>
      <c r="R974" t="s">
        <v>8325</v>
      </c>
      <c r="S974" s="9">
        <f t="shared" si="63"/>
        <v>41856.865717592591</v>
      </c>
      <c r="T974" s="9">
        <f t="shared" si="62"/>
        <v>41886.290972222225</v>
      </c>
    </row>
    <row r="975" spans="1:20"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60"/>
        <v>2.0549999999999997</v>
      </c>
      <c r="P975">
        <f t="shared" si="61"/>
        <v>51.375</v>
      </c>
      <c r="Q975" t="s">
        <v>8323</v>
      </c>
      <c r="R975" t="s">
        <v>8325</v>
      </c>
      <c r="S975" s="9">
        <f t="shared" si="63"/>
        <v>42257.014965277776</v>
      </c>
      <c r="T975" s="9">
        <f t="shared" si="62"/>
        <v>42317.056631944448</v>
      </c>
    </row>
    <row r="976" spans="1:20"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60"/>
        <v>0.55999999999999994</v>
      </c>
      <c r="P976">
        <f t="shared" si="61"/>
        <v>93.333333333333329</v>
      </c>
      <c r="Q976" t="s">
        <v>8323</v>
      </c>
      <c r="R976" t="s">
        <v>8325</v>
      </c>
      <c r="S976" s="9">
        <f t="shared" si="63"/>
        <v>42424.749490740738</v>
      </c>
      <c r="T976" s="9">
        <f t="shared" si="62"/>
        <v>42454.707824074074</v>
      </c>
    </row>
    <row r="977" spans="1:20"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60"/>
        <v>2.6069999999999998</v>
      </c>
      <c r="P977">
        <f t="shared" si="61"/>
        <v>108.625</v>
      </c>
      <c r="Q977" t="s">
        <v>8323</v>
      </c>
      <c r="R977" t="s">
        <v>8325</v>
      </c>
      <c r="S977" s="9">
        <f t="shared" si="63"/>
        <v>42489.696585648147</v>
      </c>
      <c r="T977" s="9">
        <f t="shared" si="62"/>
        <v>42549.696585648147</v>
      </c>
    </row>
    <row r="978" spans="1:20"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60"/>
        <v>1.9259999999999999</v>
      </c>
      <c r="P978">
        <f t="shared" si="61"/>
        <v>160.5</v>
      </c>
      <c r="Q978" t="s">
        <v>8323</v>
      </c>
      <c r="R978" t="s">
        <v>8325</v>
      </c>
      <c r="S978" s="9">
        <f t="shared" si="63"/>
        <v>42185.058993055558</v>
      </c>
      <c r="T978" s="9">
        <f t="shared" si="62"/>
        <v>42230.058993055558</v>
      </c>
    </row>
    <row r="979" spans="1:20"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ref="O979:O1041" si="64">E979/D979 *100</f>
        <v>33.666666666666664</v>
      </c>
      <c r="P979">
        <f t="shared" si="61"/>
        <v>75.75</v>
      </c>
      <c r="Q979" t="s">
        <v>8323</v>
      </c>
      <c r="R979" t="s">
        <v>8325</v>
      </c>
      <c r="S979" s="9">
        <f t="shared" si="63"/>
        <v>42391.942094907412</v>
      </c>
      <c r="T979" s="9">
        <f t="shared" si="62"/>
        <v>42421.942094907412</v>
      </c>
    </row>
    <row r="980" spans="1:20"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64"/>
        <v>56.263267182990241</v>
      </c>
      <c r="P980">
        <f t="shared" si="61"/>
        <v>790.83739837398377</v>
      </c>
      <c r="Q980" t="s">
        <v>8323</v>
      </c>
      <c r="R980" t="s">
        <v>8325</v>
      </c>
      <c r="S980" s="9">
        <f t="shared" si="63"/>
        <v>42395.309039351851</v>
      </c>
      <c r="T980" s="9">
        <f t="shared" si="62"/>
        <v>42425.309039351851</v>
      </c>
    </row>
    <row r="981" spans="1:20"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64"/>
        <v>82.817599999999999</v>
      </c>
      <c r="P981">
        <f t="shared" si="61"/>
        <v>301.93916666666667</v>
      </c>
      <c r="Q981" t="s">
        <v>8323</v>
      </c>
      <c r="R981" t="s">
        <v>8325</v>
      </c>
      <c r="S981" s="9">
        <f t="shared" si="63"/>
        <v>42506.416990740734</v>
      </c>
      <c r="T981" s="9">
        <f t="shared" si="62"/>
        <v>42541.790972222225</v>
      </c>
    </row>
    <row r="982" spans="1:20"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64"/>
        <v>14.860000000000001</v>
      </c>
      <c r="P982">
        <f t="shared" si="61"/>
        <v>47.935483870967744</v>
      </c>
      <c r="Q982" t="s">
        <v>8323</v>
      </c>
      <c r="R982" t="s">
        <v>8325</v>
      </c>
      <c r="S982" s="9">
        <f t="shared" si="63"/>
        <v>41928.904189814813</v>
      </c>
      <c r="T982" s="9">
        <f t="shared" si="62"/>
        <v>41973.945856481485</v>
      </c>
    </row>
    <row r="983" spans="1:20"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64"/>
        <v>1.2375123751237513E-2</v>
      </c>
      <c r="P983">
        <f t="shared" si="61"/>
        <v>2.75</v>
      </c>
      <c r="Q983" t="s">
        <v>8323</v>
      </c>
      <c r="R983" t="s">
        <v>8325</v>
      </c>
      <c r="S983" s="9">
        <f t="shared" si="63"/>
        <v>41830.947013888886</v>
      </c>
      <c r="T983" s="9">
        <f t="shared" si="62"/>
        <v>41860.947013888886</v>
      </c>
    </row>
    <row r="984" spans="1:20"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64"/>
        <v>1.7142857142857144E-2</v>
      </c>
      <c r="P984">
        <f t="shared" si="61"/>
        <v>1</v>
      </c>
      <c r="Q984" t="s">
        <v>8323</v>
      </c>
      <c r="R984" t="s">
        <v>8325</v>
      </c>
      <c r="S984" s="9">
        <f t="shared" si="63"/>
        <v>42615.753310185188</v>
      </c>
      <c r="T984" s="9">
        <f t="shared" si="62"/>
        <v>42645.753310185188</v>
      </c>
    </row>
    <row r="985" spans="1:20"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64"/>
        <v>29.506136117214709</v>
      </c>
      <c r="P985">
        <f t="shared" si="61"/>
        <v>171.79329608938548</v>
      </c>
      <c r="Q985" t="s">
        <v>8323</v>
      </c>
      <c r="R985" t="s">
        <v>8325</v>
      </c>
      <c r="S985" s="9">
        <f t="shared" si="63"/>
        <v>42574.667650462965</v>
      </c>
      <c r="T985" s="9">
        <f t="shared" si="62"/>
        <v>42605.870833333334</v>
      </c>
    </row>
    <row r="986" spans="1:20"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64"/>
        <v>1.06</v>
      </c>
      <c r="P986">
        <f t="shared" si="61"/>
        <v>35.333333333333336</v>
      </c>
      <c r="Q986" t="s">
        <v>8323</v>
      </c>
      <c r="R986" t="s">
        <v>8325</v>
      </c>
      <c r="S986" s="9">
        <f t="shared" si="63"/>
        <v>42061.11583333333</v>
      </c>
      <c r="T986" s="9">
        <f t="shared" si="62"/>
        <v>42091.074166666673</v>
      </c>
    </row>
    <row r="987" spans="1:20"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64"/>
        <v>6.293333333333333</v>
      </c>
      <c r="P987">
        <f t="shared" si="61"/>
        <v>82.086956521739125</v>
      </c>
      <c r="Q987" t="s">
        <v>8323</v>
      </c>
      <c r="R987" t="s">
        <v>8325</v>
      </c>
      <c r="S987" s="9">
        <f t="shared" si="63"/>
        <v>42339.967708333337</v>
      </c>
      <c r="T987" s="9">
        <f t="shared" si="62"/>
        <v>42369.958333333328</v>
      </c>
    </row>
    <row r="988" spans="1:20"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64"/>
        <v>12.75</v>
      </c>
      <c r="P988">
        <f t="shared" si="61"/>
        <v>110.8695652173913</v>
      </c>
      <c r="Q988" t="s">
        <v>8323</v>
      </c>
      <c r="R988" t="s">
        <v>8325</v>
      </c>
      <c r="S988" s="9">
        <f t="shared" si="63"/>
        <v>42324.767361111109</v>
      </c>
      <c r="T988" s="9">
        <f t="shared" si="62"/>
        <v>42379</v>
      </c>
    </row>
    <row r="989" spans="1:20"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64"/>
        <v>13.22</v>
      </c>
      <c r="P989">
        <f t="shared" si="61"/>
        <v>161.21951219512195</v>
      </c>
      <c r="Q989" t="s">
        <v>8323</v>
      </c>
      <c r="R989" t="s">
        <v>8325</v>
      </c>
      <c r="S989" s="9">
        <f t="shared" si="63"/>
        <v>41773.294560185182</v>
      </c>
      <c r="T989" s="9">
        <f t="shared" si="62"/>
        <v>41813.294560185182</v>
      </c>
    </row>
    <row r="990" spans="1:20"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64"/>
        <v>0</v>
      </c>
      <c r="P990" t="e">
        <f t="shared" si="61"/>
        <v>#DIV/0!</v>
      </c>
      <c r="Q990" t="s">
        <v>8323</v>
      </c>
      <c r="R990" t="s">
        <v>8325</v>
      </c>
      <c r="S990" s="9">
        <f t="shared" si="63"/>
        <v>42614.356770833328</v>
      </c>
      <c r="T990" s="9">
        <f t="shared" si="62"/>
        <v>42644.356770833328</v>
      </c>
    </row>
    <row r="991" spans="1:20"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64"/>
        <v>16.77</v>
      </c>
      <c r="P991">
        <f t="shared" si="61"/>
        <v>52.40625</v>
      </c>
      <c r="Q991" t="s">
        <v>8323</v>
      </c>
      <c r="R991" t="s">
        <v>8325</v>
      </c>
      <c r="S991" s="9">
        <f t="shared" si="63"/>
        <v>42611.933969907404</v>
      </c>
      <c r="T991" s="9">
        <f t="shared" si="62"/>
        <v>42641.933969907404</v>
      </c>
    </row>
    <row r="992" spans="1:20"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64"/>
        <v>0.104</v>
      </c>
      <c r="P992">
        <f t="shared" si="61"/>
        <v>13</v>
      </c>
      <c r="Q992" t="s">
        <v>8323</v>
      </c>
      <c r="R992" t="s">
        <v>8325</v>
      </c>
      <c r="S992" s="9">
        <f t="shared" si="63"/>
        <v>41855.784305555557</v>
      </c>
      <c r="T992" s="9">
        <f t="shared" si="62"/>
        <v>41885.784305555557</v>
      </c>
    </row>
    <row r="993" spans="1:20"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64"/>
        <v>4.24</v>
      </c>
      <c r="P993">
        <f t="shared" si="61"/>
        <v>30.285714285714285</v>
      </c>
      <c r="Q993" t="s">
        <v>8323</v>
      </c>
      <c r="R993" t="s">
        <v>8325</v>
      </c>
      <c r="S993" s="9">
        <f t="shared" si="63"/>
        <v>42538.75680555556</v>
      </c>
      <c r="T993" s="9">
        <f t="shared" si="62"/>
        <v>42563.785416666666</v>
      </c>
    </row>
    <row r="994" spans="1:20"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64"/>
        <v>0.46699999999999997</v>
      </c>
      <c r="P994">
        <f t="shared" si="61"/>
        <v>116.75</v>
      </c>
      <c r="Q994" t="s">
        <v>8323</v>
      </c>
      <c r="R994" t="s">
        <v>8325</v>
      </c>
      <c r="S994" s="9">
        <f t="shared" si="63"/>
        <v>42437.924988425926</v>
      </c>
      <c r="T994" s="9">
        <f t="shared" si="62"/>
        <v>42497.883321759262</v>
      </c>
    </row>
    <row r="995" spans="1:20"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64"/>
        <v>25.087142857142858</v>
      </c>
      <c r="P995">
        <f t="shared" si="61"/>
        <v>89.59693877551021</v>
      </c>
      <c r="Q995" t="s">
        <v>8323</v>
      </c>
      <c r="R995" t="s">
        <v>8325</v>
      </c>
      <c r="S995" s="9">
        <f t="shared" si="63"/>
        <v>42652.964907407411</v>
      </c>
      <c r="T995" s="9">
        <f t="shared" si="62"/>
        <v>42686.208333333328</v>
      </c>
    </row>
    <row r="996" spans="1:20"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64"/>
        <v>2.3345000000000002</v>
      </c>
      <c r="P996">
        <f t="shared" si="61"/>
        <v>424.45454545454544</v>
      </c>
      <c r="Q996" t="s">
        <v>8323</v>
      </c>
      <c r="R996" t="s">
        <v>8325</v>
      </c>
      <c r="S996" s="9">
        <f t="shared" si="63"/>
        <v>41921.263078703705</v>
      </c>
      <c r="T996" s="9">
        <f t="shared" si="62"/>
        <v>41973.957638888889</v>
      </c>
    </row>
    <row r="997" spans="1:20"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64"/>
        <v>7.26</v>
      </c>
      <c r="P997">
        <f t="shared" si="61"/>
        <v>80.666666666666671</v>
      </c>
      <c r="Q997" t="s">
        <v>8323</v>
      </c>
      <c r="R997" t="s">
        <v>8325</v>
      </c>
      <c r="S997" s="9">
        <f t="shared" si="63"/>
        <v>41947.940740740742</v>
      </c>
      <c r="T997" s="9">
        <f t="shared" si="62"/>
        <v>41972.666666666672</v>
      </c>
    </row>
    <row r="998" spans="1:20"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64"/>
        <v>1.625</v>
      </c>
      <c r="P998">
        <f t="shared" si="61"/>
        <v>13</v>
      </c>
      <c r="Q998" t="s">
        <v>8323</v>
      </c>
      <c r="R998" t="s">
        <v>8325</v>
      </c>
      <c r="S998" s="9">
        <f t="shared" si="63"/>
        <v>41817.866435185184</v>
      </c>
      <c r="T998" s="9">
        <f t="shared" si="62"/>
        <v>41847.643750000003</v>
      </c>
    </row>
    <row r="999" spans="1:20"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64"/>
        <v>1.3</v>
      </c>
      <c r="P999">
        <f t="shared" si="61"/>
        <v>8.125</v>
      </c>
      <c r="Q999" t="s">
        <v>8323</v>
      </c>
      <c r="R999" t="s">
        <v>8325</v>
      </c>
      <c r="S999" s="9">
        <f t="shared" si="63"/>
        <v>41941.10297453704</v>
      </c>
      <c r="T999" s="9">
        <f t="shared" si="62"/>
        <v>41971.144641203704</v>
      </c>
    </row>
    <row r="1000" spans="1:20"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64"/>
        <v>58.558333333333337</v>
      </c>
      <c r="P1000">
        <f t="shared" si="61"/>
        <v>153.42794759825327</v>
      </c>
      <c r="Q1000" t="s">
        <v>8323</v>
      </c>
      <c r="R1000" t="s">
        <v>8325</v>
      </c>
      <c r="S1000" s="9">
        <f t="shared" si="63"/>
        <v>42282.168993055559</v>
      </c>
      <c r="T1000" s="9">
        <f t="shared" si="62"/>
        <v>42327.210659722223</v>
      </c>
    </row>
    <row r="1001" spans="1:20"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64"/>
        <v>7.7886666666666677</v>
      </c>
      <c r="P1001">
        <f t="shared" si="61"/>
        <v>292.07499999999999</v>
      </c>
      <c r="Q1001" t="s">
        <v>8323</v>
      </c>
      <c r="R1001" t="s">
        <v>8325</v>
      </c>
      <c r="S1001" s="9">
        <f t="shared" si="63"/>
        <v>41926.29965277778</v>
      </c>
      <c r="T1001" s="9">
        <f t="shared" si="62"/>
        <v>41956.334722222222</v>
      </c>
    </row>
    <row r="1002" spans="1:20"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64"/>
        <v>2.2157147647256061</v>
      </c>
      <c r="P1002">
        <f t="shared" si="61"/>
        <v>3304</v>
      </c>
      <c r="Q1002" t="s">
        <v>8323</v>
      </c>
      <c r="R1002" t="s">
        <v>8325</v>
      </c>
      <c r="S1002" s="9">
        <f t="shared" si="63"/>
        <v>42749.059722222228</v>
      </c>
      <c r="T1002" s="9">
        <f t="shared" si="62"/>
        <v>42809.018055555556</v>
      </c>
    </row>
    <row r="1003" spans="1:20"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64"/>
        <v>104</v>
      </c>
      <c r="P1003">
        <f t="shared" si="61"/>
        <v>1300</v>
      </c>
      <c r="Q1003" t="s">
        <v>8323</v>
      </c>
      <c r="R1003" t="s">
        <v>8325</v>
      </c>
      <c r="S1003" s="9">
        <f t="shared" si="63"/>
        <v>42720.720057870371</v>
      </c>
      <c r="T1003" s="9">
        <f t="shared" si="62"/>
        <v>42765.720057870371</v>
      </c>
    </row>
    <row r="1004" spans="1:20"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64"/>
        <v>29.6029602960296</v>
      </c>
      <c r="P1004">
        <f t="shared" si="61"/>
        <v>134.54545454545453</v>
      </c>
      <c r="Q1004" t="s">
        <v>8323</v>
      </c>
      <c r="R1004" t="s">
        <v>8325</v>
      </c>
      <c r="S1004" s="9">
        <f t="shared" si="63"/>
        <v>42325.684189814812</v>
      </c>
      <c r="T1004" s="9">
        <f t="shared" si="62"/>
        <v>42355.249305555553</v>
      </c>
    </row>
    <row r="1005" spans="1:20"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64"/>
        <v>16.055</v>
      </c>
      <c r="P1005">
        <f t="shared" si="61"/>
        <v>214.06666666666666</v>
      </c>
      <c r="Q1005" t="s">
        <v>8323</v>
      </c>
      <c r="R1005" t="s">
        <v>8325</v>
      </c>
      <c r="S1005" s="9">
        <f t="shared" si="63"/>
        <v>42780.709039351852</v>
      </c>
      <c r="T1005" s="9">
        <f t="shared" si="62"/>
        <v>42810.667372685188</v>
      </c>
    </row>
    <row r="1006" spans="1:20"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64"/>
        <v>82.207999999999998</v>
      </c>
      <c r="P1006">
        <f t="shared" si="61"/>
        <v>216.33684210526314</v>
      </c>
      <c r="Q1006" t="s">
        <v>8323</v>
      </c>
      <c r="R1006" t="s">
        <v>8325</v>
      </c>
      <c r="S1006" s="9">
        <f t="shared" si="63"/>
        <v>42388.708645833336</v>
      </c>
      <c r="T1006" s="9">
        <f t="shared" si="62"/>
        <v>42418.708645833336</v>
      </c>
    </row>
    <row r="1007" spans="1:20"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64"/>
        <v>75.051000000000002</v>
      </c>
      <c r="P1007">
        <f t="shared" si="61"/>
        <v>932.31055900621118</v>
      </c>
      <c r="Q1007" t="s">
        <v>8323</v>
      </c>
      <c r="R1007" t="s">
        <v>8325</v>
      </c>
      <c r="S1007" s="9">
        <f t="shared" si="63"/>
        <v>42276.624803240738</v>
      </c>
      <c r="T1007" s="9">
        <f t="shared" si="62"/>
        <v>42307.624803240738</v>
      </c>
    </row>
    <row r="1008" spans="1:20"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64"/>
        <v>5.8500000000000005</v>
      </c>
      <c r="P1008">
        <f t="shared" si="61"/>
        <v>29.25</v>
      </c>
      <c r="Q1008" t="s">
        <v>8323</v>
      </c>
      <c r="R1008" t="s">
        <v>8325</v>
      </c>
      <c r="S1008" s="9">
        <f t="shared" si="63"/>
        <v>41977.040185185186</v>
      </c>
      <c r="T1008" s="9">
        <f t="shared" si="62"/>
        <v>41985.299305555556</v>
      </c>
    </row>
    <row r="1009" spans="1:20"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64"/>
        <v>44.32</v>
      </c>
      <c r="P1009">
        <f t="shared" si="61"/>
        <v>174.94736842105263</v>
      </c>
      <c r="Q1009" t="s">
        <v>8323</v>
      </c>
      <c r="R1009" t="s">
        <v>8325</v>
      </c>
      <c r="S1009" s="9">
        <f t="shared" si="63"/>
        <v>42676.583599537036</v>
      </c>
      <c r="T1009" s="9">
        <f t="shared" si="62"/>
        <v>42718.6252662037</v>
      </c>
    </row>
    <row r="1010" spans="1:20"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64"/>
        <v>0.26737967914438499</v>
      </c>
      <c r="P1010">
        <f t="shared" si="61"/>
        <v>250</v>
      </c>
      <c r="Q1010" t="s">
        <v>8323</v>
      </c>
      <c r="R1010" t="s">
        <v>8325</v>
      </c>
      <c r="S1010" s="9">
        <f t="shared" si="63"/>
        <v>42702.809201388889</v>
      </c>
      <c r="T1010" s="9">
        <f t="shared" si="62"/>
        <v>42732.809201388889</v>
      </c>
    </row>
    <row r="1011" spans="1:20"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64"/>
        <v>13.13</v>
      </c>
      <c r="P1011">
        <f t="shared" si="61"/>
        <v>65</v>
      </c>
      <c r="Q1011" t="s">
        <v>8323</v>
      </c>
      <c r="R1011" t="s">
        <v>8325</v>
      </c>
      <c r="S1011" s="9">
        <f t="shared" si="63"/>
        <v>42510.604699074072</v>
      </c>
      <c r="T1011" s="9">
        <f t="shared" si="62"/>
        <v>42540.604699074072</v>
      </c>
    </row>
    <row r="1012" spans="1:20"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64"/>
        <v>0.19088937093275488</v>
      </c>
      <c r="P1012">
        <f t="shared" si="61"/>
        <v>55</v>
      </c>
      <c r="Q1012" t="s">
        <v>8323</v>
      </c>
      <c r="R1012" t="s">
        <v>8325</v>
      </c>
      <c r="S1012" s="9">
        <f t="shared" si="63"/>
        <v>42561.829421296294</v>
      </c>
      <c r="T1012" s="9">
        <f t="shared" si="62"/>
        <v>42618.124305555553</v>
      </c>
    </row>
    <row r="1013" spans="1:20"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64"/>
        <v>0.375</v>
      </c>
      <c r="P1013">
        <f t="shared" si="61"/>
        <v>75</v>
      </c>
      <c r="Q1013" t="s">
        <v>8323</v>
      </c>
      <c r="R1013" t="s">
        <v>8325</v>
      </c>
      <c r="S1013" s="9">
        <f t="shared" si="63"/>
        <v>41946.898090277777</v>
      </c>
      <c r="T1013" s="9">
        <f t="shared" si="62"/>
        <v>41991.898090277777</v>
      </c>
    </row>
    <row r="1014" spans="1:20"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64"/>
        <v>21535.021000000001</v>
      </c>
      <c r="P1014">
        <f t="shared" si="61"/>
        <v>1389.3561935483872</v>
      </c>
      <c r="Q1014" t="s">
        <v>8323</v>
      </c>
      <c r="R1014" t="s">
        <v>8325</v>
      </c>
      <c r="S1014" s="9">
        <f t="shared" si="63"/>
        <v>42714.440416666665</v>
      </c>
      <c r="T1014" s="9">
        <f t="shared" si="62"/>
        <v>42759.440416666665</v>
      </c>
    </row>
    <row r="1015" spans="1:20"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64"/>
        <v>34.527999999999999</v>
      </c>
      <c r="P1015">
        <f t="shared" si="61"/>
        <v>95.911111111111111</v>
      </c>
      <c r="Q1015" t="s">
        <v>8323</v>
      </c>
      <c r="R1015" t="s">
        <v>8325</v>
      </c>
      <c r="S1015" s="9">
        <f t="shared" si="63"/>
        <v>42339.833981481483</v>
      </c>
      <c r="T1015" s="9">
        <f t="shared" si="62"/>
        <v>42367.833333333328</v>
      </c>
    </row>
    <row r="1016" spans="1:20"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64"/>
        <v>30.599999999999998</v>
      </c>
      <c r="P1016">
        <f t="shared" si="61"/>
        <v>191.25</v>
      </c>
      <c r="Q1016" t="s">
        <v>8323</v>
      </c>
      <c r="R1016" t="s">
        <v>8325</v>
      </c>
      <c r="S1016" s="9">
        <f t="shared" si="63"/>
        <v>41955.002488425926</v>
      </c>
      <c r="T1016" s="9">
        <f t="shared" si="62"/>
        <v>42005.002488425926</v>
      </c>
    </row>
    <row r="1017" spans="1:20"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64"/>
        <v>2.666666666666667</v>
      </c>
      <c r="P1017">
        <f t="shared" si="61"/>
        <v>40</v>
      </c>
      <c r="Q1017" t="s">
        <v>8323</v>
      </c>
      <c r="R1017" t="s">
        <v>8325</v>
      </c>
      <c r="S1017" s="9">
        <f t="shared" si="63"/>
        <v>42303.878414351857</v>
      </c>
      <c r="T1017" s="9">
        <f t="shared" si="62"/>
        <v>42333.920081018514</v>
      </c>
    </row>
    <row r="1018" spans="1:20"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64"/>
        <v>2.8420000000000001</v>
      </c>
      <c r="P1018">
        <f t="shared" si="61"/>
        <v>74.78947368421052</v>
      </c>
      <c r="Q1018" t="s">
        <v>8323</v>
      </c>
      <c r="R1018" t="s">
        <v>8325</v>
      </c>
      <c r="S1018" s="9">
        <f t="shared" si="63"/>
        <v>42422.107129629629</v>
      </c>
      <c r="T1018" s="9">
        <f t="shared" si="62"/>
        <v>42467.065462962957</v>
      </c>
    </row>
    <row r="1019" spans="1:20"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64"/>
        <v>22.878799999999998</v>
      </c>
      <c r="P1019">
        <f t="shared" si="61"/>
        <v>161.11830985915492</v>
      </c>
      <c r="Q1019" t="s">
        <v>8323</v>
      </c>
      <c r="R1019" t="s">
        <v>8325</v>
      </c>
      <c r="S1019" s="9">
        <f t="shared" si="63"/>
        <v>42289.675173611111</v>
      </c>
      <c r="T1019" s="9">
        <f t="shared" si="62"/>
        <v>42329.716840277775</v>
      </c>
    </row>
    <row r="1020" spans="1:20"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64"/>
        <v>3.105</v>
      </c>
      <c r="P1020">
        <f t="shared" si="61"/>
        <v>88.714285714285708</v>
      </c>
      <c r="Q1020" t="s">
        <v>8323</v>
      </c>
      <c r="R1020" t="s">
        <v>8325</v>
      </c>
      <c r="S1020" s="9">
        <f t="shared" si="63"/>
        <v>42535.492280092592</v>
      </c>
      <c r="T1020" s="9">
        <f t="shared" si="62"/>
        <v>42565.492280092592</v>
      </c>
    </row>
    <row r="1021" spans="1:20"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64"/>
        <v>47.333333333333336</v>
      </c>
      <c r="P1021">
        <f t="shared" si="61"/>
        <v>53.25</v>
      </c>
      <c r="Q1021" t="s">
        <v>8323</v>
      </c>
      <c r="R1021" t="s">
        <v>8325</v>
      </c>
      <c r="S1021" s="9">
        <f t="shared" si="63"/>
        <v>42009.973946759259</v>
      </c>
      <c r="T1021" s="9">
        <f t="shared" si="62"/>
        <v>42039.973946759259</v>
      </c>
    </row>
    <row r="1022" spans="1:20"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64"/>
        <v>205.54838709677421</v>
      </c>
      <c r="P1022">
        <f t="shared" si="61"/>
        <v>106.2</v>
      </c>
      <c r="Q1022" t="s">
        <v>8329</v>
      </c>
      <c r="R1022" t="s">
        <v>8334</v>
      </c>
      <c r="S1022" s="9">
        <f t="shared" si="63"/>
        <v>42127.069548611107</v>
      </c>
      <c r="T1022" s="9">
        <f t="shared" si="62"/>
        <v>42157.032638888893</v>
      </c>
    </row>
    <row r="1023" spans="1:20"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64"/>
        <v>351.80366666666669</v>
      </c>
      <c r="P1023">
        <f t="shared" si="61"/>
        <v>22.079728033472804</v>
      </c>
      <c r="Q1023" t="s">
        <v>8329</v>
      </c>
      <c r="R1023" t="s">
        <v>8334</v>
      </c>
      <c r="S1023" s="9">
        <f t="shared" si="63"/>
        <v>42271.251979166671</v>
      </c>
      <c r="T1023" s="9">
        <f t="shared" si="62"/>
        <v>42294.166666666672</v>
      </c>
    </row>
    <row r="1024" spans="1:20"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64"/>
        <v>114.9</v>
      </c>
      <c r="P1024">
        <f t="shared" si="61"/>
        <v>31.054054054054053</v>
      </c>
      <c r="Q1024" t="s">
        <v>8329</v>
      </c>
      <c r="R1024" t="s">
        <v>8334</v>
      </c>
      <c r="S1024" s="9">
        <f t="shared" si="63"/>
        <v>42111.646724537044</v>
      </c>
      <c r="T1024" s="9">
        <f t="shared" si="62"/>
        <v>42141.646724537044</v>
      </c>
    </row>
    <row r="1025" spans="1:20"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64"/>
        <v>237.15</v>
      </c>
      <c r="P1025">
        <f t="shared" si="61"/>
        <v>36.206106870229007</v>
      </c>
      <c r="Q1025" t="s">
        <v>8329</v>
      </c>
      <c r="R1025" t="s">
        <v>8334</v>
      </c>
      <c r="S1025" s="9">
        <f t="shared" si="63"/>
        <v>42145.919687500005</v>
      </c>
      <c r="T1025" s="9">
        <f t="shared" si="62"/>
        <v>42175.919687500005</v>
      </c>
    </row>
    <row r="1026" spans="1:20"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si="64"/>
        <v>118.63774999999998</v>
      </c>
      <c r="P1026">
        <f t="shared" si="61"/>
        <v>388.9762295081967</v>
      </c>
      <c r="Q1026" t="s">
        <v>8329</v>
      </c>
      <c r="R1026" t="s">
        <v>8334</v>
      </c>
      <c r="S1026" s="9">
        <f t="shared" si="63"/>
        <v>42370.580590277779</v>
      </c>
      <c r="T1026" s="9">
        <f t="shared" si="62"/>
        <v>42400.580590277779</v>
      </c>
    </row>
    <row r="1027" spans="1:20"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si="64"/>
        <v>109.92831428571431</v>
      </c>
      <c r="P1027">
        <f t="shared" ref="P1027:P1090" si="65">(E1027/L1027)</f>
        <v>71.848571428571432</v>
      </c>
      <c r="Q1027" t="s">
        <v>8329</v>
      </c>
      <c r="R1027" t="s">
        <v>8334</v>
      </c>
      <c r="S1027" s="9">
        <f t="shared" si="63"/>
        <v>42049.833761574075</v>
      </c>
      <c r="T1027" s="9">
        <f t="shared" ref="T1027:T1090" si="66">(((I1027/60)/60)/24)+DATE(1970,1,1)</f>
        <v>42079.792094907403</v>
      </c>
    </row>
    <row r="1028" spans="1:20"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64"/>
        <v>100.00828571428571</v>
      </c>
      <c r="P1028">
        <f t="shared" si="65"/>
        <v>57.381803278688523</v>
      </c>
      <c r="Q1028" t="s">
        <v>8329</v>
      </c>
      <c r="R1028" t="s">
        <v>8334</v>
      </c>
      <c r="S1028" s="9">
        <f t="shared" ref="S1028:S1091" si="67">(((J1028/60)/60)/24)+DATE(1970,1,1)</f>
        <v>42426.407592592594</v>
      </c>
      <c r="T1028" s="9">
        <f t="shared" si="66"/>
        <v>42460.365925925929</v>
      </c>
    </row>
    <row r="1029" spans="1:20"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64"/>
        <v>103.09292094387415</v>
      </c>
      <c r="P1029">
        <f t="shared" si="65"/>
        <v>69.666666666666671</v>
      </c>
      <c r="Q1029" t="s">
        <v>8329</v>
      </c>
      <c r="R1029" t="s">
        <v>8334</v>
      </c>
      <c r="S1029" s="9">
        <f t="shared" si="67"/>
        <v>41905.034108796295</v>
      </c>
      <c r="T1029" s="9">
        <f t="shared" si="66"/>
        <v>41935.034108796295</v>
      </c>
    </row>
    <row r="1030" spans="1:20"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64"/>
        <v>117.27000000000001</v>
      </c>
      <c r="P1030">
        <f t="shared" si="65"/>
        <v>45.988235294117644</v>
      </c>
      <c r="Q1030" t="s">
        <v>8329</v>
      </c>
      <c r="R1030" t="s">
        <v>8334</v>
      </c>
      <c r="S1030" s="9">
        <f t="shared" si="67"/>
        <v>42755.627372685187</v>
      </c>
      <c r="T1030" s="9">
        <f t="shared" si="66"/>
        <v>42800.833333333328</v>
      </c>
    </row>
    <row r="1031" spans="1:20"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64"/>
        <v>111.75999999999999</v>
      </c>
      <c r="P1031">
        <f t="shared" si="65"/>
        <v>79.262411347517727</v>
      </c>
      <c r="Q1031" t="s">
        <v>8329</v>
      </c>
      <c r="R1031" t="s">
        <v>8334</v>
      </c>
      <c r="S1031" s="9">
        <f t="shared" si="67"/>
        <v>42044.711886574078</v>
      </c>
      <c r="T1031" s="9">
        <f t="shared" si="66"/>
        <v>42098.915972222225</v>
      </c>
    </row>
    <row r="1032" spans="1:20"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64"/>
        <v>342.09999999999997</v>
      </c>
      <c r="P1032">
        <f t="shared" si="65"/>
        <v>43.031446540880502</v>
      </c>
      <c r="Q1032" t="s">
        <v>8329</v>
      </c>
      <c r="R1032" t="s">
        <v>8334</v>
      </c>
      <c r="S1032" s="9">
        <f t="shared" si="67"/>
        <v>42611.483206018514</v>
      </c>
      <c r="T1032" s="9">
        <f t="shared" si="66"/>
        <v>42625.483206018514</v>
      </c>
    </row>
    <row r="1033" spans="1:20"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64"/>
        <v>107.4</v>
      </c>
      <c r="P1033">
        <f t="shared" si="65"/>
        <v>108.48484848484848</v>
      </c>
      <c r="Q1033" t="s">
        <v>8329</v>
      </c>
      <c r="R1033" t="s">
        <v>8334</v>
      </c>
      <c r="S1033" s="9">
        <f t="shared" si="67"/>
        <v>42324.764004629629</v>
      </c>
      <c r="T1033" s="9">
        <f t="shared" si="66"/>
        <v>42354.764004629629</v>
      </c>
    </row>
    <row r="1034" spans="1:20"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64"/>
        <v>108.49703703703703</v>
      </c>
      <c r="P1034">
        <f t="shared" si="65"/>
        <v>61.029583333333335</v>
      </c>
      <c r="Q1034" t="s">
        <v>8329</v>
      </c>
      <c r="R1034" t="s">
        <v>8334</v>
      </c>
      <c r="S1034" s="9">
        <f t="shared" si="67"/>
        <v>42514.666956018518</v>
      </c>
      <c r="T1034" s="9">
        <f t="shared" si="66"/>
        <v>42544.666956018518</v>
      </c>
    </row>
    <row r="1035" spans="1:20"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64"/>
        <v>102.86144578313252</v>
      </c>
      <c r="P1035">
        <f t="shared" si="65"/>
        <v>50.592592592592595</v>
      </c>
      <c r="Q1035" t="s">
        <v>8329</v>
      </c>
      <c r="R1035" t="s">
        <v>8334</v>
      </c>
      <c r="S1035" s="9">
        <f t="shared" si="67"/>
        <v>42688.732407407413</v>
      </c>
      <c r="T1035" s="9">
        <f t="shared" si="66"/>
        <v>42716.732407407413</v>
      </c>
    </row>
    <row r="1036" spans="1:20"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64"/>
        <v>130.0018</v>
      </c>
      <c r="P1036">
        <f t="shared" si="65"/>
        <v>39.157168674698795</v>
      </c>
      <c r="Q1036" t="s">
        <v>8329</v>
      </c>
      <c r="R1036" t="s">
        <v>8334</v>
      </c>
      <c r="S1036" s="9">
        <f t="shared" si="67"/>
        <v>42555.166712962964</v>
      </c>
      <c r="T1036" s="9">
        <f t="shared" si="66"/>
        <v>42587.165972222225</v>
      </c>
    </row>
    <row r="1037" spans="1:20"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64"/>
        <v>107.65217391304347</v>
      </c>
      <c r="P1037">
        <f t="shared" si="65"/>
        <v>65.15789473684211</v>
      </c>
      <c r="Q1037" t="s">
        <v>8329</v>
      </c>
      <c r="R1037" t="s">
        <v>8334</v>
      </c>
      <c r="S1037" s="9">
        <f t="shared" si="67"/>
        <v>42016.641435185185</v>
      </c>
      <c r="T1037" s="9">
        <f t="shared" si="66"/>
        <v>42046.641435185185</v>
      </c>
    </row>
    <row r="1038" spans="1:20"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64"/>
        <v>112.36044444444444</v>
      </c>
      <c r="P1038">
        <f t="shared" si="65"/>
        <v>23.963127962085309</v>
      </c>
      <c r="Q1038" t="s">
        <v>8329</v>
      </c>
      <c r="R1038" t="s">
        <v>8334</v>
      </c>
      <c r="S1038" s="9">
        <f t="shared" si="67"/>
        <v>41249.448958333334</v>
      </c>
      <c r="T1038" s="9">
        <f t="shared" si="66"/>
        <v>41281.333333333336</v>
      </c>
    </row>
    <row r="1039" spans="1:20"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64"/>
        <v>102.1</v>
      </c>
      <c r="P1039">
        <f t="shared" si="65"/>
        <v>48.61904761904762</v>
      </c>
      <c r="Q1039" t="s">
        <v>8329</v>
      </c>
      <c r="R1039" t="s">
        <v>8334</v>
      </c>
      <c r="S1039" s="9">
        <f t="shared" si="67"/>
        <v>42119.822476851856</v>
      </c>
      <c r="T1039" s="9">
        <f t="shared" si="66"/>
        <v>42142.208333333328</v>
      </c>
    </row>
    <row r="1040" spans="1:20"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64"/>
        <v>145.33333333333334</v>
      </c>
      <c r="P1040">
        <f t="shared" si="65"/>
        <v>35.73770491803279</v>
      </c>
      <c r="Q1040" t="s">
        <v>8329</v>
      </c>
      <c r="R1040" t="s">
        <v>8334</v>
      </c>
      <c r="S1040" s="9">
        <f t="shared" si="67"/>
        <v>42418.231747685189</v>
      </c>
      <c r="T1040" s="9">
        <f t="shared" si="66"/>
        <v>42448.190081018518</v>
      </c>
    </row>
    <row r="1041" spans="1:20"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64"/>
        <v>128.19999999999999</v>
      </c>
      <c r="P1041">
        <f t="shared" si="65"/>
        <v>21.366666666666667</v>
      </c>
      <c r="Q1041" t="s">
        <v>8329</v>
      </c>
      <c r="R1041" t="s">
        <v>8334</v>
      </c>
      <c r="S1041" s="9">
        <f t="shared" si="67"/>
        <v>42692.109328703707</v>
      </c>
      <c r="T1041" s="9">
        <f t="shared" si="66"/>
        <v>42717.332638888889</v>
      </c>
    </row>
    <row r="1042" spans="1:20"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E1042/D1042 *100</f>
        <v>0.29411764705882354</v>
      </c>
      <c r="P1042">
        <f t="shared" si="65"/>
        <v>250</v>
      </c>
      <c r="Q1042" t="s">
        <v>8335</v>
      </c>
      <c r="R1042" t="s">
        <v>8336</v>
      </c>
      <c r="S1042" s="9">
        <f t="shared" si="67"/>
        <v>42579.708437499998</v>
      </c>
      <c r="T1042" s="9">
        <f t="shared" si="66"/>
        <v>42609.708437499998</v>
      </c>
    </row>
    <row r="1043" spans="1:20"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ref="O1043:O1106" si="68">E1043/D1043 *100</f>
        <v>0</v>
      </c>
      <c r="P1043" t="e">
        <f t="shared" si="65"/>
        <v>#DIV/0!</v>
      </c>
      <c r="Q1043" t="s">
        <v>8335</v>
      </c>
      <c r="R1043" t="s">
        <v>8336</v>
      </c>
      <c r="S1043" s="9">
        <f t="shared" si="67"/>
        <v>41831.060092592597</v>
      </c>
      <c r="T1043" s="9">
        <f t="shared" si="66"/>
        <v>41851.060092592597</v>
      </c>
    </row>
    <row r="1044" spans="1:20"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68"/>
        <v>1.5384615384615385</v>
      </c>
      <c r="P1044">
        <f t="shared" si="65"/>
        <v>10</v>
      </c>
      <c r="Q1044" t="s">
        <v>8335</v>
      </c>
      <c r="R1044" t="s">
        <v>8336</v>
      </c>
      <c r="S1044" s="9">
        <f t="shared" si="67"/>
        <v>41851.696157407408</v>
      </c>
      <c r="T1044" s="9">
        <f t="shared" si="66"/>
        <v>41894.416666666664</v>
      </c>
    </row>
    <row r="1045" spans="1:20"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68"/>
        <v>8.5370000000000008</v>
      </c>
      <c r="P1045">
        <f t="shared" si="65"/>
        <v>29.236301369863014</v>
      </c>
      <c r="Q1045" t="s">
        <v>8335</v>
      </c>
      <c r="R1045" t="s">
        <v>8336</v>
      </c>
      <c r="S1045" s="9">
        <f t="shared" si="67"/>
        <v>42114.252951388888</v>
      </c>
      <c r="T1045" s="9">
        <f t="shared" si="66"/>
        <v>42144.252951388888</v>
      </c>
    </row>
    <row r="1046" spans="1:20"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68"/>
        <v>8.5714285714285715E-2</v>
      </c>
      <c r="P1046">
        <f t="shared" si="65"/>
        <v>3</v>
      </c>
      <c r="Q1046" t="s">
        <v>8335</v>
      </c>
      <c r="R1046" t="s">
        <v>8336</v>
      </c>
      <c r="S1046" s="9">
        <f t="shared" si="67"/>
        <v>42011.925937499997</v>
      </c>
      <c r="T1046" s="9">
        <f t="shared" si="66"/>
        <v>42068.852083333331</v>
      </c>
    </row>
    <row r="1047" spans="1:20"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68"/>
        <v>2.6599999999999997</v>
      </c>
      <c r="P1047">
        <f t="shared" si="65"/>
        <v>33.25</v>
      </c>
      <c r="Q1047" t="s">
        <v>8335</v>
      </c>
      <c r="R1047" t="s">
        <v>8336</v>
      </c>
      <c r="S1047" s="9">
        <f t="shared" si="67"/>
        <v>41844.874421296299</v>
      </c>
      <c r="T1047" s="9">
        <f t="shared" si="66"/>
        <v>41874.874421296299</v>
      </c>
    </row>
    <row r="1048" spans="1:20"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68"/>
        <v>0</v>
      </c>
      <c r="P1048" t="e">
        <f t="shared" si="65"/>
        <v>#DIV/0!</v>
      </c>
      <c r="Q1048" t="s">
        <v>8335</v>
      </c>
      <c r="R1048" t="s">
        <v>8336</v>
      </c>
      <c r="S1048" s="9">
        <f t="shared" si="67"/>
        <v>42319.851388888885</v>
      </c>
      <c r="T1048" s="9">
        <f t="shared" si="66"/>
        <v>42364.851388888885</v>
      </c>
    </row>
    <row r="1049" spans="1:20"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68"/>
        <v>0.05</v>
      </c>
      <c r="P1049">
        <f t="shared" si="65"/>
        <v>1</v>
      </c>
      <c r="Q1049" t="s">
        <v>8335</v>
      </c>
      <c r="R1049" t="s">
        <v>8336</v>
      </c>
      <c r="S1049" s="9">
        <f t="shared" si="67"/>
        <v>41918.818460648145</v>
      </c>
      <c r="T1049" s="9">
        <f t="shared" si="66"/>
        <v>41948.860127314816</v>
      </c>
    </row>
    <row r="1050" spans="1:20"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68"/>
        <v>1.4133333333333333</v>
      </c>
      <c r="P1050">
        <f t="shared" si="65"/>
        <v>53</v>
      </c>
      <c r="Q1050" t="s">
        <v>8335</v>
      </c>
      <c r="R1050" t="s">
        <v>8336</v>
      </c>
      <c r="S1050" s="9">
        <f t="shared" si="67"/>
        <v>42598.053113425922</v>
      </c>
      <c r="T1050" s="9">
        <f t="shared" si="66"/>
        <v>42638.053113425922</v>
      </c>
    </row>
    <row r="1051" spans="1:20"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68"/>
        <v>0</v>
      </c>
      <c r="P1051" t="e">
        <f t="shared" si="65"/>
        <v>#DIV/0!</v>
      </c>
      <c r="Q1051" t="s">
        <v>8335</v>
      </c>
      <c r="R1051" t="s">
        <v>8336</v>
      </c>
      <c r="S1051" s="9">
        <f t="shared" si="67"/>
        <v>42382.431076388893</v>
      </c>
      <c r="T1051" s="9">
        <f t="shared" si="66"/>
        <v>42412.431076388893</v>
      </c>
    </row>
    <row r="1052" spans="1:20"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68"/>
        <v>0</v>
      </c>
      <c r="P1052" t="e">
        <f t="shared" si="65"/>
        <v>#DIV/0!</v>
      </c>
      <c r="Q1052" t="s">
        <v>8335</v>
      </c>
      <c r="R1052" t="s">
        <v>8336</v>
      </c>
      <c r="S1052" s="9">
        <f t="shared" si="67"/>
        <v>42231.7971875</v>
      </c>
      <c r="T1052" s="9">
        <f t="shared" si="66"/>
        <v>42261.7971875</v>
      </c>
    </row>
    <row r="1053" spans="1:20"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68"/>
        <v>0</v>
      </c>
      <c r="P1053" t="e">
        <f t="shared" si="65"/>
        <v>#DIV/0!</v>
      </c>
      <c r="Q1053" t="s">
        <v>8335</v>
      </c>
      <c r="R1053" t="s">
        <v>8336</v>
      </c>
      <c r="S1053" s="9">
        <f t="shared" si="67"/>
        <v>41850.014178240745</v>
      </c>
      <c r="T1053" s="9">
        <f t="shared" si="66"/>
        <v>41878.014178240745</v>
      </c>
    </row>
    <row r="1054" spans="1:20"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68"/>
        <v>0</v>
      </c>
      <c r="P1054" t="e">
        <f t="shared" si="65"/>
        <v>#DIV/0!</v>
      </c>
      <c r="Q1054" t="s">
        <v>8335</v>
      </c>
      <c r="R1054" t="s">
        <v>8336</v>
      </c>
      <c r="S1054" s="9">
        <f t="shared" si="67"/>
        <v>42483.797395833331</v>
      </c>
      <c r="T1054" s="9">
        <f t="shared" si="66"/>
        <v>42527.839583333334</v>
      </c>
    </row>
    <row r="1055" spans="1:20"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68"/>
        <v>1</v>
      </c>
      <c r="P1055">
        <f t="shared" si="65"/>
        <v>15</v>
      </c>
      <c r="Q1055" t="s">
        <v>8335</v>
      </c>
      <c r="R1055" t="s">
        <v>8336</v>
      </c>
      <c r="S1055" s="9">
        <f t="shared" si="67"/>
        <v>42775.172824074078</v>
      </c>
      <c r="T1055" s="9">
        <f t="shared" si="66"/>
        <v>42800.172824074078</v>
      </c>
    </row>
    <row r="1056" spans="1:20"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68"/>
        <v>0</v>
      </c>
      <c r="P1056" t="e">
        <f t="shared" si="65"/>
        <v>#DIV/0!</v>
      </c>
      <c r="Q1056" t="s">
        <v>8335</v>
      </c>
      <c r="R1056" t="s">
        <v>8336</v>
      </c>
      <c r="S1056" s="9">
        <f t="shared" si="67"/>
        <v>41831.851840277777</v>
      </c>
      <c r="T1056" s="9">
        <f t="shared" si="66"/>
        <v>41861.916666666664</v>
      </c>
    </row>
    <row r="1057" spans="1:20"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68"/>
        <v>0</v>
      </c>
      <c r="P1057" t="e">
        <f t="shared" si="65"/>
        <v>#DIV/0!</v>
      </c>
      <c r="Q1057" t="s">
        <v>8335</v>
      </c>
      <c r="R1057" t="s">
        <v>8336</v>
      </c>
      <c r="S1057" s="9">
        <f t="shared" si="67"/>
        <v>42406.992418981477</v>
      </c>
      <c r="T1057" s="9">
        <f t="shared" si="66"/>
        <v>42436.992418981477</v>
      </c>
    </row>
    <row r="1058" spans="1:20"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68"/>
        <v>0</v>
      </c>
      <c r="P1058" t="e">
        <f t="shared" si="65"/>
        <v>#DIV/0!</v>
      </c>
      <c r="Q1058" t="s">
        <v>8335</v>
      </c>
      <c r="R1058" t="s">
        <v>8336</v>
      </c>
      <c r="S1058" s="9">
        <f t="shared" si="67"/>
        <v>42058.719641203701</v>
      </c>
      <c r="T1058" s="9">
        <f t="shared" si="66"/>
        <v>42118.677974537044</v>
      </c>
    </row>
    <row r="1059" spans="1:20"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68"/>
        <v>0</v>
      </c>
      <c r="P1059" t="e">
        <f t="shared" si="65"/>
        <v>#DIV/0!</v>
      </c>
      <c r="Q1059" t="s">
        <v>8335</v>
      </c>
      <c r="R1059" t="s">
        <v>8336</v>
      </c>
      <c r="S1059" s="9">
        <f t="shared" si="67"/>
        <v>42678.871331018512</v>
      </c>
      <c r="T1059" s="9">
        <f t="shared" si="66"/>
        <v>42708.912997685184</v>
      </c>
    </row>
    <row r="1060" spans="1:20"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68"/>
        <v>0</v>
      </c>
      <c r="P1060" t="e">
        <f t="shared" si="65"/>
        <v>#DIV/0!</v>
      </c>
      <c r="Q1060" t="s">
        <v>8335</v>
      </c>
      <c r="R1060" t="s">
        <v>8336</v>
      </c>
      <c r="S1060" s="9">
        <f t="shared" si="67"/>
        <v>42047.900960648149</v>
      </c>
      <c r="T1060" s="9">
        <f t="shared" si="66"/>
        <v>42089</v>
      </c>
    </row>
    <row r="1061" spans="1:20"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68"/>
        <v>0</v>
      </c>
      <c r="P1061" t="e">
        <f t="shared" si="65"/>
        <v>#DIV/0!</v>
      </c>
      <c r="Q1061" t="s">
        <v>8335</v>
      </c>
      <c r="R1061" t="s">
        <v>8336</v>
      </c>
      <c r="S1061" s="9">
        <f t="shared" si="67"/>
        <v>42046.79</v>
      </c>
      <c r="T1061" s="9">
        <f t="shared" si="66"/>
        <v>42076.748333333337</v>
      </c>
    </row>
    <row r="1062" spans="1:20"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68"/>
        <v>1</v>
      </c>
      <c r="P1062">
        <f t="shared" si="65"/>
        <v>50</v>
      </c>
      <c r="Q1062" t="s">
        <v>8335</v>
      </c>
      <c r="R1062" t="s">
        <v>8336</v>
      </c>
      <c r="S1062" s="9">
        <f t="shared" si="67"/>
        <v>42079.913113425922</v>
      </c>
      <c r="T1062" s="9">
        <f t="shared" si="66"/>
        <v>42109.913113425922</v>
      </c>
    </row>
    <row r="1063" spans="1:20"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68"/>
        <v>0</v>
      </c>
      <c r="P1063" t="e">
        <f t="shared" si="65"/>
        <v>#DIV/0!</v>
      </c>
      <c r="Q1063" t="s">
        <v>8335</v>
      </c>
      <c r="R1063" t="s">
        <v>8336</v>
      </c>
      <c r="S1063" s="9">
        <f t="shared" si="67"/>
        <v>42432.276712962965</v>
      </c>
      <c r="T1063" s="9">
        <f t="shared" si="66"/>
        <v>42492.041666666672</v>
      </c>
    </row>
    <row r="1064" spans="1:20"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68"/>
        <v>95.477386934673376</v>
      </c>
      <c r="P1064">
        <f t="shared" si="65"/>
        <v>47.5</v>
      </c>
      <c r="Q1064" t="s">
        <v>8335</v>
      </c>
      <c r="R1064" t="s">
        <v>8336</v>
      </c>
      <c r="S1064" s="9">
        <f t="shared" si="67"/>
        <v>42556.807187500002</v>
      </c>
      <c r="T1064" s="9">
        <f t="shared" si="66"/>
        <v>42563.807187500002</v>
      </c>
    </row>
    <row r="1065" spans="1:20"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68"/>
        <v>0</v>
      </c>
      <c r="P1065" t="e">
        <f t="shared" si="65"/>
        <v>#DIV/0!</v>
      </c>
      <c r="Q1065" t="s">
        <v>8335</v>
      </c>
      <c r="R1065" t="s">
        <v>8336</v>
      </c>
      <c r="S1065" s="9">
        <f t="shared" si="67"/>
        <v>42583.030810185184</v>
      </c>
      <c r="T1065" s="9">
        <f t="shared" si="66"/>
        <v>42613.030810185184</v>
      </c>
    </row>
    <row r="1066" spans="1:20"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68"/>
        <v>8.974444444444444</v>
      </c>
      <c r="P1066">
        <f t="shared" si="65"/>
        <v>65.666666666666671</v>
      </c>
      <c r="Q1066" t="s">
        <v>8337</v>
      </c>
      <c r="R1066" t="s">
        <v>8338</v>
      </c>
      <c r="S1066" s="9">
        <f t="shared" si="67"/>
        <v>41417.228043981479</v>
      </c>
      <c r="T1066" s="9">
        <f t="shared" si="66"/>
        <v>41462.228043981479</v>
      </c>
    </row>
    <row r="1067" spans="1:20"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68"/>
        <v>2.7</v>
      </c>
      <c r="P1067">
        <f t="shared" si="65"/>
        <v>16.2</v>
      </c>
      <c r="Q1067" t="s">
        <v>8337</v>
      </c>
      <c r="R1067" t="s">
        <v>8338</v>
      </c>
      <c r="S1067" s="9">
        <f t="shared" si="67"/>
        <v>41661.381041666667</v>
      </c>
      <c r="T1067" s="9">
        <f t="shared" si="66"/>
        <v>41689.381041666667</v>
      </c>
    </row>
    <row r="1068" spans="1:20"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68"/>
        <v>3.3673333333333333</v>
      </c>
      <c r="P1068">
        <f t="shared" si="65"/>
        <v>34.128378378378379</v>
      </c>
      <c r="Q1068" t="s">
        <v>8337</v>
      </c>
      <c r="R1068" t="s">
        <v>8338</v>
      </c>
      <c r="S1068" s="9">
        <f t="shared" si="67"/>
        <v>41445.962754629632</v>
      </c>
      <c r="T1068" s="9">
        <f t="shared" si="66"/>
        <v>41490.962754629632</v>
      </c>
    </row>
    <row r="1069" spans="1:20"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68"/>
        <v>26</v>
      </c>
      <c r="P1069">
        <f t="shared" si="65"/>
        <v>13</v>
      </c>
      <c r="Q1069" t="s">
        <v>8337</v>
      </c>
      <c r="R1069" t="s">
        <v>8338</v>
      </c>
      <c r="S1069" s="9">
        <f t="shared" si="67"/>
        <v>41599.855682870373</v>
      </c>
      <c r="T1069" s="9">
        <f t="shared" si="66"/>
        <v>41629.855682870373</v>
      </c>
    </row>
    <row r="1070" spans="1:20"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68"/>
        <v>0.15</v>
      </c>
      <c r="P1070">
        <f t="shared" si="65"/>
        <v>11.25</v>
      </c>
      <c r="Q1070" t="s">
        <v>8337</v>
      </c>
      <c r="R1070" t="s">
        <v>8338</v>
      </c>
      <c r="S1070" s="9">
        <f t="shared" si="67"/>
        <v>42440.371111111104</v>
      </c>
      <c r="T1070" s="9">
        <f t="shared" si="66"/>
        <v>42470.329444444447</v>
      </c>
    </row>
    <row r="1071" spans="1:20"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68"/>
        <v>38.636363636363633</v>
      </c>
      <c r="P1071">
        <f t="shared" si="65"/>
        <v>40.476190476190474</v>
      </c>
      <c r="Q1071" t="s">
        <v>8337</v>
      </c>
      <c r="R1071" t="s">
        <v>8338</v>
      </c>
      <c r="S1071" s="9">
        <f t="shared" si="67"/>
        <v>41572.229849537034</v>
      </c>
      <c r="T1071" s="9">
        <f t="shared" si="66"/>
        <v>41604.271516203706</v>
      </c>
    </row>
    <row r="1072" spans="1:20"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68"/>
        <v>0.70000000000000007</v>
      </c>
      <c r="P1072">
        <f t="shared" si="65"/>
        <v>35</v>
      </c>
      <c r="Q1072" t="s">
        <v>8337</v>
      </c>
      <c r="R1072" t="s">
        <v>8338</v>
      </c>
      <c r="S1072" s="9">
        <f t="shared" si="67"/>
        <v>41163.011828703704</v>
      </c>
      <c r="T1072" s="9">
        <f t="shared" si="66"/>
        <v>41183.011828703704</v>
      </c>
    </row>
    <row r="1073" spans="1:20"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68"/>
        <v>0</v>
      </c>
      <c r="P1073" t="e">
        <f t="shared" si="65"/>
        <v>#DIV/0!</v>
      </c>
      <c r="Q1073" t="s">
        <v>8337</v>
      </c>
      <c r="R1073" t="s">
        <v>8338</v>
      </c>
      <c r="S1073" s="9">
        <f t="shared" si="67"/>
        <v>42295.753391203703</v>
      </c>
      <c r="T1073" s="9">
        <f t="shared" si="66"/>
        <v>42325.795057870375</v>
      </c>
    </row>
    <row r="1074" spans="1:20"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68"/>
        <v>6.8000000000000005E-2</v>
      </c>
      <c r="P1074">
        <f t="shared" si="65"/>
        <v>12.75</v>
      </c>
      <c r="Q1074" t="s">
        <v>8337</v>
      </c>
      <c r="R1074" t="s">
        <v>8338</v>
      </c>
      <c r="S1074" s="9">
        <f t="shared" si="67"/>
        <v>41645.832141203704</v>
      </c>
      <c r="T1074" s="9">
        <f t="shared" si="66"/>
        <v>41675.832141203704</v>
      </c>
    </row>
    <row r="1075" spans="1:20"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68"/>
        <v>1.3333333333333335</v>
      </c>
      <c r="P1075">
        <f t="shared" si="65"/>
        <v>10</v>
      </c>
      <c r="Q1075" t="s">
        <v>8337</v>
      </c>
      <c r="R1075" t="s">
        <v>8338</v>
      </c>
      <c r="S1075" s="9">
        <f t="shared" si="67"/>
        <v>40802.964594907404</v>
      </c>
      <c r="T1075" s="9">
        <f t="shared" si="66"/>
        <v>40832.964594907404</v>
      </c>
    </row>
    <row r="1076" spans="1:20"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68"/>
        <v>6.3092592592592585</v>
      </c>
      <c r="P1076">
        <f t="shared" si="65"/>
        <v>113.56666666666666</v>
      </c>
      <c r="Q1076" t="s">
        <v>8337</v>
      </c>
      <c r="R1076" t="s">
        <v>8338</v>
      </c>
      <c r="S1076" s="9">
        <f t="shared" si="67"/>
        <v>41613.172974537039</v>
      </c>
      <c r="T1076" s="9">
        <f t="shared" si="66"/>
        <v>41643.172974537039</v>
      </c>
    </row>
    <row r="1077" spans="1:20"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68"/>
        <v>4.5</v>
      </c>
      <c r="P1077">
        <f t="shared" si="65"/>
        <v>15</v>
      </c>
      <c r="Q1077" t="s">
        <v>8337</v>
      </c>
      <c r="R1077" t="s">
        <v>8338</v>
      </c>
      <c r="S1077" s="9">
        <f t="shared" si="67"/>
        <v>41005.904120370367</v>
      </c>
      <c r="T1077" s="9">
        <f t="shared" si="66"/>
        <v>41035.904120370367</v>
      </c>
    </row>
    <row r="1078" spans="1:20"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68"/>
        <v>62.765333333333331</v>
      </c>
      <c r="P1078">
        <f t="shared" si="65"/>
        <v>48.281025641025643</v>
      </c>
      <c r="Q1078" t="s">
        <v>8337</v>
      </c>
      <c r="R1078" t="s">
        <v>8338</v>
      </c>
      <c r="S1078" s="9">
        <f t="shared" si="67"/>
        <v>41838.377893518518</v>
      </c>
      <c r="T1078" s="9">
        <f t="shared" si="66"/>
        <v>41893.377893518518</v>
      </c>
    </row>
    <row r="1079" spans="1:20"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68"/>
        <v>29.376000000000001</v>
      </c>
      <c r="P1079">
        <f t="shared" si="65"/>
        <v>43.976047904191617</v>
      </c>
      <c r="Q1079" t="s">
        <v>8337</v>
      </c>
      <c r="R1079" t="s">
        <v>8338</v>
      </c>
      <c r="S1079" s="9">
        <f t="shared" si="67"/>
        <v>42353.16679398148</v>
      </c>
      <c r="T1079" s="9">
        <f t="shared" si="66"/>
        <v>42383.16679398148</v>
      </c>
    </row>
    <row r="1080" spans="1:20"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68"/>
        <v>7.5</v>
      </c>
      <c r="P1080">
        <f t="shared" si="65"/>
        <v>9</v>
      </c>
      <c r="Q1080" t="s">
        <v>8337</v>
      </c>
      <c r="R1080" t="s">
        <v>8338</v>
      </c>
      <c r="S1080" s="9">
        <f t="shared" si="67"/>
        <v>40701.195844907408</v>
      </c>
      <c r="T1080" s="9">
        <f t="shared" si="66"/>
        <v>40746.195844907408</v>
      </c>
    </row>
    <row r="1081" spans="1:20"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68"/>
        <v>2.6076923076923078</v>
      </c>
      <c r="P1081">
        <f t="shared" si="65"/>
        <v>37.666666666666664</v>
      </c>
      <c r="Q1081" t="s">
        <v>8337</v>
      </c>
      <c r="R1081" t="s">
        <v>8338</v>
      </c>
      <c r="S1081" s="9">
        <f t="shared" si="67"/>
        <v>42479.566388888896</v>
      </c>
      <c r="T1081" s="9">
        <f t="shared" si="66"/>
        <v>42504.566388888896</v>
      </c>
    </row>
    <row r="1082" spans="1:20"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68"/>
        <v>9.1050000000000004</v>
      </c>
      <c r="P1082">
        <f t="shared" si="65"/>
        <v>18.581632653061224</v>
      </c>
      <c r="Q1082" t="s">
        <v>8337</v>
      </c>
      <c r="R1082" t="s">
        <v>8338</v>
      </c>
      <c r="S1082" s="9">
        <f t="shared" si="67"/>
        <v>41740.138113425928</v>
      </c>
      <c r="T1082" s="9">
        <f t="shared" si="66"/>
        <v>41770.138113425928</v>
      </c>
    </row>
    <row r="1083" spans="1:20"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68"/>
        <v>1.7647058823529412E-2</v>
      </c>
      <c r="P1083">
        <f t="shared" si="65"/>
        <v>3</v>
      </c>
      <c r="Q1083" t="s">
        <v>8337</v>
      </c>
      <c r="R1083" t="s">
        <v>8338</v>
      </c>
      <c r="S1083" s="9">
        <f t="shared" si="67"/>
        <v>42002.926990740743</v>
      </c>
      <c r="T1083" s="9">
        <f t="shared" si="66"/>
        <v>42032.926990740743</v>
      </c>
    </row>
    <row r="1084" spans="1:20"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68"/>
        <v>0.55999999999999994</v>
      </c>
      <c r="P1084">
        <f t="shared" si="65"/>
        <v>18.666666666666668</v>
      </c>
      <c r="Q1084" t="s">
        <v>8337</v>
      </c>
      <c r="R1084" t="s">
        <v>8338</v>
      </c>
      <c r="S1084" s="9">
        <f t="shared" si="67"/>
        <v>41101.906111111115</v>
      </c>
      <c r="T1084" s="9">
        <f t="shared" si="66"/>
        <v>41131.906111111115</v>
      </c>
    </row>
    <row r="1085" spans="1:20"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68"/>
        <v>0.82000000000000006</v>
      </c>
      <c r="P1085">
        <f t="shared" si="65"/>
        <v>410</v>
      </c>
      <c r="Q1085" t="s">
        <v>8337</v>
      </c>
      <c r="R1085" t="s">
        <v>8338</v>
      </c>
      <c r="S1085" s="9">
        <f t="shared" si="67"/>
        <v>41793.659525462965</v>
      </c>
      <c r="T1085" s="9">
        <f t="shared" si="66"/>
        <v>41853.659525462965</v>
      </c>
    </row>
    <row r="1086" spans="1:20"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68"/>
        <v>0</v>
      </c>
      <c r="P1086" t="e">
        <f t="shared" si="65"/>
        <v>#DIV/0!</v>
      </c>
      <c r="Q1086" t="s">
        <v>8337</v>
      </c>
      <c r="R1086" t="s">
        <v>8338</v>
      </c>
      <c r="S1086" s="9">
        <f t="shared" si="67"/>
        <v>41829.912083333329</v>
      </c>
      <c r="T1086" s="9">
        <f t="shared" si="66"/>
        <v>41859.912083333329</v>
      </c>
    </row>
    <row r="1087" spans="1:20"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68"/>
        <v>3.42</v>
      </c>
      <c r="P1087">
        <f t="shared" si="65"/>
        <v>114</v>
      </c>
      <c r="Q1087" t="s">
        <v>8337</v>
      </c>
      <c r="R1087" t="s">
        <v>8338</v>
      </c>
      <c r="S1087" s="9">
        <f t="shared" si="67"/>
        <v>42413.671006944445</v>
      </c>
      <c r="T1087" s="9">
        <f t="shared" si="66"/>
        <v>42443.629340277781</v>
      </c>
    </row>
    <row r="1088" spans="1:20"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68"/>
        <v>8.3333333333333343E-2</v>
      </c>
      <c r="P1088">
        <f t="shared" si="65"/>
        <v>7.5</v>
      </c>
      <c r="Q1088" t="s">
        <v>8337</v>
      </c>
      <c r="R1088" t="s">
        <v>8338</v>
      </c>
      <c r="S1088" s="9">
        <f t="shared" si="67"/>
        <v>41845.866793981484</v>
      </c>
      <c r="T1088" s="9">
        <f t="shared" si="66"/>
        <v>41875.866793981484</v>
      </c>
    </row>
    <row r="1089" spans="1:20"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68"/>
        <v>0</v>
      </c>
      <c r="P1089" t="e">
        <f t="shared" si="65"/>
        <v>#DIV/0!</v>
      </c>
      <c r="Q1089" t="s">
        <v>8337</v>
      </c>
      <c r="R1089" t="s">
        <v>8338</v>
      </c>
      <c r="S1089" s="9">
        <f t="shared" si="67"/>
        <v>41775.713969907411</v>
      </c>
      <c r="T1089" s="9">
        <f t="shared" si="66"/>
        <v>41805.713969907411</v>
      </c>
    </row>
    <row r="1090" spans="1:20"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si="68"/>
        <v>14.182977777777777</v>
      </c>
      <c r="P1090">
        <f t="shared" si="65"/>
        <v>43.41727891156463</v>
      </c>
      <c r="Q1090" t="s">
        <v>8337</v>
      </c>
      <c r="R1090" t="s">
        <v>8338</v>
      </c>
      <c r="S1090" s="9">
        <f t="shared" si="67"/>
        <v>41723.799386574072</v>
      </c>
      <c r="T1090" s="9">
        <f t="shared" si="66"/>
        <v>41753.799386574072</v>
      </c>
    </row>
    <row r="1091" spans="1:20"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si="68"/>
        <v>7.8266666666666662</v>
      </c>
      <c r="P1091">
        <f t="shared" ref="P1091:P1154" si="69">(E1091/L1091)</f>
        <v>23.959183673469386</v>
      </c>
      <c r="Q1091" t="s">
        <v>8337</v>
      </c>
      <c r="R1091" t="s">
        <v>8338</v>
      </c>
      <c r="S1091" s="9">
        <f t="shared" si="67"/>
        <v>42151.189525462964</v>
      </c>
      <c r="T1091" s="9">
        <f t="shared" ref="T1091:T1154" si="70">(((I1091/60)/60)/24)+DATE(1970,1,1)</f>
        <v>42181.189525462964</v>
      </c>
    </row>
    <row r="1092" spans="1:20"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68"/>
        <v>3.8464497269020695E-2</v>
      </c>
      <c r="P1092">
        <f t="shared" si="69"/>
        <v>5</v>
      </c>
      <c r="Q1092" t="s">
        <v>8337</v>
      </c>
      <c r="R1092" t="s">
        <v>8338</v>
      </c>
      <c r="S1092" s="9">
        <f t="shared" ref="S1092:S1155" si="71">(((J1092/60)/60)/24)+DATE(1970,1,1)</f>
        <v>42123.185798611114</v>
      </c>
      <c r="T1092" s="9">
        <f t="shared" si="70"/>
        <v>42153.185798611114</v>
      </c>
    </row>
    <row r="1093" spans="1:20"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68"/>
        <v>12.5</v>
      </c>
      <c r="P1093">
        <f t="shared" si="69"/>
        <v>12.5</v>
      </c>
      <c r="Q1093" t="s">
        <v>8337</v>
      </c>
      <c r="R1093" t="s">
        <v>8338</v>
      </c>
      <c r="S1093" s="9">
        <f t="shared" si="71"/>
        <v>42440.820277777777</v>
      </c>
      <c r="T1093" s="9">
        <f t="shared" si="70"/>
        <v>42470.778611111105</v>
      </c>
    </row>
    <row r="1094" spans="1:20"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68"/>
        <v>1.05</v>
      </c>
      <c r="P1094">
        <f t="shared" si="69"/>
        <v>3</v>
      </c>
      <c r="Q1094" t="s">
        <v>8337</v>
      </c>
      <c r="R1094" t="s">
        <v>8338</v>
      </c>
      <c r="S1094" s="9">
        <f t="shared" si="71"/>
        <v>41250.025902777779</v>
      </c>
      <c r="T1094" s="9">
        <f t="shared" si="70"/>
        <v>41280.025902777779</v>
      </c>
    </row>
    <row r="1095" spans="1:20"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68"/>
        <v>14.083333333333334</v>
      </c>
      <c r="P1095">
        <f t="shared" si="69"/>
        <v>10.5625</v>
      </c>
      <c r="Q1095" t="s">
        <v>8337</v>
      </c>
      <c r="R1095" t="s">
        <v>8338</v>
      </c>
      <c r="S1095" s="9">
        <f t="shared" si="71"/>
        <v>42396.973807870367</v>
      </c>
      <c r="T1095" s="9">
        <f t="shared" si="70"/>
        <v>42411.973807870367</v>
      </c>
    </row>
    <row r="1096" spans="1:20"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68"/>
        <v>18.300055555555556</v>
      </c>
      <c r="P1096">
        <f t="shared" si="69"/>
        <v>122.00037037037038</v>
      </c>
      <c r="Q1096" t="s">
        <v>8337</v>
      </c>
      <c r="R1096" t="s">
        <v>8338</v>
      </c>
      <c r="S1096" s="9">
        <f t="shared" si="71"/>
        <v>40795.713344907403</v>
      </c>
      <c r="T1096" s="9">
        <f t="shared" si="70"/>
        <v>40825.713344907403</v>
      </c>
    </row>
    <row r="1097" spans="1:20"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68"/>
        <v>5.0347999999999997</v>
      </c>
      <c r="P1097">
        <f t="shared" si="69"/>
        <v>267.80851063829789</v>
      </c>
      <c r="Q1097" t="s">
        <v>8337</v>
      </c>
      <c r="R1097" t="s">
        <v>8338</v>
      </c>
      <c r="S1097" s="9">
        <f t="shared" si="71"/>
        <v>41486.537268518521</v>
      </c>
      <c r="T1097" s="9">
        <f t="shared" si="70"/>
        <v>41516.537268518521</v>
      </c>
    </row>
    <row r="1098" spans="1:20"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68"/>
        <v>17.933333333333334</v>
      </c>
      <c r="P1098">
        <f t="shared" si="69"/>
        <v>74.206896551724142</v>
      </c>
      <c r="Q1098" t="s">
        <v>8337</v>
      </c>
      <c r="R1098" t="s">
        <v>8338</v>
      </c>
      <c r="S1098" s="9">
        <f t="shared" si="71"/>
        <v>41885.51798611111</v>
      </c>
      <c r="T1098" s="9">
        <f t="shared" si="70"/>
        <v>41916.145833333336</v>
      </c>
    </row>
    <row r="1099" spans="1:20"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68"/>
        <v>4.7E-2</v>
      </c>
      <c r="P1099">
        <f t="shared" si="69"/>
        <v>6.7142857142857144</v>
      </c>
      <c r="Q1099" t="s">
        <v>8337</v>
      </c>
      <c r="R1099" t="s">
        <v>8338</v>
      </c>
      <c r="S1099" s="9">
        <f t="shared" si="71"/>
        <v>41660.792557870373</v>
      </c>
      <c r="T1099" s="9">
        <f t="shared" si="70"/>
        <v>41700.792557870373</v>
      </c>
    </row>
    <row r="1100" spans="1:20"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68"/>
        <v>7.2120000000000006</v>
      </c>
      <c r="P1100">
        <f t="shared" si="69"/>
        <v>81.954545454545453</v>
      </c>
      <c r="Q1100" t="s">
        <v>8337</v>
      </c>
      <c r="R1100" t="s">
        <v>8338</v>
      </c>
      <c r="S1100" s="9">
        <f t="shared" si="71"/>
        <v>41712.762673611112</v>
      </c>
      <c r="T1100" s="9">
        <f t="shared" si="70"/>
        <v>41742.762673611112</v>
      </c>
    </row>
    <row r="1101" spans="1:20"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68"/>
        <v>0.5</v>
      </c>
      <c r="P1101">
        <f t="shared" si="69"/>
        <v>25</v>
      </c>
      <c r="Q1101" t="s">
        <v>8337</v>
      </c>
      <c r="R1101" t="s">
        <v>8338</v>
      </c>
      <c r="S1101" s="9">
        <f t="shared" si="71"/>
        <v>42107.836435185185</v>
      </c>
      <c r="T1101" s="9">
        <f t="shared" si="70"/>
        <v>42137.836435185185</v>
      </c>
    </row>
    <row r="1102" spans="1:20"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68"/>
        <v>2.5</v>
      </c>
      <c r="P1102">
        <f t="shared" si="69"/>
        <v>10</v>
      </c>
      <c r="Q1102" t="s">
        <v>8337</v>
      </c>
      <c r="R1102" t="s">
        <v>8338</v>
      </c>
      <c r="S1102" s="9">
        <f t="shared" si="71"/>
        <v>42384.110775462963</v>
      </c>
      <c r="T1102" s="9">
        <f t="shared" si="70"/>
        <v>42414.110775462963</v>
      </c>
    </row>
    <row r="1103" spans="1:20"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68"/>
        <v>4.1000000000000002E-2</v>
      </c>
      <c r="P1103">
        <f t="shared" si="69"/>
        <v>6.833333333333333</v>
      </c>
      <c r="Q1103" t="s">
        <v>8337</v>
      </c>
      <c r="R1103" t="s">
        <v>8338</v>
      </c>
      <c r="S1103" s="9">
        <f t="shared" si="71"/>
        <v>42538.77243055556</v>
      </c>
      <c r="T1103" s="9">
        <f t="shared" si="70"/>
        <v>42565.758333333331</v>
      </c>
    </row>
    <row r="1104" spans="1:20"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68"/>
        <v>5.3125</v>
      </c>
      <c r="P1104">
        <f t="shared" si="69"/>
        <v>17.708333333333332</v>
      </c>
      <c r="Q1104" t="s">
        <v>8337</v>
      </c>
      <c r="R1104" t="s">
        <v>8338</v>
      </c>
      <c r="S1104" s="9">
        <f t="shared" si="71"/>
        <v>41577.045428240745</v>
      </c>
      <c r="T1104" s="9">
        <f t="shared" si="70"/>
        <v>41617.249305555553</v>
      </c>
    </row>
    <row r="1105" spans="1:20"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68"/>
        <v>1.6199999999999999</v>
      </c>
      <c r="P1105">
        <f t="shared" si="69"/>
        <v>16.2</v>
      </c>
      <c r="Q1105" t="s">
        <v>8337</v>
      </c>
      <c r="R1105" t="s">
        <v>8338</v>
      </c>
      <c r="S1105" s="9">
        <f t="shared" si="71"/>
        <v>42479.22210648148</v>
      </c>
      <c r="T1105" s="9">
        <f t="shared" si="70"/>
        <v>42539.22210648148</v>
      </c>
    </row>
    <row r="1106" spans="1:20"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68"/>
        <v>4.9516666666666671</v>
      </c>
      <c r="P1106">
        <f t="shared" si="69"/>
        <v>80.297297297297291</v>
      </c>
      <c r="Q1106" t="s">
        <v>8337</v>
      </c>
      <c r="R1106" t="s">
        <v>8338</v>
      </c>
      <c r="S1106" s="9">
        <f t="shared" si="71"/>
        <v>41771.40996527778</v>
      </c>
      <c r="T1106" s="9">
        <f t="shared" si="70"/>
        <v>41801.40996527778</v>
      </c>
    </row>
    <row r="1107" spans="1:20"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ref="O1107:O1170" si="72">E1107/D1107 *100</f>
        <v>0.159</v>
      </c>
      <c r="P1107">
        <f t="shared" si="69"/>
        <v>71.55</v>
      </c>
      <c r="Q1107" t="s">
        <v>8337</v>
      </c>
      <c r="R1107" t="s">
        <v>8338</v>
      </c>
      <c r="S1107" s="9">
        <f t="shared" si="71"/>
        <v>41692.135729166665</v>
      </c>
      <c r="T1107" s="9">
        <f t="shared" si="70"/>
        <v>41722.0940625</v>
      </c>
    </row>
    <row r="1108" spans="1:20"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72"/>
        <v>41.25</v>
      </c>
      <c r="P1108">
        <f t="shared" si="69"/>
        <v>23.571428571428573</v>
      </c>
      <c r="Q1108" t="s">
        <v>8337</v>
      </c>
      <c r="R1108" t="s">
        <v>8338</v>
      </c>
      <c r="S1108" s="9">
        <f t="shared" si="71"/>
        <v>40973.740451388891</v>
      </c>
      <c r="T1108" s="9">
        <f t="shared" si="70"/>
        <v>41003.698784722219</v>
      </c>
    </row>
    <row r="1109" spans="1:20"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72"/>
        <v>0</v>
      </c>
      <c r="P1109" t="e">
        <f t="shared" si="69"/>
        <v>#DIV/0!</v>
      </c>
      <c r="Q1109" t="s">
        <v>8337</v>
      </c>
      <c r="R1109" t="s">
        <v>8338</v>
      </c>
      <c r="S1109" s="9">
        <f t="shared" si="71"/>
        <v>41813.861388888887</v>
      </c>
      <c r="T1109" s="9">
        <f t="shared" si="70"/>
        <v>41843.861388888887</v>
      </c>
    </row>
    <row r="1110" spans="1:20"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72"/>
        <v>2.93</v>
      </c>
      <c r="P1110">
        <f t="shared" si="69"/>
        <v>34.88095238095238</v>
      </c>
      <c r="Q1110" t="s">
        <v>8337</v>
      </c>
      <c r="R1110" t="s">
        <v>8338</v>
      </c>
      <c r="S1110" s="9">
        <f t="shared" si="71"/>
        <v>40952.636979166666</v>
      </c>
      <c r="T1110" s="9">
        <f t="shared" si="70"/>
        <v>41012.595312500001</v>
      </c>
    </row>
    <row r="1111" spans="1:20"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72"/>
        <v>0.44999999999999996</v>
      </c>
      <c r="P1111">
        <f t="shared" si="69"/>
        <v>15</v>
      </c>
      <c r="Q1111" t="s">
        <v>8337</v>
      </c>
      <c r="R1111" t="s">
        <v>8338</v>
      </c>
      <c r="S1111" s="9">
        <f t="shared" si="71"/>
        <v>42662.752199074079</v>
      </c>
      <c r="T1111" s="9">
        <f t="shared" si="70"/>
        <v>42692.793865740736</v>
      </c>
    </row>
    <row r="1112" spans="1:20"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72"/>
        <v>0.51</v>
      </c>
      <c r="P1112">
        <f t="shared" si="69"/>
        <v>23.181818181818183</v>
      </c>
      <c r="Q1112" t="s">
        <v>8337</v>
      </c>
      <c r="R1112" t="s">
        <v>8338</v>
      </c>
      <c r="S1112" s="9">
        <f t="shared" si="71"/>
        <v>41220.933124999996</v>
      </c>
      <c r="T1112" s="9">
        <f t="shared" si="70"/>
        <v>41250.933124999996</v>
      </c>
    </row>
    <row r="1113" spans="1:20"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72"/>
        <v>0.04</v>
      </c>
      <c r="P1113">
        <f t="shared" si="69"/>
        <v>1</v>
      </c>
      <c r="Q1113" t="s">
        <v>8337</v>
      </c>
      <c r="R1113" t="s">
        <v>8338</v>
      </c>
      <c r="S1113" s="9">
        <f t="shared" si="71"/>
        <v>42347.203587962969</v>
      </c>
      <c r="T1113" s="9">
        <f t="shared" si="70"/>
        <v>42377.203587962969</v>
      </c>
    </row>
    <row r="1114" spans="1:20"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72"/>
        <v>35.537409090909087</v>
      </c>
      <c r="P1114">
        <f t="shared" si="69"/>
        <v>100.23371794871794</v>
      </c>
      <c r="Q1114" t="s">
        <v>8337</v>
      </c>
      <c r="R1114" t="s">
        <v>8338</v>
      </c>
      <c r="S1114" s="9">
        <f t="shared" si="71"/>
        <v>41963.759386574078</v>
      </c>
      <c r="T1114" s="9">
        <f t="shared" si="70"/>
        <v>42023.354166666672</v>
      </c>
    </row>
    <row r="1115" spans="1:20"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72"/>
        <v>0.5</v>
      </c>
      <c r="P1115">
        <f t="shared" si="69"/>
        <v>5</v>
      </c>
      <c r="Q1115" t="s">
        <v>8337</v>
      </c>
      <c r="R1115" t="s">
        <v>8338</v>
      </c>
      <c r="S1115" s="9">
        <f t="shared" si="71"/>
        <v>41835.977083333331</v>
      </c>
      <c r="T1115" s="9">
        <f t="shared" si="70"/>
        <v>41865.977083333331</v>
      </c>
    </row>
    <row r="1116" spans="1:20"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72"/>
        <v>0.16666666666666669</v>
      </c>
      <c r="P1116">
        <f t="shared" si="69"/>
        <v>3.3333333333333335</v>
      </c>
      <c r="Q1116" t="s">
        <v>8337</v>
      </c>
      <c r="R1116" t="s">
        <v>8338</v>
      </c>
      <c r="S1116" s="9">
        <f t="shared" si="71"/>
        <v>41526.345914351856</v>
      </c>
      <c r="T1116" s="9">
        <f t="shared" si="70"/>
        <v>41556.345914351856</v>
      </c>
    </row>
    <row r="1117" spans="1:20"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72"/>
        <v>0.13250000000000001</v>
      </c>
      <c r="P1117">
        <f t="shared" si="69"/>
        <v>13.25</v>
      </c>
      <c r="Q1117" t="s">
        <v>8337</v>
      </c>
      <c r="R1117" t="s">
        <v>8338</v>
      </c>
      <c r="S1117" s="9">
        <f t="shared" si="71"/>
        <v>42429.695543981477</v>
      </c>
      <c r="T1117" s="9">
        <f t="shared" si="70"/>
        <v>42459.653877314813</v>
      </c>
    </row>
    <row r="1118" spans="1:20"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72"/>
        <v>3.5704000000000007E-2</v>
      </c>
      <c r="P1118">
        <f t="shared" si="69"/>
        <v>17.852</v>
      </c>
      <c r="Q1118" t="s">
        <v>8337</v>
      </c>
      <c r="R1118" t="s">
        <v>8338</v>
      </c>
      <c r="S1118" s="9">
        <f t="shared" si="71"/>
        <v>41009.847314814811</v>
      </c>
      <c r="T1118" s="9">
        <f t="shared" si="70"/>
        <v>41069.847314814811</v>
      </c>
    </row>
    <row r="1119" spans="1:20"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72"/>
        <v>8.3000000000000007</v>
      </c>
      <c r="P1119">
        <f t="shared" si="69"/>
        <v>10.375</v>
      </c>
      <c r="Q1119" t="s">
        <v>8337</v>
      </c>
      <c r="R1119" t="s">
        <v>8338</v>
      </c>
      <c r="S1119" s="9">
        <f t="shared" si="71"/>
        <v>42333.598530092597</v>
      </c>
      <c r="T1119" s="9">
        <f t="shared" si="70"/>
        <v>42363.598530092597</v>
      </c>
    </row>
    <row r="1120" spans="1:20"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72"/>
        <v>2.4222222222222221</v>
      </c>
      <c r="P1120">
        <f t="shared" si="69"/>
        <v>36.333333333333336</v>
      </c>
      <c r="Q1120" t="s">
        <v>8337</v>
      </c>
      <c r="R1120" t="s">
        <v>8338</v>
      </c>
      <c r="S1120" s="9">
        <f t="shared" si="71"/>
        <v>41704.16642361111</v>
      </c>
      <c r="T1120" s="9">
        <f t="shared" si="70"/>
        <v>41734.124756944446</v>
      </c>
    </row>
    <row r="1121" spans="1:20"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72"/>
        <v>0.23809523809523811</v>
      </c>
      <c r="P1121">
        <f t="shared" si="69"/>
        <v>5</v>
      </c>
      <c r="Q1121" t="s">
        <v>8337</v>
      </c>
      <c r="R1121" t="s">
        <v>8338</v>
      </c>
      <c r="S1121" s="9">
        <f t="shared" si="71"/>
        <v>41722.792407407411</v>
      </c>
      <c r="T1121" s="9">
        <f t="shared" si="70"/>
        <v>41735.792407407411</v>
      </c>
    </row>
    <row r="1122" spans="1:20"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72"/>
        <v>0</v>
      </c>
      <c r="P1122" t="e">
        <f t="shared" si="69"/>
        <v>#DIV/0!</v>
      </c>
      <c r="Q1122" t="s">
        <v>8337</v>
      </c>
      <c r="R1122" t="s">
        <v>8338</v>
      </c>
      <c r="S1122" s="9">
        <f t="shared" si="71"/>
        <v>40799.872685185182</v>
      </c>
      <c r="T1122" s="9">
        <f t="shared" si="70"/>
        <v>40844.872685185182</v>
      </c>
    </row>
    <row r="1123" spans="1:20"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72"/>
        <v>1.1599999999999999E-2</v>
      </c>
      <c r="P1123">
        <f t="shared" si="69"/>
        <v>5.8</v>
      </c>
      <c r="Q1123" t="s">
        <v>8337</v>
      </c>
      <c r="R1123" t="s">
        <v>8338</v>
      </c>
      <c r="S1123" s="9">
        <f t="shared" si="71"/>
        <v>42412.934212962966</v>
      </c>
      <c r="T1123" s="9">
        <f t="shared" si="70"/>
        <v>42442.892546296294</v>
      </c>
    </row>
    <row r="1124" spans="1:20"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72"/>
        <v>0</v>
      </c>
      <c r="P1124" t="e">
        <f t="shared" si="69"/>
        <v>#DIV/0!</v>
      </c>
      <c r="Q1124" t="s">
        <v>8337</v>
      </c>
      <c r="R1124" t="s">
        <v>8338</v>
      </c>
      <c r="S1124" s="9">
        <f t="shared" si="71"/>
        <v>41410.703993055555</v>
      </c>
      <c r="T1124" s="9">
        <f t="shared" si="70"/>
        <v>41424.703993055555</v>
      </c>
    </row>
    <row r="1125" spans="1:20"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72"/>
        <v>0.22</v>
      </c>
      <c r="P1125">
        <f t="shared" si="69"/>
        <v>3.6666666666666665</v>
      </c>
      <c r="Q1125" t="s">
        <v>8337</v>
      </c>
      <c r="R1125" t="s">
        <v>8338</v>
      </c>
      <c r="S1125" s="9">
        <f t="shared" si="71"/>
        <v>41718.5237037037</v>
      </c>
      <c r="T1125" s="9">
        <f t="shared" si="70"/>
        <v>41748.5237037037</v>
      </c>
    </row>
    <row r="1126" spans="1:20"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72"/>
        <v>0.47222222222222221</v>
      </c>
      <c r="P1126">
        <f t="shared" si="69"/>
        <v>60.714285714285715</v>
      </c>
      <c r="Q1126" t="s">
        <v>8337</v>
      </c>
      <c r="R1126" t="s">
        <v>8339</v>
      </c>
      <c r="S1126" s="9">
        <f t="shared" si="71"/>
        <v>42094.667256944449</v>
      </c>
      <c r="T1126" s="9">
        <f t="shared" si="70"/>
        <v>42124.667256944449</v>
      </c>
    </row>
    <row r="1127" spans="1:20"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72"/>
        <v>0</v>
      </c>
      <c r="P1127" t="e">
        <f t="shared" si="69"/>
        <v>#DIV/0!</v>
      </c>
      <c r="Q1127" t="s">
        <v>8337</v>
      </c>
      <c r="R1127" t="s">
        <v>8339</v>
      </c>
      <c r="S1127" s="9">
        <f t="shared" si="71"/>
        <v>42212.624189814815</v>
      </c>
      <c r="T1127" s="9">
        <f t="shared" si="70"/>
        <v>42272.624189814815</v>
      </c>
    </row>
    <row r="1128" spans="1:20"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72"/>
        <v>0.5</v>
      </c>
      <c r="P1128">
        <f t="shared" si="69"/>
        <v>5</v>
      </c>
      <c r="Q1128" t="s">
        <v>8337</v>
      </c>
      <c r="R1128" t="s">
        <v>8339</v>
      </c>
      <c r="S1128" s="9">
        <f t="shared" si="71"/>
        <v>42535.327476851846</v>
      </c>
      <c r="T1128" s="9">
        <f t="shared" si="70"/>
        <v>42565.327476851846</v>
      </c>
    </row>
    <row r="1129" spans="1:20"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72"/>
        <v>1.6714285714285713</v>
      </c>
      <c r="P1129">
        <f t="shared" si="69"/>
        <v>25.434782608695652</v>
      </c>
      <c r="Q1129" t="s">
        <v>8337</v>
      </c>
      <c r="R1129" t="s">
        <v>8339</v>
      </c>
      <c r="S1129" s="9">
        <f t="shared" si="71"/>
        <v>41926.854166666664</v>
      </c>
      <c r="T1129" s="9">
        <f t="shared" si="70"/>
        <v>41957.895833333328</v>
      </c>
    </row>
    <row r="1130" spans="1:20"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72"/>
        <v>0.1</v>
      </c>
      <c r="P1130">
        <f t="shared" si="69"/>
        <v>1</v>
      </c>
      <c r="Q1130" t="s">
        <v>8337</v>
      </c>
      <c r="R1130" t="s">
        <v>8339</v>
      </c>
      <c r="S1130" s="9">
        <f t="shared" si="71"/>
        <v>41828.649502314816</v>
      </c>
      <c r="T1130" s="9">
        <f t="shared" si="70"/>
        <v>41858.649502314816</v>
      </c>
    </row>
    <row r="1131" spans="1:20"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72"/>
        <v>0.105</v>
      </c>
      <c r="P1131">
        <f t="shared" si="69"/>
        <v>10.5</v>
      </c>
      <c r="Q1131" t="s">
        <v>8337</v>
      </c>
      <c r="R1131" t="s">
        <v>8339</v>
      </c>
      <c r="S1131" s="9">
        <f t="shared" si="71"/>
        <v>42496.264965277776</v>
      </c>
      <c r="T1131" s="9">
        <f t="shared" si="70"/>
        <v>42526.264965277776</v>
      </c>
    </row>
    <row r="1132" spans="1:20"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72"/>
        <v>0.22</v>
      </c>
      <c r="P1132">
        <f t="shared" si="69"/>
        <v>3.6666666666666665</v>
      </c>
      <c r="Q1132" t="s">
        <v>8337</v>
      </c>
      <c r="R1132" t="s">
        <v>8339</v>
      </c>
      <c r="S1132" s="9">
        <f t="shared" si="71"/>
        <v>41908.996527777781</v>
      </c>
      <c r="T1132" s="9">
        <f t="shared" si="70"/>
        <v>41969.038194444445</v>
      </c>
    </row>
    <row r="1133" spans="1:20"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72"/>
        <v>0</v>
      </c>
      <c r="P1133" t="e">
        <f t="shared" si="69"/>
        <v>#DIV/0!</v>
      </c>
      <c r="Q1133" t="s">
        <v>8337</v>
      </c>
      <c r="R1133" t="s">
        <v>8339</v>
      </c>
      <c r="S1133" s="9">
        <f t="shared" si="71"/>
        <v>42332.908194444448</v>
      </c>
      <c r="T1133" s="9">
        <f t="shared" si="70"/>
        <v>42362.908194444448</v>
      </c>
    </row>
    <row r="1134" spans="1:20"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72"/>
        <v>14.38</v>
      </c>
      <c r="P1134">
        <f t="shared" si="69"/>
        <v>110.61538461538461</v>
      </c>
      <c r="Q1134" t="s">
        <v>8337</v>
      </c>
      <c r="R1134" t="s">
        <v>8339</v>
      </c>
      <c r="S1134" s="9">
        <f t="shared" si="71"/>
        <v>42706.115405092598</v>
      </c>
      <c r="T1134" s="9">
        <f t="shared" si="70"/>
        <v>42736.115405092598</v>
      </c>
    </row>
    <row r="1135" spans="1:20"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72"/>
        <v>0.66666666666666674</v>
      </c>
      <c r="P1135">
        <f t="shared" si="69"/>
        <v>20</v>
      </c>
      <c r="Q1135" t="s">
        <v>8337</v>
      </c>
      <c r="R1135" t="s">
        <v>8339</v>
      </c>
      <c r="S1135" s="9">
        <f t="shared" si="71"/>
        <v>41821.407187500001</v>
      </c>
      <c r="T1135" s="9">
        <f t="shared" si="70"/>
        <v>41851.407187500001</v>
      </c>
    </row>
    <row r="1136" spans="1:20"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72"/>
        <v>4.0000000000000001E-3</v>
      </c>
      <c r="P1136">
        <f t="shared" si="69"/>
        <v>1</v>
      </c>
      <c r="Q1136" t="s">
        <v>8337</v>
      </c>
      <c r="R1136" t="s">
        <v>8339</v>
      </c>
      <c r="S1136" s="9">
        <f t="shared" si="71"/>
        <v>41958.285046296296</v>
      </c>
      <c r="T1136" s="9">
        <f t="shared" si="70"/>
        <v>41972.189583333333</v>
      </c>
    </row>
    <row r="1137" spans="1:20"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72"/>
        <v>5</v>
      </c>
      <c r="P1137">
        <f t="shared" si="69"/>
        <v>50</v>
      </c>
      <c r="Q1137" t="s">
        <v>8337</v>
      </c>
      <c r="R1137" t="s">
        <v>8339</v>
      </c>
      <c r="S1137" s="9">
        <f t="shared" si="71"/>
        <v>42558.989513888882</v>
      </c>
      <c r="T1137" s="9">
        <f t="shared" si="70"/>
        <v>42588.989513888882</v>
      </c>
    </row>
    <row r="1138" spans="1:20"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72"/>
        <v>6.4439140811455857</v>
      </c>
      <c r="P1138">
        <f t="shared" si="69"/>
        <v>45</v>
      </c>
      <c r="Q1138" t="s">
        <v>8337</v>
      </c>
      <c r="R1138" t="s">
        <v>8339</v>
      </c>
      <c r="S1138" s="9">
        <f t="shared" si="71"/>
        <v>42327.671631944439</v>
      </c>
      <c r="T1138" s="9">
        <f t="shared" si="70"/>
        <v>42357.671631944439</v>
      </c>
    </row>
    <row r="1139" spans="1:20"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72"/>
        <v>39.5</v>
      </c>
      <c r="P1139">
        <f t="shared" si="69"/>
        <v>253.2051282051282</v>
      </c>
      <c r="Q1139" t="s">
        <v>8337</v>
      </c>
      <c r="R1139" t="s">
        <v>8339</v>
      </c>
      <c r="S1139" s="9">
        <f t="shared" si="71"/>
        <v>42453.819687499999</v>
      </c>
      <c r="T1139" s="9">
        <f t="shared" si="70"/>
        <v>42483.819687499999</v>
      </c>
    </row>
    <row r="1140" spans="1:20"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72"/>
        <v>0.35714285714285715</v>
      </c>
      <c r="P1140">
        <f t="shared" si="69"/>
        <v>31.25</v>
      </c>
      <c r="Q1140" t="s">
        <v>8337</v>
      </c>
      <c r="R1140" t="s">
        <v>8339</v>
      </c>
      <c r="S1140" s="9">
        <f t="shared" si="71"/>
        <v>42736.9066087963</v>
      </c>
      <c r="T1140" s="9">
        <f t="shared" si="70"/>
        <v>42756.9066087963</v>
      </c>
    </row>
    <row r="1141" spans="1:20"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72"/>
        <v>6.25E-2</v>
      </c>
      <c r="P1141">
        <f t="shared" si="69"/>
        <v>5</v>
      </c>
      <c r="Q1141" t="s">
        <v>8337</v>
      </c>
      <c r="R1141" t="s">
        <v>8339</v>
      </c>
      <c r="S1141" s="9">
        <f t="shared" si="71"/>
        <v>41975.347523148142</v>
      </c>
      <c r="T1141" s="9">
        <f t="shared" si="70"/>
        <v>42005.347523148142</v>
      </c>
    </row>
    <row r="1142" spans="1:20"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72"/>
        <v>0</v>
      </c>
      <c r="P1142" t="e">
        <f t="shared" si="69"/>
        <v>#DIV/0!</v>
      </c>
      <c r="Q1142" t="s">
        <v>8337</v>
      </c>
      <c r="R1142" t="s">
        <v>8339</v>
      </c>
      <c r="S1142" s="9">
        <f t="shared" si="71"/>
        <v>42192.462048611109</v>
      </c>
      <c r="T1142" s="9">
        <f t="shared" si="70"/>
        <v>42222.462048611109</v>
      </c>
    </row>
    <row r="1143" spans="1:20"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72"/>
        <v>0</v>
      </c>
      <c r="P1143" t="e">
        <f t="shared" si="69"/>
        <v>#DIV/0!</v>
      </c>
      <c r="Q1143" t="s">
        <v>8337</v>
      </c>
      <c r="R1143" t="s">
        <v>8339</v>
      </c>
      <c r="S1143" s="9">
        <f t="shared" si="71"/>
        <v>42164.699652777781</v>
      </c>
      <c r="T1143" s="9">
        <f t="shared" si="70"/>
        <v>42194.699652777781</v>
      </c>
    </row>
    <row r="1144" spans="1:20"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72"/>
        <v>0</v>
      </c>
      <c r="P1144" t="e">
        <f t="shared" si="69"/>
        <v>#DIV/0!</v>
      </c>
      <c r="Q1144" t="s">
        <v>8337</v>
      </c>
      <c r="R1144" t="s">
        <v>8339</v>
      </c>
      <c r="S1144" s="9">
        <f t="shared" si="71"/>
        <v>42022.006099537044</v>
      </c>
      <c r="T1144" s="9">
        <f t="shared" si="70"/>
        <v>42052.006099537044</v>
      </c>
    </row>
    <row r="1145" spans="1:20"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72"/>
        <v>0.41333333333333333</v>
      </c>
      <c r="P1145">
        <f t="shared" si="69"/>
        <v>23.25</v>
      </c>
      <c r="Q1145" t="s">
        <v>8337</v>
      </c>
      <c r="R1145" t="s">
        <v>8339</v>
      </c>
      <c r="S1145" s="9">
        <f t="shared" si="71"/>
        <v>42325.19358796296</v>
      </c>
      <c r="T1145" s="9">
        <f t="shared" si="70"/>
        <v>42355.19358796296</v>
      </c>
    </row>
    <row r="1146" spans="1:20"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72"/>
        <v>0</v>
      </c>
      <c r="P1146" t="e">
        <f t="shared" si="69"/>
        <v>#DIV/0!</v>
      </c>
      <c r="Q1146" t="s">
        <v>8340</v>
      </c>
      <c r="R1146" t="s">
        <v>8341</v>
      </c>
      <c r="S1146" s="9">
        <f t="shared" si="71"/>
        <v>42093.181944444441</v>
      </c>
      <c r="T1146" s="9">
        <f t="shared" si="70"/>
        <v>42123.181944444441</v>
      </c>
    </row>
    <row r="1147" spans="1:20"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72"/>
        <v>0.125</v>
      </c>
      <c r="P1147">
        <f t="shared" si="69"/>
        <v>100</v>
      </c>
      <c r="Q1147" t="s">
        <v>8340</v>
      </c>
      <c r="R1147" t="s">
        <v>8341</v>
      </c>
      <c r="S1147" s="9">
        <f t="shared" si="71"/>
        <v>41854.747592592597</v>
      </c>
      <c r="T1147" s="9">
        <f t="shared" si="70"/>
        <v>41914.747592592597</v>
      </c>
    </row>
    <row r="1148" spans="1:20"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72"/>
        <v>8.8333333333333339</v>
      </c>
      <c r="P1148">
        <f t="shared" si="69"/>
        <v>44.166666666666664</v>
      </c>
      <c r="Q1148" t="s">
        <v>8340</v>
      </c>
      <c r="R1148" t="s">
        <v>8341</v>
      </c>
      <c r="S1148" s="9">
        <f t="shared" si="71"/>
        <v>41723.9533912037</v>
      </c>
      <c r="T1148" s="9">
        <f t="shared" si="70"/>
        <v>41761.9533912037</v>
      </c>
    </row>
    <row r="1149" spans="1:20"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72"/>
        <v>0</v>
      </c>
      <c r="P1149" t="e">
        <f t="shared" si="69"/>
        <v>#DIV/0!</v>
      </c>
      <c r="Q1149" t="s">
        <v>8340</v>
      </c>
      <c r="R1149" t="s">
        <v>8341</v>
      </c>
      <c r="S1149" s="9">
        <f t="shared" si="71"/>
        <v>41871.972025462965</v>
      </c>
      <c r="T1149" s="9">
        <f t="shared" si="70"/>
        <v>41931.972025462965</v>
      </c>
    </row>
    <row r="1150" spans="1:20"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72"/>
        <v>0.48666666666666669</v>
      </c>
      <c r="P1150">
        <f t="shared" si="69"/>
        <v>24.333333333333332</v>
      </c>
      <c r="Q1150" t="s">
        <v>8340</v>
      </c>
      <c r="R1150" t="s">
        <v>8341</v>
      </c>
      <c r="S1150" s="9">
        <f t="shared" si="71"/>
        <v>42675.171076388884</v>
      </c>
      <c r="T1150" s="9">
        <f t="shared" si="70"/>
        <v>42705.212743055556</v>
      </c>
    </row>
    <row r="1151" spans="1:20"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72"/>
        <v>0.15</v>
      </c>
      <c r="P1151">
        <f t="shared" si="69"/>
        <v>37.5</v>
      </c>
      <c r="Q1151" t="s">
        <v>8340</v>
      </c>
      <c r="R1151" t="s">
        <v>8341</v>
      </c>
      <c r="S1151" s="9">
        <f t="shared" si="71"/>
        <v>42507.71025462963</v>
      </c>
      <c r="T1151" s="9">
        <f t="shared" si="70"/>
        <v>42537.71025462963</v>
      </c>
    </row>
    <row r="1152" spans="1:20"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72"/>
        <v>10.08</v>
      </c>
      <c r="P1152">
        <f t="shared" si="69"/>
        <v>42</v>
      </c>
      <c r="Q1152" t="s">
        <v>8340</v>
      </c>
      <c r="R1152" t="s">
        <v>8341</v>
      </c>
      <c r="S1152" s="9">
        <f t="shared" si="71"/>
        <v>42317.954571759255</v>
      </c>
      <c r="T1152" s="9">
        <f t="shared" si="70"/>
        <v>42377.954571759255</v>
      </c>
    </row>
    <row r="1153" spans="1:20"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72"/>
        <v>0</v>
      </c>
      <c r="P1153" t="e">
        <f t="shared" si="69"/>
        <v>#DIV/0!</v>
      </c>
      <c r="Q1153" t="s">
        <v>8340</v>
      </c>
      <c r="R1153" t="s">
        <v>8341</v>
      </c>
      <c r="S1153" s="9">
        <f t="shared" si="71"/>
        <v>42224.102581018517</v>
      </c>
      <c r="T1153" s="9">
        <f t="shared" si="70"/>
        <v>42254.102581018517</v>
      </c>
    </row>
    <row r="1154" spans="1:20"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si="72"/>
        <v>5.6937500000000005</v>
      </c>
      <c r="P1154">
        <f t="shared" si="69"/>
        <v>60.733333333333334</v>
      </c>
      <c r="Q1154" t="s">
        <v>8340</v>
      </c>
      <c r="R1154" t="s">
        <v>8341</v>
      </c>
      <c r="S1154" s="9">
        <f t="shared" si="71"/>
        <v>42109.709629629629</v>
      </c>
      <c r="T1154" s="9">
        <f t="shared" si="70"/>
        <v>42139.709629629629</v>
      </c>
    </row>
    <row r="1155" spans="1:20"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si="72"/>
        <v>0.625</v>
      </c>
      <c r="P1155">
        <f t="shared" ref="P1155:P1218" si="73">(E1155/L1155)</f>
        <v>50</v>
      </c>
      <c r="Q1155" t="s">
        <v>8340</v>
      </c>
      <c r="R1155" t="s">
        <v>8341</v>
      </c>
      <c r="S1155" s="9">
        <f t="shared" si="71"/>
        <v>42143.714178240742</v>
      </c>
      <c r="T1155" s="9">
        <f t="shared" ref="T1155:T1218" si="74">(((I1155/60)/60)/24)+DATE(1970,1,1)</f>
        <v>42173.714178240742</v>
      </c>
    </row>
    <row r="1156" spans="1:20"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72"/>
        <v>6.5</v>
      </c>
      <c r="P1156">
        <f t="shared" si="73"/>
        <v>108.33333333333333</v>
      </c>
      <c r="Q1156" t="s">
        <v>8340</v>
      </c>
      <c r="R1156" t="s">
        <v>8341</v>
      </c>
      <c r="S1156" s="9">
        <f t="shared" ref="S1156:S1219" si="75">(((J1156/60)/60)/24)+DATE(1970,1,1)</f>
        <v>42223.108865740738</v>
      </c>
      <c r="T1156" s="9">
        <f t="shared" si="74"/>
        <v>42253.108865740738</v>
      </c>
    </row>
    <row r="1157" spans="1:20"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72"/>
        <v>0.752</v>
      </c>
      <c r="P1157">
        <f t="shared" si="73"/>
        <v>23.5</v>
      </c>
      <c r="Q1157" t="s">
        <v>8340</v>
      </c>
      <c r="R1157" t="s">
        <v>8341</v>
      </c>
      <c r="S1157" s="9">
        <f t="shared" si="75"/>
        <v>41835.763981481483</v>
      </c>
      <c r="T1157" s="9">
        <f t="shared" si="74"/>
        <v>41865.763981481483</v>
      </c>
    </row>
    <row r="1158" spans="1:20"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72"/>
        <v>0</v>
      </c>
      <c r="P1158" t="e">
        <f t="shared" si="73"/>
        <v>#DIV/0!</v>
      </c>
      <c r="Q1158" t="s">
        <v>8340</v>
      </c>
      <c r="R1158" t="s">
        <v>8341</v>
      </c>
      <c r="S1158" s="9">
        <f t="shared" si="75"/>
        <v>42029.07131944444</v>
      </c>
      <c r="T1158" s="9">
        <f t="shared" si="74"/>
        <v>42059.07131944444</v>
      </c>
    </row>
    <row r="1159" spans="1:20"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72"/>
        <v>1.51</v>
      </c>
      <c r="P1159">
        <f t="shared" si="73"/>
        <v>50.333333333333336</v>
      </c>
      <c r="Q1159" t="s">
        <v>8340</v>
      </c>
      <c r="R1159" t="s">
        <v>8341</v>
      </c>
      <c r="S1159" s="9">
        <f t="shared" si="75"/>
        <v>41918.628240740742</v>
      </c>
      <c r="T1159" s="9">
        <f t="shared" si="74"/>
        <v>41978.669907407413</v>
      </c>
    </row>
    <row r="1160" spans="1:20"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72"/>
        <v>0.46666666666666673</v>
      </c>
      <c r="P1160">
        <f t="shared" si="73"/>
        <v>11.666666666666666</v>
      </c>
      <c r="Q1160" t="s">
        <v>8340</v>
      </c>
      <c r="R1160" t="s">
        <v>8341</v>
      </c>
      <c r="S1160" s="9">
        <f t="shared" si="75"/>
        <v>41952.09175925926</v>
      </c>
      <c r="T1160" s="9">
        <f t="shared" si="74"/>
        <v>41982.09175925926</v>
      </c>
    </row>
    <row r="1161" spans="1:20"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72"/>
        <v>0</v>
      </c>
      <c r="P1161" t="e">
        <f t="shared" si="73"/>
        <v>#DIV/0!</v>
      </c>
      <c r="Q1161" t="s">
        <v>8340</v>
      </c>
      <c r="R1161" t="s">
        <v>8341</v>
      </c>
      <c r="S1161" s="9">
        <f t="shared" si="75"/>
        <v>42154.726446759261</v>
      </c>
      <c r="T1161" s="9">
        <f t="shared" si="74"/>
        <v>42185.65625</v>
      </c>
    </row>
    <row r="1162" spans="1:20"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72"/>
        <v>3.85</v>
      </c>
      <c r="P1162">
        <f t="shared" si="73"/>
        <v>60.789473684210527</v>
      </c>
      <c r="Q1162" t="s">
        <v>8340</v>
      </c>
      <c r="R1162" t="s">
        <v>8341</v>
      </c>
      <c r="S1162" s="9">
        <f t="shared" si="75"/>
        <v>42061.154930555553</v>
      </c>
      <c r="T1162" s="9">
        <f t="shared" si="74"/>
        <v>42091.113263888896</v>
      </c>
    </row>
    <row r="1163" spans="1:20"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72"/>
        <v>0</v>
      </c>
      <c r="P1163" t="e">
        <f t="shared" si="73"/>
        <v>#DIV/0!</v>
      </c>
      <c r="Q1163" t="s">
        <v>8340</v>
      </c>
      <c r="R1163" t="s">
        <v>8341</v>
      </c>
      <c r="S1163" s="9">
        <f t="shared" si="75"/>
        <v>42122.629502314812</v>
      </c>
      <c r="T1163" s="9">
        <f t="shared" si="74"/>
        <v>42143.629502314812</v>
      </c>
    </row>
    <row r="1164" spans="1:20"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72"/>
        <v>5.8333333333333341E-2</v>
      </c>
      <c r="P1164">
        <f t="shared" si="73"/>
        <v>17.5</v>
      </c>
      <c r="Q1164" t="s">
        <v>8340</v>
      </c>
      <c r="R1164" t="s">
        <v>8341</v>
      </c>
      <c r="S1164" s="9">
        <f t="shared" si="75"/>
        <v>41876.683611111112</v>
      </c>
      <c r="T1164" s="9">
        <f t="shared" si="74"/>
        <v>41907.683611111112</v>
      </c>
    </row>
    <row r="1165" spans="1:20"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72"/>
        <v>0</v>
      </c>
      <c r="P1165" t="e">
        <f t="shared" si="73"/>
        <v>#DIV/0!</v>
      </c>
      <c r="Q1165" t="s">
        <v>8340</v>
      </c>
      <c r="R1165" t="s">
        <v>8341</v>
      </c>
      <c r="S1165" s="9">
        <f t="shared" si="75"/>
        <v>41830.723611111112</v>
      </c>
      <c r="T1165" s="9">
        <f t="shared" si="74"/>
        <v>41860.723611111112</v>
      </c>
    </row>
    <row r="1166" spans="1:20"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72"/>
        <v>0</v>
      </c>
      <c r="P1166" t="e">
        <f t="shared" si="73"/>
        <v>#DIV/0!</v>
      </c>
      <c r="Q1166" t="s">
        <v>8340</v>
      </c>
      <c r="R1166" t="s">
        <v>8341</v>
      </c>
      <c r="S1166" s="9">
        <f t="shared" si="75"/>
        <v>42509.724328703705</v>
      </c>
      <c r="T1166" s="9">
        <f t="shared" si="74"/>
        <v>42539.724328703705</v>
      </c>
    </row>
    <row r="1167" spans="1:20"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72"/>
        <v>20.705000000000002</v>
      </c>
      <c r="P1167">
        <f t="shared" si="73"/>
        <v>82.82</v>
      </c>
      <c r="Q1167" t="s">
        <v>8340</v>
      </c>
      <c r="R1167" t="s">
        <v>8341</v>
      </c>
      <c r="S1167" s="9">
        <f t="shared" si="75"/>
        <v>41792.214467592588</v>
      </c>
      <c r="T1167" s="9">
        <f t="shared" si="74"/>
        <v>41826.214467592588</v>
      </c>
    </row>
    <row r="1168" spans="1:20"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72"/>
        <v>19.139999999999997</v>
      </c>
      <c r="P1168">
        <f t="shared" si="73"/>
        <v>358.875</v>
      </c>
      <c r="Q1168" t="s">
        <v>8340</v>
      </c>
      <c r="R1168" t="s">
        <v>8341</v>
      </c>
      <c r="S1168" s="9">
        <f t="shared" si="75"/>
        <v>42150.485439814816</v>
      </c>
      <c r="T1168" s="9">
        <f t="shared" si="74"/>
        <v>42181.166666666672</v>
      </c>
    </row>
    <row r="1169" spans="1:20"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72"/>
        <v>1.6316666666666666</v>
      </c>
      <c r="P1169">
        <f t="shared" si="73"/>
        <v>61.1875</v>
      </c>
      <c r="Q1169" t="s">
        <v>8340</v>
      </c>
      <c r="R1169" t="s">
        <v>8341</v>
      </c>
      <c r="S1169" s="9">
        <f t="shared" si="75"/>
        <v>41863.734895833331</v>
      </c>
      <c r="T1169" s="9">
        <f t="shared" si="74"/>
        <v>41894.734895833331</v>
      </c>
    </row>
    <row r="1170" spans="1:20"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72"/>
        <v>5.6666666666666661</v>
      </c>
      <c r="P1170">
        <f t="shared" si="73"/>
        <v>340</v>
      </c>
      <c r="Q1170" t="s">
        <v>8340</v>
      </c>
      <c r="R1170" t="s">
        <v>8341</v>
      </c>
      <c r="S1170" s="9">
        <f t="shared" si="75"/>
        <v>42605.053993055553</v>
      </c>
      <c r="T1170" s="9">
        <f t="shared" si="74"/>
        <v>42635.053993055553</v>
      </c>
    </row>
    <row r="1171" spans="1:20"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ref="O1171:O1234" si="76">E1171/D1171 *100</f>
        <v>0.16999999999999998</v>
      </c>
      <c r="P1171">
        <f t="shared" si="73"/>
        <v>5.666666666666667</v>
      </c>
      <c r="Q1171" t="s">
        <v>8340</v>
      </c>
      <c r="R1171" t="s">
        <v>8341</v>
      </c>
      <c r="S1171" s="9">
        <f t="shared" si="75"/>
        <v>42027.353738425925</v>
      </c>
      <c r="T1171" s="9">
        <f t="shared" si="74"/>
        <v>42057.353738425925</v>
      </c>
    </row>
    <row r="1172" spans="1:20"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76"/>
        <v>0.4</v>
      </c>
      <c r="P1172">
        <f t="shared" si="73"/>
        <v>50</v>
      </c>
      <c r="Q1172" t="s">
        <v>8340</v>
      </c>
      <c r="R1172" t="s">
        <v>8341</v>
      </c>
      <c r="S1172" s="9">
        <f t="shared" si="75"/>
        <v>42124.893182870372</v>
      </c>
      <c r="T1172" s="9">
        <f t="shared" si="74"/>
        <v>42154.893182870372</v>
      </c>
    </row>
    <row r="1173" spans="1:20"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76"/>
        <v>0.1</v>
      </c>
      <c r="P1173">
        <f t="shared" si="73"/>
        <v>25</v>
      </c>
      <c r="Q1173" t="s">
        <v>8340</v>
      </c>
      <c r="R1173" t="s">
        <v>8341</v>
      </c>
      <c r="S1173" s="9">
        <f t="shared" si="75"/>
        <v>41938.804710648146</v>
      </c>
      <c r="T1173" s="9">
        <f t="shared" si="74"/>
        <v>41956.846377314811</v>
      </c>
    </row>
    <row r="1174" spans="1:20"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76"/>
        <v>0</v>
      </c>
      <c r="P1174" t="e">
        <f t="shared" si="73"/>
        <v>#DIV/0!</v>
      </c>
      <c r="Q1174" t="s">
        <v>8340</v>
      </c>
      <c r="R1174" t="s">
        <v>8341</v>
      </c>
      <c r="S1174" s="9">
        <f t="shared" si="75"/>
        <v>41841.682314814818</v>
      </c>
      <c r="T1174" s="9">
        <f t="shared" si="74"/>
        <v>41871.682314814818</v>
      </c>
    </row>
    <row r="1175" spans="1:20"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76"/>
        <v>2.4E-2</v>
      </c>
      <c r="P1175">
        <f t="shared" si="73"/>
        <v>30</v>
      </c>
      <c r="Q1175" t="s">
        <v>8340</v>
      </c>
      <c r="R1175" t="s">
        <v>8341</v>
      </c>
      <c r="S1175" s="9">
        <f t="shared" si="75"/>
        <v>42184.185844907406</v>
      </c>
      <c r="T1175" s="9">
        <f t="shared" si="74"/>
        <v>42219.185844907406</v>
      </c>
    </row>
    <row r="1176" spans="1:20"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76"/>
        <v>5.9066666666666672</v>
      </c>
      <c r="P1176">
        <f t="shared" si="73"/>
        <v>46.631578947368418</v>
      </c>
      <c r="Q1176" t="s">
        <v>8340</v>
      </c>
      <c r="R1176" t="s">
        <v>8341</v>
      </c>
      <c r="S1176" s="9">
        <f t="shared" si="75"/>
        <v>42468.84174768519</v>
      </c>
      <c r="T1176" s="9">
        <f t="shared" si="74"/>
        <v>42498.84174768519</v>
      </c>
    </row>
    <row r="1177" spans="1:20"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76"/>
        <v>2.9250000000000003</v>
      </c>
      <c r="P1177">
        <f t="shared" si="73"/>
        <v>65</v>
      </c>
      <c r="Q1177" t="s">
        <v>8340</v>
      </c>
      <c r="R1177" t="s">
        <v>8341</v>
      </c>
      <c r="S1177" s="9">
        <f t="shared" si="75"/>
        <v>42170.728460648148</v>
      </c>
      <c r="T1177" s="9">
        <f t="shared" si="74"/>
        <v>42200.728460648148</v>
      </c>
    </row>
    <row r="1178" spans="1:20"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76"/>
        <v>5.7142857142857143E-3</v>
      </c>
      <c r="P1178">
        <f t="shared" si="73"/>
        <v>10</v>
      </c>
      <c r="Q1178" t="s">
        <v>8340</v>
      </c>
      <c r="R1178" t="s">
        <v>8341</v>
      </c>
      <c r="S1178" s="9">
        <f t="shared" si="75"/>
        <v>42746.019652777773</v>
      </c>
      <c r="T1178" s="9">
        <f t="shared" si="74"/>
        <v>42800.541666666672</v>
      </c>
    </row>
    <row r="1179" spans="1:20"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76"/>
        <v>0</v>
      </c>
      <c r="P1179" t="e">
        <f t="shared" si="73"/>
        <v>#DIV/0!</v>
      </c>
      <c r="Q1179" t="s">
        <v>8340</v>
      </c>
      <c r="R1179" t="s">
        <v>8341</v>
      </c>
      <c r="S1179" s="9">
        <f t="shared" si="75"/>
        <v>41897.660833333335</v>
      </c>
      <c r="T1179" s="9">
        <f t="shared" si="74"/>
        <v>41927.660833333335</v>
      </c>
    </row>
    <row r="1180" spans="1:20"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76"/>
        <v>6.6666666666666671E-3</v>
      </c>
      <c r="P1180">
        <f t="shared" si="73"/>
        <v>5</v>
      </c>
      <c r="Q1180" t="s">
        <v>8340</v>
      </c>
      <c r="R1180" t="s">
        <v>8341</v>
      </c>
      <c r="S1180" s="9">
        <f t="shared" si="75"/>
        <v>41837.905694444446</v>
      </c>
      <c r="T1180" s="9">
        <f t="shared" si="74"/>
        <v>41867.905694444446</v>
      </c>
    </row>
    <row r="1181" spans="1:20"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76"/>
        <v>5.3333333333333339</v>
      </c>
      <c r="P1181">
        <f t="shared" si="73"/>
        <v>640</v>
      </c>
      <c r="Q1181" t="s">
        <v>8340</v>
      </c>
      <c r="R1181" t="s">
        <v>8341</v>
      </c>
      <c r="S1181" s="9">
        <f t="shared" si="75"/>
        <v>42275.720219907409</v>
      </c>
      <c r="T1181" s="9">
        <f t="shared" si="74"/>
        <v>42305.720219907409</v>
      </c>
    </row>
    <row r="1182" spans="1:20"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76"/>
        <v>11.75</v>
      </c>
      <c r="P1182">
        <f t="shared" si="73"/>
        <v>69.117647058823536</v>
      </c>
      <c r="Q1182" t="s">
        <v>8340</v>
      </c>
      <c r="R1182" t="s">
        <v>8341</v>
      </c>
      <c r="S1182" s="9">
        <f t="shared" si="75"/>
        <v>41781.806875000002</v>
      </c>
      <c r="T1182" s="9">
        <f t="shared" si="74"/>
        <v>41818.806875000002</v>
      </c>
    </row>
    <row r="1183" spans="1:20"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76"/>
        <v>8.0000000000000002E-3</v>
      </c>
      <c r="P1183">
        <f t="shared" si="73"/>
        <v>1.3333333333333333</v>
      </c>
      <c r="Q1183" t="s">
        <v>8340</v>
      </c>
      <c r="R1183" t="s">
        <v>8341</v>
      </c>
      <c r="S1183" s="9">
        <f t="shared" si="75"/>
        <v>42034.339363425926</v>
      </c>
      <c r="T1183" s="9">
        <f t="shared" si="74"/>
        <v>42064.339363425926</v>
      </c>
    </row>
    <row r="1184" spans="1:20"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76"/>
        <v>4.2</v>
      </c>
      <c r="P1184">
        <f t="shared" si="73"/>
        <v>10.5</v>
      </c>
      <c r="Q1184" t="s">
        <v>8340</v>
      </c>
      <c r="R1184" t="s">
        <v>8341</v>
      </c>
      <c r="S1184" s="9">
        <f t="shared" si="75"/>
        <v>42728.827407407407</v>
      </c>
      <c r="T1184" s="9">
        <f t="shared" si="74"/>
        <v>42747.695833333331</v>
      </c>
    </row>
    <row r="1185" spans="1:20"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76"/>
        <v>4</v>
      </c>
      <c r="P1185">
        <f t="shared" si="73"/>
        <v>33.333333333333336</v>
      </c>
      <c r="Q1185" t="s">
        <v>8340</v>
      </c>
      <c r="R1185" t="s">
        <v>8341</v>
      </c>
      <c r="S1185" s="9">
        <f t="shared" si="75"/>
        <v>42656.86137731481</v>
      </c>
      <c r="T1185" s="9">
        <f t="shared" si="74"/>
        <v>42676.165972222225</v>
      </c>
    </row>
    <row r="1186" spans="1:20"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76"/>
        <v>104.93636363636362</v>
      </c>
      <c r="P1186">
        <f t="shared" si="73"/>
        <v>61.562666666666665</v>
      </c>
      <c r="Q1186" t="s">
        <v>8342</v>
      </c>
      <c r="R1186" t="s">
        <v>8343</v>
      </c>
      <c r="S1186" s="9">
        <f t="shared" si="75"/>
        <v>42741.599664351852</v>
      </c>
      <c r="T1186" s="9">
        <f t="shared" si="74"/>
        <v>42772.599664351852</v>
      </c>
    </row>
    <row r="1187" spans="1:20"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76"/>
        <v>105.44</v>
      </c>
      <c r="P1187">
        <f t="shared" si="73"/>
        <v>118.73873873873873</v>
      </c>
      <c r="Q1187" t="s">
        <v>8342</v>
      </c>
      <c r="R1187" t="s">
        <v>8343</v>
      </c>
      <c r="S1187" s="9">
        <f t="shared" si="75"/>
        <v>42130.865150462967</v>
      </c>
      <c r="T1187" s="9">
        <f t="shared" si="74"/>
        <v>42163.166666666672</v>
      </c>
    </row>
    <row r="1188" spans="1:20"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76"/>
        <v>106.73333333333332</v>
      </c>
      <c r="P1188">
        <f t="shared" si="73"/>
        <v>65.081300813008127</v>
      </c>
      <c r="Q1188" t="s">
        <v>8342</v>
      </c>
      <c r="R1188" t="s">
        <v>8343</v>
      </c>
      <c r="S1188" s="9">
        <f t="shared" si="75"/>
        <v>42123.86336805555</v>
      </c>
      <c r="T1188" s="9">
        <f t="shared" si="74"/>
        <v>42156.945833333331</v>
      </c>
    </row>
    <row r="1189" spans="1:20"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76"/>
        <v>104.12571428571428</v>
      </c>
      <c r="P1189">
        <f t="shared" si="73"/>
        <v>130.15714285714284</v>
      </c>
      <c r="Q1189" t="s">
        <v>8342</v>
      </c>
      <c r="R1189" t="s">
        <v>8343</v>
      </c>
      <c r="S1189" s="9">
        <f t="shared" si="75"/>
        <v>42109.894942129627</v>
      </c>
      <c r="T1189" s="9">
        <f t="shared" si="74"/>
        <v>42141.75</v>
      </c>
    </row>
    <row r="1190" spans="1:20"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76"/>
        <v>160.54999999999998</v>
      </c>
      <c r="P1190">
        <f t="shared" si="73"/>
        <v>37.776470588235291</v>
      </c>
      <c r="Q1190" t="s">
        <v>8342</v>
      </c>
      <c r="R1190" t="s">
        <v>8343</v>
      </c>
      <c r="S1190" s="9">
        <f t="shared" si="75"/>
        <v>42711.700694444444</v>
      </c>
      <c r="T1190" s="9">
        <f t="shared" si="74"/>
        <v>42732.700694444444</v>
      </c>
    </row>
    <row r="1191" spans="1:20"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76"/>
        <v>107.77777777777777</v>
      </c>
      <c r="P1191">
        <f t="shared" si="73"/>
        <v>112.79069767441861</v>
      </c>
      <c r="Q1191" t="s">
        <v>8342</v>
      </c>
      <c r="R1191" t="s">
        <v>8343</v>
      </c>
      <c r="S1191" s="9">
        <f t="shared" si="75"/>
        <v>42529.979108796295</v>
      </c>
      <c r="T1191" s="9">
        <f t="shared" si="74"/>
        <v>42550.979108796295</v>
      </c>
    </row>
    <row r="1192" spans="1:20"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76"/>
        <v>135</v>
      </c>
      <c r="P1192">
        <f t="shared" si="73"/>
        <v>51.92307692307692</v>
      </c>
      <c r="Q1192" t="s">
        <v>8342</v>
      </c>
      <c r="R1192" t="s">
        <v>8343</v>
      </c>
      <c r="S1192" s="9">
        <f t="shared" si="75"/>
        <v>41852.665798611109</v>
      </c>
      <c r="T1192" s="9">
        <f t="shared" si="74"/>
        <v>41882.665798611109</v>
      </c>
    </row>
    <row r="1193" spans="1:20"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76"/>
        <v>109.07407407407408</v>
      </c>
      <c r="P1193">
        <f t="shared" si="73"/>
        <v>89.242424242424249</v>
      </c>
      <c r="Q1193" t="s">
        <v>8342</v>
      </c>
      <c r="R1193" t="s">
        <v>8343</v>
      </c>
      <c r="S1193" s="9">
        <f t="shared" si="75"/>
        <v>42419.603703703702</v>
      </c>
      <c r="T1193" s="9">
        <f t="shared" si="74"/>
        <v>42449.562037037031</v>
      </c>
    </row>
    <row r="1194" spans="1:20"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76"/>
        <v>290</v>
      </c>
      <c r="P1194">
        <f t="shared" si="73"/>
        <v>19.333333333333332</v>
      </c>
      <c r="Q1194" t="s">
        <v>8342</v>
      </c>
      <c r="R1194" t="s">
        <v>8343</v>
      </c>
      <c r="S1194" s="9">
        <f t="shared" si="75"/>
        <v>42747.506689814814</v>
      </c>
      <c r="T1194" s="9">
        <f t="shared" si="74"/>
        <v>42777.506689814814</v>
      </c>
    </row>
    <row r="1195" spans="1:20"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76"/>
        <v>103.95714285714286</v>
      </c>
      <c r="P1195">
        <f t="shared" si="73"/>
        <v>79.967032967032964</v>
      </c>
      <c r="Q1195" t="s">
        <v>8342</v>
      </c>
      <c r="R1195" t="s">
        <v>8343</v>
      </c>
      <c r="S1195" s="9">
        <f t="shared" si="75"/>
        <v>42409.776076388895</v>
      </c>
      <c r="T1195" s="9">
        <f t="shared" si="74"/>
        <v>42469.734409722223</v>
      </c>
    </row>
    <row r="1196" spans="1:20"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76"/>
        <v>322.24</v>
      </c>
      <c r="P1196">
        <f t="shared" si="73"/>
        <v>56.414565826330531</v>
      </c>
      <c r="Q1196" t="s">
        <v>8342</v>
      </c>
      <c r="R1196" t="s">
        <v>8343</v>
      </c>
      <c r="S1196" s="9">
        <f t="shared" si="75"/>
        <v>42072.488182870366</v>
      </c>
      <c r="T1196" s="9">
        <f t="shared" si="74"/>
        <v>42102.488182870366</v>
      </c>
    </row>
    <row r="1197" spans="1:20"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76"/>
        <v>135</v>
      </c>
      <c r="P1197">
        <f t="shared" si="73"/>
        <v>79.411764705882348</v>
      </c>
      <c r="Q1197" t="s">
        <v>8342</v>
      </c>
      <c r="R1197" t="s">
        <v>8343</v>
      </c>
      <c r="S1197" s="9">
        <f t="shared" si="75"/>
        <v>42298.34783564815</v>
      </c>
      <c r="T1197" s="9">
        <f t="shared" si="74"/>
        <v>42358.375</v>
      </c>
    </row>
    <row r="1198" spans="1:20"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76"/>
        <v>269.91034482758624</v>
      </c>
      <c r="P1198">
        <f t="shared" si="73"/>
        <v>76.439453125</v>
      </c>
      <c r="Q1198" t="s">
        <v>8342</v>
      </c>
      <c r="R1198" t="s">
        <v>8343</v>
      </c>
      <c r="S1198" s="9">
        <f t="shared" si="75"/>
        <v>42326.818738425922</v>
      </c>
      <c r="T1198" s="9">
        <f t="shared" si="74"/>
        <v>42356.818738425922</v>
      </c>
    </row>
    <row r="1199" spans="1:20"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76"/>
        <v>253.29333333333332</v>
      </c>
      <c r="P1199">
        <f t="shared" si="73"/>
        <v>121</v>
      </c>
      <c r="Q1199" t="s">
        <v>8342</v>
      </c>
      <c r="R1199" t="s">
        <v>8343</v>
      </c>
      <c r="S1199" s="9">
        <f t="shared" si="75"/>
        <v>42503.66474537037</v>
      </c>
      <c r="T1199" s="9">
        <f t="shared" si="74"/>
        <v>42534.249305555553</v>
      </c>
    </row>
    <row r="1200" spans="1:20"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76"/>
        <v>260.59999999999997</v>
      </c>
      <c r="P1200">
        <f t="shared" si="73"/>
        <v>54.616766467065865</v>
      </c>
      <c r="Q1200" t="s">
        <v>8342</v>
      </c>
      <c r="R1200" t="s">
        <v>8343</v>
      </c>
      <c r="S1200" s="9">
        <f t="shared" si="75"/>
        <v>42333.619050925925</v>
      </c>
      <c r="T1200" s="9">
        <f t="shared" si="74"/>
        <v>42369.125</v>
      </c>
    </row>
    <row r="1201" spans="1:20"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76"/>
        <v>101.31677953348381</v>
      </c>
      <c r="P1201">
        <f t="shared" si="73"/>
        <v>299.22222222222223</v>
      </c>
      <c r="Q1201" t="s">
        <v>8342</v>
      </c>
      <c r="R1201" t="s">
        <v>8343</v>
      </c>
      <c r="S1201" s="9">
        <f t="shared" si="75"/>
        <v>42161.770833333328</v>
      </c>
      <c r="T1201" s="9">
        <f t="shared" si="74"/>
        <v>42193.770833333328</v>
      </c>
    </row>
    <row r="1202" spans="1:20"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76"/>
        <v>125.60416666666667</v>
      </c>
      <c r="P1202">
        <f t="shared" si="73"/>
        <v>58.533980582524272</v>
      </c>
      <c r="Q1202" t="s">
        <v>8342</v>
      </c>
      <c r="R1202" t="s">
        <v>8343</v>
      </c>
      <c r="S1202" s="9">
        <f t="shared" si="75"/>
        <v>42089.477500000001</v>
      </c>
      <c r="T1202" s="9">
        <f t="shared" si="74"/>
        <v>42110.477500000001</v>
      </c>
    </row>
    <row r="1203" spans="1:20"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76"/>
        <v>102.43783333333334</v>
      </c>
      <c r="P1203">
        <f t="shared" si="73"/>
        <v>55.371801801801809</v>
      </c>
      <c r="Q1203" t="s">
        <v>8342</v>
      </c>
      <c r="R1203" t="s">
        <v>8343</v>
      </c>
      <c r="S1203" s="9">
        <f t="shared" si="75"/>
        <v>42536.60701388889</v>
      </c>
      <c r="T1203" s="9">
        <f t="shared" si="74"/>
        <v>42566.60701388889</v>
      </c>
    </row>
    <row r="1204" spans="1:20"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76"/>
        <v>199.244</v>
      </c>
      <c r="P1204">
        <f t="shared" si="73"/>
        <v>183.80442804428046</v>
      </c>
      <c r="Q1204" t="s">
        <v>8342</v>
      </c>
      <c r="R1204" t="s">
        <v>8343</v>
      </c>
      <c r="S1204" s="9">
        <f t="shared" si="75"/>
        <v>42152.288819444439</v>
      </c>
      <c r="T1204" s="9">
        <f t="shared" si="74"/>
        <v>42182.288819444439</v>
      </c>
    </row>
    <row r="1205" spans="1:20"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76"/>
        <v>102.45398773006136</v>
      </c>
      <c r="P1205">
        <f t="shared" si="73"/>
        <v>165.34653465346534</v>
      </c>
      <c r="Q1205" t="s">
        <v>8342</v>
      </c>
      <c r="R1205" t="s">
        <v>8343</v>
      </c>
      <c r="S1205" s="9">
        <f t="shared" si="75"/>
        <v>42125.614895833336</v>
      </c>
      <c r="T1205" s="9">
        <f t="shared" si="74"/>
        <v>42155.614895833336</v>
      </c>
    </row>
    <row r="1206" spans="1:20"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76"/>
        <v>102.94615384615385</v>
      </c>
      <c r="P1206">
        <f t="shared" si="73"/>
        <v>234.78947368421052</v>
      </c>
      <c r="Q1206" t="s">
        <v>8342</v>
      </c>
      <c r="R1206" t="s">
        <v>8343</v>
      </c>
      <c r="S1206" s="9">
        <f t="shared" si="75"/>
        <v>42297.748067129629</v>
      </c>
      <c r="T1206" s="9">
        <f t="shared" si="74"/>
        <v>42342.208333333328</v>
      </c>
    </row>
    <row r="1207" spans="1:20"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76"/>
        <v>100.86153846153847</v>
      </c>
      <c r="P1207">
        <f t="shared" si="73"/>
        <v>211.48387096774192</v>
      </c>
      <c r="Q1207" t="s">
        <v>8342</v>
      </c>
      <c r="R1207" t="s">
        <v>8343</v>
      </c>
      <c r="S1207" s="9">
        <f t="shared" si="75"/>
        <v>42138.506377314814</v>
      </c>
      <c r="T1207" s="9">
        <f t="shared" si="74"/>
        <v>42168.506377314814</v>
      </c>
    </row>
    <row r="1208" spans="1:20"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76"/>
        <v>114.99999999999999</v>
      </c>
      <c r="P1208">
        <f t="shared" si="73"/>
        <v>32.34375</v>
      </c>
      <c r="Q1208" t="s">
        <v>8342</v>
      </c>
      <c r="R1208" t="s">
        <v>8343</v>
      </c>
      <c r="S1208" s="9">
        <f t="shared" si="75"/>
        <v>42772.776076388895</v>
      </c>
      <c r="T1208" s="9">
        <f t="shared" si="74"/>
        <v>42805.561805555553</v>
      </c>
    </row>
    <row r="1209" spans="1:20"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76"/>
        <v>104.16766467065868</v>
      </c>
      <c r="P1209">
        <f t="shared" si="73"/>
        <v>123.37588652482269</v>
      </c>
      <c r="Q1209" t="s">
        <v>8342</v>
      </c>
      <c r="R1209" t="s">
        <v>8343</v>
      </c>
      <c r="S1209" s="9">
        <f t="shared" si="75"/>
        <v>42430.430243055554</v>
      </c>
      <c r="T1209" s="9">
        <f t="shared" si="74"/>
        <v>42460.416666666672</v>
      </c>
    </row>
    <row r="1210" spans="1:20"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76"/>
        <v>155.29999999999998</v>
      </c>
      <c r="P1210">
        <f t="shared" si="73"/>
        <v>207.06666666666666</v>
      </c>
      <c r="Q1210" t="s">
        <v>8342</v>
      </c>
      <c r="R1210" t="s">
        <v>8343</v>
      </c>
      <c r="S1210" s="9">
        <f t="shared" si="75"/>
        <v>42423.709074074075</v>
      </c>
      <c r="T1210" s="9">
        <f t="shared" si="74"/>
        <v>42453.667407407411</v>
      </c>
    </row>
    <row r="1211" spans="1:20"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76"/>
        <v>106</v>
      </c>
      <c r="P1211">
        <f t="shared" si="73"/>
        <v>138.2608695652174</v>
      </c>
      <c r="Q1211" t="s">
        <v>8342</v>
      </c>
      <c r="R1211" t="s">
        <v>8343</v>
      </c>
      <c r="S1211" s="9">
        <f t="shared" si="75"/>
        <v>42761.846122685187</v>
      </c>
      <c r="T1211" s="9">
        <f t="shared" si="74"/>
        <v>42791.846122685187</v>
      </c>
    </row>
    <row r="1212" spans="1:20"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76"/>
        <v>254.31499999999997</v>
      </c>
      <c r="P1212">
        <f t="shared" si="73"/>
        <v>493.81553398058253</v>
      </c>
      <c r="Q1212" t="s">
        <v>8342</v>
      </c>
      <c r="R1212" t="s">
        <v>8343</v>
      </c>
      <c r="S1212" s="9">
        <f t="shared" si="75"/>
        <v>42132.941805555558</v>
      </c>
      <c r="T1212" s="9">
        <f t="shared" si="74"/>
        <v>42155.875</v>
      </c>
    </row>
    <row r="1213" spans="1:20"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76"/>
        <v>101.1</v>
      </c>
      <c r="P1213">
        <f t="shared" si="73"/>
        <v>168.5</v>
      </c>
      <c r="Q1213" t="s">
        <v>8342</v>
      </c>
      <c r="R1213" t="s">
        <v>8343</v>
      </c>
      <c r="S1213" s="9">
        <f t="shared" si="75"/>
        <v>42515.866446759261</v>
      </c>
      <c r="T1213" s="9">
        <f t="shared" si="74"/>
        <v>42530.866446759261</v>
      </c>
    </row>
    <row r="1214" spans="1:20"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76"/>
        <v>129.04</v>
      </c>
      <c r="P1214">
        <f t="shared" si="73"/>
        <v>38.867469879518069</v>
      </c>
      <c r="Q1214" t="s">
        <v>8342</v>
      </c>
      <c r="R1214" t="s">
        <v>8343</v>
      </c>
      <c r="S1214" s="9">
        <f t="shared" si="75"/>
        <v>42318.950173611112</v>
      </c>
      <c r="T1214" s="9">
        <f t="shared" si="74"/>
        <v>42335.041666666672</v>
      </c>
    </row>
    <row r="1215" spans="1:20"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76"/>
        <v>102.23076923076924</v>
      </c>
      <c r="P1215">
        <f t="shared" si="73"/>
        <v>61.527777777777779</v>
      </c>
      <c r="Q1215" t="s">
        <v>8342</v>
      </c>
      <c r="R1215" t="s">
        <v>8343</v>
      </c>
      <c r="S1215" s="9">
        <f t="shared" si="75"/>
        <v>42731.755787037036</v>
      </c>
      <c r="T1215" s="9">
        <f t="shared" si="74"/>
        <v>42766.755787037036</v>
      </c>
    </row>
    <row r="1216" spans="1:20"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76"/>
        <v>131.80000000000001</v>
      </c>
      <c r="P1216">
        <f t="shared" si="73"/>
        <v>105.44</v>
      </c>
      <c r="Q1216" t="s">
        <v>8342</v>
      </c>
      <c r="R1216" t="s">
        <v>8343</v>
      </c>
      <c r="S1216" s="9">
        <f t="shared" si="75"/>
        <v>42104.840335648143</v>
      </c>
      <c r="T1216" s="9">
        <f t="shared" si="74"/>
        <v>42164.840335648143</v>
      </c>
    </row>
    <row r="1217" spans="1:20"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76"/>
        <v>786.0802000000001</v>
      </c>
      <c r="P1217">
        <f t="shared" si="73"/>
        <v>71.592003642987251</v>
      </c>
      <c r="Q1217" t="s">
        <v>8342</v>
      </c>
      <c r="R1217" t="s">
        <v>8343</v>
      </c>
      <c r="S1217" s="9">
        <f t="shared" si="75"/>
        <v>41759.923101851848</v>
      </c>
      <c r="T1217" s="9">
        <f t="shared" si="74"/>
        <v>41789.923101851848</v>
      </c>
    </row>
    <row r="1218" spans="1:20"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si="76"/>
        <v>145.70000000000002</v>
      </c>
      <c r="P1218">
        <f t="shared" si="73"/>
        <v>91.882882882882882</v>
      </c>
      <c r="Q1218" t="s">
        <v>8342</v>
      </c>
      <c r="R1218" t="s">
        <v>8343</v>
      </c>
      <c r="S1218" s="9">
        <f t="shared" si="75"/>
        <v>42247.616400462968</v>
      </c>
      <c r="T1218" s="9">
        <f t="shared" si="74"/>
        <v>42279.960416666669</v>
      </c>
    </row>
    <row r="1219" spans="1:20"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si="76"/>
        <v>102.60000000000001</v>
      </c>
      <c r="P1219">
        <f t="shared" ref="P1219:P1282" si="77">(E1219/L1219)</f>
        <v>148.57377049180329</v>
      </c>
      <c r="Q1219" t="s">
        <v>8342</v>
      </c>
      <c r="R1219" t="s">
        <v>8343</v>
      </c>
      <c r="S1219" s="9">
        <f t="shared" si="75"/>
        <v>42535.809490740736</v>
      </c>
      <c r="T1219" s="9">
        <f t="shared" ref="T1219:T1282" si="78">(((I1219/60)/60)/24)+DATE(1970,1,1)</f>
        <v>42565.809490740736</v>
      </c>
    </row>
    <row r="1220" spans="1:20"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76"/>
        <v>172.27777777777777</v>
      </c>
      <c r="P1220">
        <f t="shared" si="77"/>
        <v>174.2134831460674</v>
      </c>
      <c r="Q1220" t="s">
        <v>8342</v>
      </c>
      <c r="R1220" t="s">
        <v>8343</v>
      </c>
      <c r="S1220" s="9">
        <f t="shared" ref="S1220:S1283" si="79">(((J1220/60)/60)/24)+DATE(1970,1,1)</f>
        <v>42278.662037037036</v>
      </c>
      <c r="T1220" s="9">
        <f t="shared" si="78"/>
        <v>42309.125</v>
      </c>
    </row>
    <row r="1221" spans="1:20"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76"/>
        <v>159.16819571865443</v>
      </c>
      <c r="P1221">
        <f t="shared" si="77"/>
        <v>102.86166007905139</v>
      </c>
      <c r="Q1221" t="s">
        <v>8342</v>
      </c>
      <c r="R1221" t="s">
        <v>8343</v>
      </c>
      <c r="S1221" s="9">
        <f t="shared" si="79"/>
        <v>42633.461956018517</v>
      </c>
      <c r="T1221" s="9">
        <f t="shared" si="78"/>
        <v>42663.461956018517</v>
      </c>
    </row>
    <row r="1222" spans="1:20"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76"/>
        <v>103.76666666666668</v>
      </c>
      <c r="P1222">
        <f t="shared" si="77"/>
        <v>111.17857142857143</v>
      </c>
      <c r="Q1222" t="s">
        <v>8342</v>
      </c>
      <c r="R1222" t="s">
        <v>8343</v>
      </c>
      <c r="S1222" s="9">
        <f t="shared" si="79"/>
        <v>42211.628611111111</v>
      </c>
      <c r="T1222" s="9">
        <f t="shared" si="78"/>
        <v>42241.628611111111</v>
      </c>
    </row>
    <row r="1223" spans="1:20"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76"/>
        <v>111.40954545454547</v>
      </c>
      <c r="P1223">
        <f t="shared" si="77"/>
        <v>23.796213592233013</v>
      </c>
      <c r="Q1223" t="s">
        <v>8342</v>
      </c>
      <c r="R1223" t="s">
        <v>8343</v>
      </c>
      <c r="S1223" s="9">
        <f t="shared" si="79"/>
        <v>42680.47555555556</v>
      </c>
      <c r="T1223" s="9">
        <f t="shared" si="78"/>
        <v>42708</v>
      </c>
    </row>
    <row r="1224" spans="1:20"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76"/>
        <v>280.375</v>
      </c>
      <c r="P1224">
        <f t="shared" si="77"/>
        <v>81.268115942028984</v>
      </c>
      <c r="Q1224" t="s">
        <v>8342</v>
      </c>
      <c r="R1224" t="s">
        <v>8343</v>
      </c>
      <c r="S1224" s="9">
        <f t="shared" si="79"/>
        <v>42430.720451388886</v>
      </c>
      <c r="T1224" s="9">
        <f t="shared" si="78"/>
        <v>42461.166666666672</v>
      </c>
    </row>
    <row r="1225" spans="1:20"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76"/>
        <v>112.10606060606061</v>
      </c>
      <c r="P1225">
        <f t="shared" si="77"/>
        <v>116.21465968586388</v>
      </c>
      <c r="Q1225" t="s">
        <v>8342</v>
      </c>
      <c r="R1225" t="s">
        <v>8343</v>
      </c>
      <c r="S1225" s="9">
        <f t="shared" si="79"/>
        <v>42654.177187499998</v>
      </c>
      <c r="T1225" s="9">
        <f t="shared" si="78"/>
        <v>42684.218854166669</v>
      </c>
    </row>
    <row r="1226" spans="1:20"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76"/>
        <v>7.0666666666666673</v>
      </c>
      <c r="P1226">
        <f t="shared" si="77"/>
        <v>58.888888888888886</v>
      </c>
      <c r="Q1226" t="s">
        <v>8329</v>
      </c>
      <c r="R1226" t="s">
        <v>8344</v>
      </c>
      <c r="S1226" s="9">
        <f t="shared" si="79"/>
        <v>41736.549791666665</v>
      </c>
      <c r="T1226" s="9">
        <f t="shared" si="78"/>
        <v>41796.549791666665</v>
      </c>
    </row>
    <row r="1227" spans="1:20"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76"/>
        <v>4.3999999999999995</v>
      </c>
      <c r="P1227">
        <f t="shared" si="77"/>
        <v>44</v>
      </c>
      <c r="Q1227" t="s">
        <v>8329</v>
      </c>
      <c r="R1227" t="s">
        <v>8344</v>
      </c>
      <c r="S1227" s="9">
        <f t="shared" si="79"/>
        <v>41509.905995370369</v>
      </c>
      <c r="T1227" s="9">
        <f t="shared" si="78"/>
        <v>41569.905995370369</v>
      </c>
    </row>
    <row r="1228" spans="1:20"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76"/>
        <v>3.8739999999999997</v>
      </c>
      <c r="P1228">
        <f t="shared" si="77"/>
        <v>48.424999999999997</v>
      </c>
      <c r="Q1228" t="s">
        <v>8329</v>
      </c>
      <c r="R1228" t="s">
        <v>8344</v>
      </c>
      <c r="S1228" s="9">
        <f t="shared" si="79"/>
        <v>41715.874780092592</v>
      </c>
      <c r="T1228" s="9">
        <f t="shared" si="78"/>
        <v>41750.041666666664</v>
      </c>
    </row>
    <row r="1229" spans="1:20"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76"/>
        <v>0</v>
      </c>
      <c r="P1229" t="e">
        <f t="shared" si="77"/>
        <v>#DIV/0!</v>
      </c>
      <c r="Q1229" t="s">
        <v>8329</v>
      </c>
      <c r="R1229" t="s">
        <v>8344</v>
      </c>
      <c r="S1229" s="9">
        <f t="shared" si="79"/>
        <v>41827.919166666667</v>
      </c>
      <c r="T1229" s="9">
        <f t="shared" si="78"/>
        <v>41858.291666666664</v>
      </c>
    </row>
    <row r="1230" spans="1:20"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76"/>
        <v>29.299999999999997</v>
      </c>
      <c r="P1230">
        <f t="shared" si="77"/>
        <v>61.041666666666664</v>
      </c>
      <c r="Q1230" t="s">
        <v>8329</v>
      </c>
      <c r="R1230" t="s">
        <v>8344</v>
      </c>
      <c r="S1230" s="9">
        <f t="shared" si="79"/>
        <v>40754.729259259257</v>
      </c>
      <c r="T1230" s="9">
        <f t="shared" si="78"/>
        <v>40814.729259259257</v>
      </c>
    </row>
    <row r="1231" spans="1:20"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76"/>
        <v>0.90909090909090906</v>
      </c>
      <c r="P1231">
        <f t="shared" si="77"/>
        <v>25</v>
      </c>
      <c r="Q1231" t="s">
        <v>8329</v>
      </c>
      <c r="R1231" t="s">
        <v>8344</v>
      </c>
      <c r="S1231" s="9">
        <f t="shared" si="79"/>
        <v>40985.459803240738</v>
      </c>
      <c r="T1231" s="9">
        <f t="shared" si="78"/>
        <v>41015.666666666664</v>
      </c>
    </row>
    <row r="1232" spans="1:20"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76"/>
        <v>0</v>
      </c>
      <c r="P1232" t="e">
        <f t="shared" si="77"/>
        <v>#DIV/0!</v>
      </c>
      <c r="Q1232" t="s">
        <v>8329</v>
      </c>
      <c r="R1232" t="s">
        <v>8344</v>
      </c>
      <c r="S1232" s="9">
        <f t="shared" si="79"/>
        <v>40568.972569444442</v>
      </c>
      <c r="T1232" s="9">
        <f t="shared" si="78"/>
        <v>40598.972569444442</v>
      </c>
    </row>
    <row r="1233" spans="1:20"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76"/>
        <v>0</v>
      </c>
      <c r="P1233" t="e">
        <f t="shared" si="77"/>
        <v>#DIV/0!</v>
      </c>
      <c r="Q1233" t="s">
        <v>8329</v>
      </c>
      <c r="R1233" t="s">
        <v>8344</v>
      </c>
      <c r="S1233" s="9">
        <f t="shared" si="79"/>
        <v>42193.941759259258</v>
      </c>
      <c r="T1233" s="9">
        <f t="shared" si="78"/>
        <v>42244.041666666672</v>
      </c>
    </row>
    <row r="1234" spans="1:20"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76"/>
        <v>0.8</v>
      </c>
      <c r="P1234">
        <f t="shared" si="77"/>
        <v>40</v>
      </c>
      <c r="Q1234" t="s">
        <v>8329</v>
      </c>
      <c r="R1234" t="s">
        <v>8344</v>
      </c>
      <c r="S1234" s="9">
        <f t="shared" si="79"/>
        <v>41506.848032407412</v>
      </c>
      <c r="T1234" s="9">
        <f t="shared" si="78"/>
        <v>41553.848032407412</v>
      </c>
    </row>
    <row r="1235" spans="1:20"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ref="O1235:O1298" si="80">E1235/D1235 *100</f>
        <v>11.600000000000001</v>
      </c>
      <c r="P1235">
        <f t="shared" si="77"/>
        <v>19.333333333333332</v>
      </c>
      <c r="Q1235" t="s">
        <v>8329</v>
      </c>
      <c r="R1235" t="s">
        <v>8344</v>
      </c>
      <c r="S1235" s="9">
        <f t="shared" si="79"/>
        <v>40939.948773148149</v>
      </c>
      <c r="T1235" s="9">
        <f t="shared" si="78"/>
        <v>40960.948773148149</v>
      </c>
    </row>
    <row r="1236" spans="1:20"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80"/>
        <v>0</v>
      </c>
      <c r="P1236" t="e">
        <f t="shared" si="77"/>
        <v>#DIV/0!</v>
      </c>
      <c r="Q1236" t="s">
        <v>8329</v>
      </c>
      <c r="R1236" t="s">
        <v>8344</v>
      </c>
      <c r="S1236" s="9">
        <f t="shared" si="79"/>
        <v>42007.788680555561</v>
      </c>
      <c r="T1236" s="9">
        <f t="shared" si="78"/>
        <v>42037.788680555561</v>
      </c>
    </row>
    <row r="1237" spans="1:20"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80"/>
        <v>2.7873639500929119</v>
      </c>
      <c r="P1237">
        <f t="shared" si="77"/>
        <v>35</v>
      </c>
      <c r="Q1237" t="s">
        <v>8329</v>
      </c>
      <c r="R1237" t="s">
        <v>8344</v>
      </c>
      <c r="S1237" s="9">
        <f t="shared" si="79"/>
        <v>41583.135405092595</v>
      </c>
      <c r="T1237" s="9">
        <f t="shared" si="78"/>
        <v>41623.135405092595</v>
      </c>
    </row>
    <row r="1238" spans="1:20"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80"/>
        <v>0</v>
      </c>
      <c r="P1238" t="e">
        <f t="shared" si="77"/>
        <v>#DIV/0!</v>
      </c>
      <c r="Q1238" t="s">
        <v>8329</v>
      </c>
      <c r="R1238" t="s">
        <v>8344</v>
      </c>
      <c r="S1238" s="9">
        <f t="shared" si="79"/>
        <v>41110.680138888885</v>
      </c>
      <c r="T1238" s="9">
        <f t="shared" si="78"/>
        <v>41118.666666666664</v>
      </c>
    </row>
    <row r="1239" spans="1:20"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80"/>
        <v>0</v>
      </c>
      <c r="P1239" t="e">
        <f t="shared" si="77"/>
        <v>#DIV/0!</v>
      </c>
      <c r="Q1239" t="s">
        <v>8329</v>
      </c>
      <c r="R1239" t="s">
        <v>8344</v>
      </c>
      <c r="S1239" s="9">
        <f t="shared" si="79"/>
        <v>41125.283159722225</v>
      </c>
      <c r="T1239" s="9">
        <f t="shared" si="78"/>
        <v>41145.283159722225</v>
      </c>
    </row>
    <row r="1240" spans="1:20"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80"/>
        <v>17.8</v>
      </c>
      <c r="P1240">
        <f t="shared" si="77"/>
        <v>59.333333333333336</v>
      </c>
      <c r="Q1240" t="s">
        <v>8329</v>
      </c>
      <c r="R1240" t="s">
        <v>8344</v>
      </c>
      <c r="S1240" s="9">
        <f t="shared" si="79"/>
        <v>40731.61037037037</v>
      </c>
      <c r="T1240" s="9">
        <f t="shared" si="78"/>
        <v>40761.61037037037</v>
      </c>
    </row>
    <row r="1241" spans="1:20"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80"/>
        <v>0</v>
      </c>
      <c r="P1241" t="e">
        <f t="shared" si="77"/>
        <v>#DIV/0!</v>
      </c>
      <c r="Q1241" t="s">
        <v>8329</v>
      </c>
      <c r="R1241" t="s">
        <v>8344</v>
      </c>
      <c r="S1241" s="9">
        <f t="shared" si="79"/>
        <v>40883.962581018517</v>
      </c>
      <c r="T1241" s="9">
        <f t="shared" si="78"/>
        <v>40913.962581018517</v>
      </c>
    </row>
    <row r="1242" spans="1:20"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80"/>
        <v>3.0124999999999997</v>
      </c>
      <c r="P1242">
        <f t="shared" si="77"/>
        <v>30.125</v>
      </c>
      <c r="Q1242" t="s">
        <v>8329</v>
      </c>
      <c r="R1242" t="s">
        <v>8344</v>
      </c>
      <c r="S1242" s="9">
        <f t="shared" si="79"/>
        <v>41409.040011574078</v>
      </c>
      <c r="T1242" s="9">
        <f t="shared" si="78"/>
        <v>41467.910416666666</v>
      </c>
    </row>
    <row r="1243" spans="1:20"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80"/>
        <v>50.739999999999995</v>
      </c>
      <c r="P1243">
        <f t="shared" si="77"/>
        <v>74.617647058823536</v>
      </c>
      <c r="Q1243" t="s">
        <v>8329</v>
      </c>
      <c r="R1243" t="s">
        <v>8344</v>
      </c>
      <c r="S1243" s="9">
        <f t="shared" si="79"/>
        <v>41923.837731481479</v>
      </c>
      <c r="T1243" s="9">
        <f t="shared" si="78"/>
        <v>41946.249305555553</v>
      </c>
    </row>
    <row r="1244" spans="1:20"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80"/>
        <v>0.54884742041712409</v>
      </c>
      <c r="P1244">
        <f t="shared" si="77"/>
        <v>5</v>
      </c>
      <c r="Q1244" t="s">
        <v>8329</v>
      </c>
      <c r="R1244" t="s">
        <v>8344</v>
      </c>
      <c r="S1244" s="9">
        <f t="shared" si="79"/>
        <v>40782.165532407409</v>
      </c>
      <c r="T1244" s="9">
        <f t="shared" si="78"/>
        <v>40797.554166666669</v>
      </c>
    </row>
    <row r="1245" spans="1:20"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80"/>
        <v>14.091666666666667</v>
      </c>
      <c r="P1245">
        <f t="shared" si="77"/>
        <v>44.5</v>
      </c>
      <c r="Q1245" t="s">
        <v>8329</v>
      </c>
      <c r="R1245" t="s">
        <v>8344</v>
      </c>
      <c r="S1245" s="9">
        <f t="shared" si="79"/>
        <v>40671.879293981481</v>
      </c>
      <c r="T1245" s="9">
        <f t="shared" si="78"/>
        <v>40732.875</v>
      </c>
    </row>
    <row r="1246" spans="1:20"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80"/>
        <v>103.8</v>
      </c>
      <c r="P1246">
        <f t="shared" si="77"/>
        <v>46.133333333333333</v>
      </c>
      <c r="Q1246" t="s">
        <v>8329</v>
      </c>
      <c r="R1246" t="s">
        <v>8330</v>
      </c>
      <c r="S1246" s="9">
        <f t="shared" si="79"/>
        <v>41355.825497685182</v>
      </c>
      <c r="T1246" s="9">
        <f t="shared" si="78"/>
        <v>41386.875</v>
      </c>
    </row>
    <row r="1247" spans="1:20"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80"/>
        <v>120.24999999999999</v>
      </c>
      <c r="P1247">
        <f t="shared" si="77"/>
        <v>141.47058823529412</v>
      </c>
      <c r="Q1247" t="s">
        <v>8329</v>
      </c>
      <c r="R1247" t="s">
        <v>8330</v>
      </c>
      <c r="S1247" s="9">
        <f t="shared" si="79"/>
        <v>41774.599930555552</v>
      </c>
      <c r="T1247" s="9">
        <f t="shared" si="78"/>
        <v>41804.599930555552</v>
      </c>
    </row>
    <row r="1248" spans="1:20"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80"/>
        <v>117</v>
      </c>
      <c r="P1248">
        <f t="shared" si="77"/>
        <v>75.483870967741936</v>
      </c>
      <c r="Q1248" t="s">
        <v>8329</v>
      </c>
      <c r="R1248" t="s">
        <v>8330</v>
      </c>
      <c r="S1248" s="9">
        <f t="shared" si="79"/>
        <v>40838.043391203704</v>
      </c>
      <c r="T1248" s="9">
        <f t="shared" si="78"/>
        <v>40883.085057870368</v>
      </c>
    </row>
    <row r="1249" spans="1:20"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80"/>
        <v>122.14285714285715</v>
      </c>
      <c r="P1249">
        <f t="shared" si="77"/>
        <v>85.5</v>
      </c>
      <c r="Q1249" t="s">
        <v>8329</v>
      </c>
      <c r="R1249" t="s">
        <v>8330</v>
      </c>
      <c r="S1249" s="9">
        <f t="shared" si="79"/>
        <v>41370.292303240742</v>
      </c>
      <c r="T1249" s="9">
        <f t="shared" si="78"/>
        <v>41400.292303240742</v>
      </c>
    </row>
    <row r="1250" spans="1:20"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80"/>
        <v>151.63999999999999</v>
      </c>
      <c r="P1250">
        <f t="shared" si="77"/>
        <v>64.254237288135599</v>
      </c>
      <c r="Q1250" t="s">
        <v>8329</v>
      </c>
      <c r="R1250" t="s">
        <v>8330</v>
      </c>
      <c r="S1250" s="9">
        <f t="shared" si="79"/>
        <v>41767.656863425924</v>
      </c>
      <c r="T1250" s="9">
        <f t="shared" si="78"/>
        <v>41803.290972222225</v>
      </c>
    </row>
    <row r="1251" spans="1:20"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80"/>
        <v>104.44</v>
      </c>
      <c r="P1251">
        <f t="shared" si="77"/>
        <v>64.46913580246914</v>
      </c>
      <c r="Q1251" t="s">
        <v>8329</v>
      </c>
      <c r="R1251" t="s">
        <v>8330</v>
      </c>
      <c r="S1251" s="9">
        <f t="shared" si="79"/>
        <v>41067.74086805556</v>
      </c>
      <c r="T1251" s="9">
        <f t="shared" si="78"/>
        <v>41097.74086805556</v>
      </c>
    </row>
    <row r="1252" spans="1:20"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80"/>
        <v>200.15333333333331</v>
      </c>
      <c r="P1252">
        <f t="shared" si="77"/>
        <v>118.2007874015748</v>
      </c>
      <c r="Q1252" t="s">
        <v>8329</v>
      </c>
      <c r="R1252" t="s">
        <v>8330</v>
      </c>
      <c r="S1252" s="9">
        <f t="shared" si="79"/>
        <v>41843.64271990741</v>
      </c>
      <c r="T1252" s="9">
        <f t="shared" si="78"/>
        <v>41888.64271990741</v>
      </c>
    </row>
    <row r="1253" spans="1:20"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80"/>
        <v>101.8</v>
      </c>
      <c r="P1253">
        <f t="shared" si="77"/>
        <v>82.540540540540547</v>
      </c>
      <c r="Q1253" t="s">
        <v>8329</v>
      </c>
      <c r="R1253" t="s">
        <v>8330</v>
      </c>
      <c r="S1253" s="9">
        <f t="shared" si="79"/>
        <v>40751.814432870371</v>
      </c>
      <c r="T1253" s="9">
        <f t="shared" si="78"/>
        <v>40811.814432870371</v>
      </c>
    </row>
    <row r="1254" spans="1:20"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80"/>
        <v>137.65714285714284</v>
      </c>
      <c r="P1254">
        <f t="shared" si="77"/>
        <v>34.170212765957444</v>
      </c>
      <c r="Q1254" t="s">
        <v>8329</v>
      </c>
      <c r="R1254" t="s">
        <v>8330</v>
      </c>
      <c r="S1254" s="9">
        <f t="shared" si="79"/>
        <v>41543.988067129627</v>
      </c>
      <c r="T1254" s="9">
        <f t="shared" si="78"/>
        <v>41571.988067129627</v>
      </c>
    </row>
    <row r="1255" spans="1:20"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80"/>
        <v>303833.2</v>
      </c>
      <c r="P1255">
        <f t="shared" si="77"/>
        <v>42.73322081575246</v>
      </c>
      <c r="Q1255" t="s">
        <v>8329</v>
      </c>
      <c r="R1255" t="s">
        <v>8330</v>
      </c>
      <c r="S1255" s="9">
        <f t="shared" si="79"/>
        <v>41855.783645833333</v>
      </c>
      <c r="T1255" s="9">
        <f t="shared" si="78"/>
        <v>41885.783645833333</v>
      </c>
    </row>
    <row r="1256" spans="1:20"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80"/>
        <v>198.85074626865671</v>
      </c>
      <c r="P1256">
        <f t="shared" si="77"/>
        <v>94.489361702127653</v>
      </c>
      <c r="Q1256" t="s">
        <v>8329</v>
      </c>
      <c r="R1256" t="s">
        <v>8330</v>
      </c>
      <c r="S1256" s="9">
        <f t="shared" si="79"/>
        <v>40487.621365740742</v>
      </c>
      <c r="T1256" s="9">
        <f t="shared" si="78"/>
        <v>40544.207638888889</v>
      </c>
    </row>
    <row r="1257" spans="1:20"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80"/>
        <v>202.36666666666667</v>
      </c>
      <c r="P1257">
        <f t="shared" si="77"/>
        <v>55.697247706422019</v>
      </c>
      <c r="Q1257" t="s">
        <v>8329</v>
      </c>
      <c r="R1257" t="s">
        <v>8330</v>
      </c>
      <c r="S1257" s="9">
        <f t="shared" si="79"/>
        <v>41579.845509259263</v>
      </c>
      <c r="T1257" s="9">
        <f t="shared" si="78"/>
        <v>41609.887175925927</v>
      </c>
    </row>
    <row r="1258" spans="1:20"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80"/>
        <v>117.96376666666666</v>
      </c>
      <c r="P1258">
        <f t="shared" si="77"/>
        <v>98.030831024930734</v>
      </c>
      <c r="Q1258" t="s">
        <v>8329</v>
      </c>
      <c r="R1258" t="s">
        <v>8330</v>
      </c>
      <c r="S1258" s="9">
        <f t="shared" si="79"/>
        <v>40921.919340277782</v>
      </c>
      <c r="T1258" s="9">
        <f t="shared" si="78"/>
        <v>40951.919340277782</v>
      </c>
    </row>
    <row r="1259" spans="1:20"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80"/>
        <v>294.72727272727275</v>
      </c>
      <c r="P1259">
        <f t="shared" si="77"/>
        <v>92.102272727272734</v>
      </c>
      <c r="Q1259" t="s">
        <v>8329</v>
      </c>
      <c r="R1259" t="s">
        <v>8330</v>
      </c>
      <c r="S1259" s="9">
        <f t="shared" si="79"/>
        <v>40587.085532407407</v>
      </c>
      <c r="T1259" s="9">
        <f t="shared" si="78"/>
        <v>40636.043865740743</v>
      </c>
    </row>
    <row r="1260" spans="1:20"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80"/>
        <v>213.14633333333336</v>
      </c>
      <c r="P1260">
        <f t="shared" si="77"/>
        <v>38.175462686567165</v>
      </c>
      <c r="Q1260" t="s">
        <v>8329</v>
      </c>
      <c r="R1260" t="s">
        <v>8330</v>
      </c>
      <c r="S1260" s="9">
        <f t="shared" si="79"/>
        <v>41487.611250000002</v>
      </c>
      <c r="T1260" s="9">
        <f t="shared" si="78"/>
        <v>41517.611250000002</v>
      </c>
    </row>
    <row r="1261" spans="1:20"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80"/>
        <v>104.24</v>
      </c>
      <c r="P1261">
        <f t="shared" si="77"/>
        <v>27.145833333333332</v>
      </c>
      <c r="Q1261" t="s">
        <v>8329</v>
      </c>
      <c r="R1261" t="s">
        <v>8330</v>
      </c>
      <c r="S1261" s="9">
        <f t="shared" si="79"/>
        <v>41766.970648148148</v>
      </c>
      <c r="T1261" s="9">
        <f t="shared" si="78"/>
        <v>41799.165972222225</v>
      </c>
    </row>
    <row r="1262" spans="1:20"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80"/>
        <v>113.66666666666667</v>
      </c>
      <c r="P1262">
        <f t="shared" si="77"/>
        <v>50.689189189189186</v>
      </c>
      <c r="Q1262" t="s">
        <v>8329</v>
      </c>
      <c r="R1262" t="s">
        <v>8330</v>
      </c>
      <c r="S1262" s="9">
        <f t="shared" si="79"/>
        <v>41666.842824074076</v>
      </c>
      <c r="T1262" s="9">
        <f t="shared" si="78"/>
        <v>41696.842824074076</v>
      </c>
    </row>
    <row r="1263" spans="1:20"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80"/>
        <v>101.25</v>
      </c>
      <c r="P1263">
        <f t="shared" si="77"/>
        <v>38.942307692307693</v>
      </c>
      <c r="Q1263" t="s">
        <v>8329</v>
      </c>
      <c r="R1263" t="s">
        <v>8330</v>
      </c>
      <c r="S1263" s="9">
        <f t="shared" si="79"/>
        <v>41638.342905092592</v>
      </c>
      <c r="T1263" s="9">
        <f t="shared" si="78"/>
        <v>41668.342905092592</v>
      </c>
    </row>
    <row r="1264" spans="1:20"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80"/>
        <v>125.41538461538462</v>
      </c>
      <c r="P1264">
        <f t="shared" si="77"/>
        <v>77.638095238095232</v>
      </c>
      <c r="Q1264" t="s">
        <v>8329</v>
      </c>
      <c r="R1264" t="s">
        <v>8330</v>
      </c>
      <c r="S1264" s="9">
        <f t="shared" si="79"/>
        <v>41656.762638888889</v>
      </c>
      <c r="T1264" s="9">
        <f t="shared" si="78"/>
        <v>41686.762638888889</v>
      </c>
    </row>
    <row r="1265" spans="1:20"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80"/>
        <v>119</v>
      </c>
      <c r="P1265">
        <f t="shared" si="77"/>
        <v>43.536585365853661</v>
      </c>
      <c r="Q1265" t="s">
        <v>8329</v>
      </c>
      <c r="R1265" t="s">
        <v>8330</v>
      </c>
      <c r="S1265" s="9">
        <f t="shared" si="79"/>
        <v>41692.084143518521</v>
      </c>
      <c r="T1265" s="9">
        <f t="shared" si="78"/>
        <v>41727.041666666664</v>
      </c>
    </row>
    <row r="1266" spans="1:20"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80"/>
        <v>166.46153846153845</v>
      </c>
      <c r="P1266">
        <f t="shared" si="77"/>
        <v>31.823529411764707</v>
      </c>
      <c r="Q1266" t="s">
        <v>8329</v>
      </c>
      <c r="R1266" t="s">
        <v>8330</v>
      </c>
      <c r="S1266" s="9">
        <f t="shared" si="79"/>
        <v>41547.662997685184</v>
      </c>
      <c r="T1266" s="9">
        <f t="shared" si="78"/>
        <v>41576.662997685184</v>
      </c>
    </row>
    <row r="1267" spans="1:20"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80"/>
        <v>119.14771428571429</v>
      </c>
      <c r="P1267">
        <f t="shared" si="77"/>
        <v>63.184393939393942</v>
      </c>
      <c r="Q1267" t="s">
        <v>8329</v>
      </c>
      <c r="R1267" t="s">
        <v>8330</v>
      </c>
      <c r="S1267" s="9">
        <f t="shared" si="79"/>
        <v>40465.655266203699</v>
      </c>
      <c r="T1267" s="9">
        <f t="shared" si="78"/>
        <v>40512.655266203699</v>
      </c>
    </row>
    <row r="1268" spans="1:20"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80"/>
        <v>100.47368421052632</v>
      </c>
      <c r="P1268">
        <f t="shared" si="77"/>
        <v>190.9</v>
      </c>
      <c r="Q1268" t="s">
        <v>8329</v>
      </c>
      <c r="R1268" t="s">
        <v>8330</v>
      </c>
      <c r="S1268" s="9">
        <f t="shared" si="79"/>
        <v>41620.87667824074</v>
      </c>
      <c r="T1268" s="9">
        <f t="shared" si="78"/>
        <v>41650.87667824074</v>
      </c>
    </row>
    <row r="1269" spans="1:20"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80"/>
        <v>101.8</v>
      </c>
      <c r="P1269">
        <f t="shared" si="77"/>
        <v>140.85534591194968</v>
      </c>
      <c r="Q1269" t="s">
        <v>8329</v>
      </c>
      <c r="R1269" t="s">
        <v>8330</v>
      </c>
      <c r="S1269" s="9">
        <f t="shared" si="79"/>
        <v>41449.585162037038</v>
      </c>
      <c r="T1269" s="9">
        <f t="shared" si="78"/>
        <v>41479.585162037038</v>
      </c>
    </row>
    <row r="1270" spans="1:20"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80"/>
        <v>116.66666666666667</v>
      </c>
      <c r="P1270">
        <f t="shared" si="77"/>
        <v>76.92307692307692</v>
      </c>
      <c r="Q1270" t="s">
        <v>8329</v>
      </c>
      <c r="R1270" t="s">
        <v>8330</v>
      </c>
      <c r="S1270" s="9">
        <f t="shared" si="79"/>
        <v>41507.845451388886</v>
      </c>
      <c r="T1270" s="9">
        <f t="shared" si="78"/>
        <v>41537.845451388886</v>
      </c>
    </row>
    <row r="1271" spans="1:20"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80"/>
        <v>108.64893617021276</v>
      </c>
      <c r="P1271">
        <f t="shared" si="77"/>
        <v>99.15533980582525</v>
      </c>
      <c r="Q1271" t="s">
        <v>8329</v>
      </c>
      <c r="R1271" t="s">
        <v>8330</v>
      </c>
      <c r="S1271" s="9">
        <f t="shared" si="79"/>
        <v>42445.823055555549</v>
      </c>
      <c r="T1271" s="9">
        <f t="shared" si="78"/>
        <v>42476</v>
      </c>
    </row>
    <row r="1272" spans="1:20"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80"/>
        <v>114.72</v>
      </c>
      <c r="P1272">
        <f t="shared" si="77"/>
        <v>67.881656804733723</v>
      </c>
      <c r="Q1272" t="s">
        <v>8329</v>
      </c>
      <c r="R1272" t="s">
        <v>8330</v>
      </c>
      <c r="S1272" s="9">
        <f t="shared" si="79"/>
        <v>40933.856967592597</v>
      </c>
      <c r="T1272" s="9">
        <f t="shared" si="78"/>
        <v>40993.815300925926</v>
      </c>
    </row>
    <row r="1273" spans="1:20"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80"/>
        <v>101.8</v>
      </c>
      <c r="P1273">
        <f t="shared" si="77"/>
        <v>246.29032258064515</v>
      </c>
      <c r="Q1273" t="s">
        <v>8329</v>
      </c>
      <c r="R1273" t="s">
        <v>8330</v>
      </c>
      <c r="S1273" s="9">
        <f t="shared" si="79"/>
        <v>41561.683553240742</v>
      </c>
      <c r="T1273" s="9">
        <f t="shared" si="78"/>
        <v>41591.725219907406</v>
      </c>
    </row>
    <row r="1274" spans="1:20"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80"/>
        <v>106</v>
      </c>
      <c r="P1274">
        <f t="shared" si="77"/>
        <v>189.28571428571428</v>
      </c>
      <c r="Q1274" t="s">
        <v>8329</v>
      </c>
      <c r="R1274" t="s">
        <v>8330</v>
      </c>
      <c r="S1274" s="9">
        <f t="shared" si="79"/>
        <v>40274.745127314818</v>
      </c>
      <c r="T1274" s="9">
        <f t="shared" si="78"/>
        <v>40344.166666666664</v>
      </c>
    </row>
    <row r="1275" spans="1:20"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80"/>
        <v>103.49999999999999</v>
      </c>
      <c r="P1275">
        <f t="shared" si="77"/>
        <v>76.666666666666671</v>
      </c>
      <c r="Q1275" t="s">
        <v>8329</v>
      </c>
      <c r="R1275" t="s">
        <v>8330</v>
      </c>
      <c r="S1275" s="9">
        <f t="shared" si="79"/>
        <v>41852.730219907404</v>
      </c>
      <c r="T1275" s="9">
        <f t="shared" si="78"/>
        <v>41882.730219907404</v>
      </c>
    </row>
    <row r="1276" spans="1:20"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80"/>
        <v>154.97535999999999</v>
      </c>
      <c r="P1276">
        <f t="shared" si="77"/>
        <v>82.963254817987149</v>
      </c>
      <c r="Q1276" t="s">
        <v>8329</v>
      </c>
      <c r="R1276" t="s">
        <v>8330</v>
      </c>
      <c r="S1276" s="9">
        <f t="shared" si="79"/>
        <v>41116.690104166664</v>
      </c>
      <c r="T1276" s="9">
        <f t="shared" si="78"/>
        <v>41151.690104166664</v>
      </c>
    </row>
    <row r="1277" spans="1:20"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80"/>
        <v>162.14066666666668</v>
      </c>
      <c r="P1277">
        <f t="shared" si="77"/>
        <v>62.522107969151669</v>
      </c>
      <c r="Q1277" t="s">
        <v>8329</v>
      </c>
      <c r="R1277" t="s">
        <v>8330</v>
      </c>
      <c r="S1277" s="9">
        <f t="shared" si="79"/>
        <v>41458.867905092593</v>
      </c>
      <c r="T1277" s="9">
        <f t="shared" si="78"/>
        <v>41493.867905092593</v>
      </c>
    </row>
    <row r="1278" spans="1:20"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80"/>
        <v>104.42100000000001</v>
      </c>
      <c r="P1278">
        <f t="shared" si="77"/>
        <v>46.06808823529412</v>
      </c>
      <c r="Q1278" t="s">
        <v>8329</v>
      </c>
      <c r="R1278" t="s">
        <v>8330</v>
      </c>
      <c r="S1278" s="9">
        <f t="shared" si="79"/>
        <v>40007.704247685186</v>
      </c>
      <c r="T1278" s="9">
        <f t="shared" si="78"/>
        <v>40057.166666666664</v>
      </c>
    </row>
    <row r="1279" spans="1:20"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80"/>
        <v>106.12433333333333</v>
      </c>
      <c r="P1279">
        <f t="shared" si="77"/>
        <v>38.543946731234868</v>
      </c>
      <c r="Q1279" t="s">
        <v>8329</v>
      </c>
      <c r="R1279" t="s">
        <v>8330</v>
      </c>
      <c r="S1279" s="9">
        <f t="shared" si="79"/>
        <v>41121.561886574076</v>
      </c>
      <c r="T1279" s="9">
        <f t="shared" si="78"/>
        <v>41156.561886574076</v>
      </c>
    </row>
    <row r="1280" spans="1:20"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80"/>
        <v>154.93846153846152</v>
      </c>
      <c r="P1280">
        <f t="shared" si="77"/>
        <v>53.005263157894738</v>
      </c>
      <c r="Q1280" t="s">
        <v>8329</v>
      </c>
      <c r="R1280" t="s">
        <v>8330</v>
      </c>
      <c r="S1280" s="9">
        <f t="shared" si="79"/>
        <v>41786.555162037039</v>
      </c>
      <c r="T1280" s="9">
        <f t="shared" si="78"/>
        <v>41815.083333333336</v>
      </c>
    </row>
    <row r="1281" spans="1:20"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80"/>
        <v>110.77157238734421</v>
      </c>
      <c r="P1281">
        <f t="shared" si="77"/>
        <v>73.355396825396824</v>
      </c>
      <c r="Q1281" t="s">
        <v>8329</v>
      </c>
      <c r="R1281" t="s">
        <v>8330</v>
      </c>
      <c r="S1281" s="9">
        <f t="shared" si="79"/>
        <v>41682.099189814813</v>
      </c>
      <c r="T1281" s="9">
        <f t="shared" si="78"/>
        <v>41722.057523148149</v>
      </c>
    </row>
    <row r="1282" spans="1:20"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si="80"/>
        <v>110.91186666666665</v>
      </c>
      <c r="P1282">
        <f t="shared" si="77"/>
        <v>127.97523076923076</v>
      </c>
      <c r="Q1282" t="s">
        <v>8329</v>
      </c>
      <c r="R1282" t="s">
        <v>8330</v>
      </c>
      <c r="S1282" s="9">
        <f t="shared" si="79"/>
        <v>40513.757569444446</v>
      </c>
      <c r="T1282" s="9">
        <f t="shared" si="78"/>
        <v>40603.757569444446</v>
      </c>
    </row>
    <row r="1283" spans="1:20"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si="80"/>
        <v>110.71428571428572</v>
      </c>
      <c r="P1283">
        <f t="shared" ref="P1283:P1346" si="81">(E1283/L1283)</f>
        <v>104.72972972972973</v>
      </c>
      <c r="Q1283" t="s">
        <v>8329</v>
      </c>
      <c r="R1283" t="s">
        <v>8330</v>
      </c>
      <c r="S1283" s="9">
        <f t="shared" si="79"/>
        <v>41463.743472222224</v>
      </c>
      <c r="T1283" s="9">
        <f t="shared" ref="T1283:T1346" si="82">(((I1283/60)/60)/24)+DATE(1970,1,1)</f>
        <v>41483.743472222224</v>
      </c>
    </row>
    <row r="1284" spans="1:20"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80"/>
        <v>123.61333333333333</v>
      </c>
      <c r="P1284">
        <f t="shared" si="81"/>
        <v>67.671532846715323</v>
      </c>
      <c r="Q1284" t="s">
        <v>8329</v>
      </c>
      <c r="R1284" t="s">
        <v>8330</v>
      </c>
      <c r="S1284" s="9">
        <f t="shared" ref="S1284:S1347" si="83">(((J1284/60)/60)/24)+DATE(1970,1,1)</f>
        <v>41586.475173611114</v>
      </c>
      <c r="T1284" s="9">
        <f t="shared" si="82"/>
        <v>41617.207638888889</v>
      </c>
    </row>
    <row r="1285" spans="1:20"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80"/>
        <v>211.05</v>
      </c>
      <c r="P1285">
        <f t="shared" si="81"/>
        <v>95.931818181818187</v>
      </c>
      <c r="Q1285" t="s">
        <v>8329</v>
      </c>
      <c r="R1285" t="s">
        <v>8330</v>
      </c>
      <c r="S1285" s="9">
        <f t="shared" si="83"/>
        <v>41320.717465277776</v>
      </c>
      <c r="T1285" s="9">
        <f t="shared" si="82"/>
        <v>41344.166666666664</v>
      </c>
    </row>
    <row r="1286" spans="1:20"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80"/>
        <v>101</v>
      </c>
      <c r="P1286">
        <f t="shared" si="81"/>
        <v>65.161290322580641</v>
      </c>
      <c r="Q1286" t="s">
        <v>8321</v>
      </c>
      <c r="R1286" t="s">
        <v>8322</v>
      </c>
      <c r="S1286" s="9">
        <f t="shared" si="83"/>
        <v>42712.23474537037</v>
      </c>
      <c r="T1286" s="9">
        <f t="shared" si="82"/>
        <v>42735.707638888889</v>
      </c>
    </row>
    <row r="1287" spans="1:20"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80"/>
        <v>101.64999999999999</v>
      </c>
      <c r="P1287">
        <f t="shared" si="81"/>
        <v>32.269841269841272</v>
      </c>
      <c r="Q1287" t="s">
        <v>8321</v>
      </c>
      <c r="R1287" t="s">
        <v>8322</v>
      </c>
      <c r="S1287" s="9">
        <f t="shared" si="83"/>
        <v>42160.583043981482</v>
      </c>
      <c r="T1287" s="9">
        <f t="shared" si="82"/>
        <v>42175.583043981482</v>
      </c>
    </row>
    <row r="1288" spans="1:20"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80"/>
        <v>108.33333333333333</v>
      </c>
      <c r="P1288">
        <f t="shared" si="81"/>
        <v>81.25</v>
      </c>
      <c r="Q1288" t="s">
        <v>8321</v>
      </c>
      <c r="R1288" t="s">
        <v>8322</v>
      </c>
      <c r="S1288" s="9">
        <f t="shared" si="83"/>
        <v>42039.384571759263</v>
      </c>
      <c r="T1288" s="9">
        <f t="shared" si="82"/>
        <v>42052.583333333328</v>
      </c>
    </row>
    <row r="1289" spans="1:20"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80"/>
        <v>242</v>
      </c>
      <c r="P1289">
        <f t="shared" si="81"/>
        <v>24.2</v>
      </c>
      <c r="Q1289" t="s">
        <v>8321</v>
      </c>
      <c r="R1289" t="s">
        <v>8322</v>
      </c>
      <c r="S1289" s="9">
        <f t="shared" si="83"/>
        <v>42107.621018518519</v>
      </c>
      <c r="T1289" s="9">
        <f t="shared" si="82"/>
        <v>42167.621018518519</v>
      </c>
    </row>
    <row r="1290" spans="1:20"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80"/>
        <v>100.44999999999999</v>
      </c>
      <c r="P1290">
        <f t="shared" si="81"/>
        <v>65.868852459016395</v>
      </c>
      <c r="Q1290" t="s">
        <v>8321</v>
      </c>
      <c r="R1290" t="s">
        <v>8322</v>
      </c>
      <c r="S1290" s="9">
        <f t="shared" si="83"/>
        <v>42561.154664351852</v>
      </c>
      <c r="T1290" s="9">
        <f t="shared" si="82"/>
        <v>42592.166666666672</v>
      </c>
    </row>
    <row r="1291" spans="1:20"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80"/>
        <v>125.06666666666666</v>
      </c>
      <c r="P1291">
        <f t="shared" si="81"/>
        <v>36.07692307692308</v>
      </c>
      <c r="Q1291" t="s">
        <v>8321</v>
      </c>
      <c r="R1291" t="s">
        <v>8322</v>
      </c>
      <c r="S1291" s="9">
        <f t="shared" si="83"/>
        <v>42709.134780092587</v>
      </c>
      <c r="T1291" s="9">
        <f t="shared" si="82"/>
        <v>42739.134780092587</v>
      </c>
    </row>
    <row r="1292" spans="1:20"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80"/>
        <v>108.57142857142857</v>
      </c>
      <c r="P1292">
        <f t="shared" si="81"/>
        <v>44.186046511627907</v>
      </c>
      <c r="Q1292" t="s">
        <v>8321</v>
      </c>
      <c r="R1292" t="s">
        <v>8322</v>
      </c>
      <c r="S1292" s="9">
        <f t="shared" si="83"/>
        <v>42086.614942129629</v>
      </c>
      <c r="T1292" s="9">
        <f t="shared" si="82"/>
        <v>42117.290972222225</v>
      </c>
    </row>
    <row r="1293" spans="1:20"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80"/>
        <v>145.70000000000002</v>
      </c>
      <c r="P1293">
        <f t="shared" si="81"/>
        <v>104.07142857142857</v>
      </c>
      <c r="Q1293" t="s">
        <v>8321</v>
      </c>
      <c r="R1293" t="s">
        <v>8322</v>
      </c>
      <c r="S1293" s="9">
        <f t="shared" si="83"/>
        <v>42064.652673611112</v>
      </c>
      <c r="T1293" s="9">
        <f t="shared" si="82"/>
        <v>42101.291666666672</v>
      </c>
    </row>
    <row r="1294" spans="1:20"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80"/>
        <v>110.00000000000001</v>
      </c>
      <c r="P1294">
        <f t="shared" si="81"/>
        <v>35.96153846153846</v>
      </c>
      <c r="Q1294" t="s">
        <v>8321</v>
      </c>
      <c r="R1294" t="s">
        <v>8322</v>
      </c>
      <c r="S1294" s="9">
        <f t="shared" si="83"/>
        <v>42256.764212962968</v>
      </c>
      <c r="T1294" s="9">
        <f t="shared" si="82"/>
        <v>42283.957638888889</v>
      </c>
    </row>
    <row r="1295" spans="1:20"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80"/>
        <v>102.23333333333333</v>
      </c>
      <c r="P1295">
        <f t="shared" si="81"/>
        <v>127.79166666666667</v>
      </c>
      <c r="Q1295" t="s">
        <v>8321</v>
      </c>
      <c r="R1295" t="s">
        <v>8322</v>
      </c>
      <c r="S1295" s="9">
        <f t="shared" si="83"/>
        <v>42292.701053240744</v>
      </c>
      <c r="T1295" s="9">
        <f t="shared" si="82"/>
        <v>42322.742719907401</v>
      </c>
    </row>
    <row r="1296" spans="1:20"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80"/>
        <v>122</v>
      </c>
      <c r="P1296">
        <f t="shared" si="81"/>
        <v>27.727272727272727</v>
      </c>
      <c r="Q1296" t="s">
        <v>8321</v>
      </c>
      <c r="R1296" t="s">
        <v>8322</v>
      </c>
      <c r="S1296" s="9">
        <f t="shared" si="83"/>
        <v>42278.453668981485</v>
      </c>
      <c r="T1296" s="9">
        <f t="shared" si="82"/>
        <v>42296.458333333328</v>
      </c>
    </row>
    <row r="1297" spans="1:20"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80"/>
        <v>101.96000000000001</v>
      </c>
      <c r="P1297">
        <f t="shared" si="81"/>
        <v>39.828125</v>
      </c>
      <c r="Q1297" t="s">
        <v>8321</v>
      </c>
      <c r="R1297" t="s">
        <v>8322</v>
      </c>
      <c r="S1297" s="9">
        <f t="shared" si="83"/>
        <v>42184.572881944448</v>
      </c>
      <c r="T1297" s="9">
        <f t="shared" si="82"/>
        <v>42214.708333333328</v>
      </c>
    </row>
    <row r="1298" spans="1:20"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80"/>
        <v>141.1764705882353</v>
      </c>
      <c r="P1298">
        <f t="shared" si="81"/>
        <v>52.173913043478258</v>
      </c>
      <c r="Q1298" t="s">
        <v>8321</v>
      </c>
      <c r="R1298" t="s">
        <v>8322</v>
      </c>
      <c r="S1298" s="9">
        <f t="shared" si="83"/>
        <v>42423.050613425927</v>
      </c>
      <c r="T1298" s="9">
        <f t="shared" si="82"/>
        <v>42443.008946759262</v>
      </c>
    </row>
    <row r="1299" spans="1:20"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ref="O1299:O1362" si="84">E1299/D1299 *100</f>
        <v>109.52500000000001</v>
      </c>
      <c r="P1299">
        <f t="shared" si="81"/>
        <v>92.037815126050418</v>
      </c>
      <c r="Q1299" t="s">
        <v>8321</v>
      </c>
      <c r="R1299" t="s">
        <v>8322</v>
      </c>
      <c r="S1299" s="9">
        <f t="shared" si="83"/>
        <v>42461.747199074074</v>
      </c>
      <c r="T1299" s="9">
        <f t="shared" si="82"/>
        <v>42491.747199074074</v>
      </c>
    </row>
    <row r="1300" spans="1:20"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84"/>
        <v>104.65</v>
      </c>
      <c r="P1300">
        <f t="shared" si="81"/>
        <v>63.424242424242422</v>
      </c>
      <c r="Q1300" t="s">
        <v>8321</v>
      </c>
      <c r="R1300" t="s">
        <v>8322</v>
      </c>
      <c r="S1300" s="9">
        <f t="shared" si="83"/>
        <v>42458.680925925932</v>
      </c>
      <c r="T1300" s="9">
        <f t="shared" si="82"/>
        <v>42488.680925925932</v>
      </c>
    </row>
    <row r="1301" spans="1:20"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84"/>
        <v>124</v>
      </c>
      <c r="P1301">
        <f t="shared" si="81"/>
        <v>135.625</v>
      </c>
      <c r="Q1301" t="s">
        <v>8321</v>
      </c>
      <c r="R1301" t="s">
        <v>8322</v>
      </c>
      <c r="S1301" s="9">
        <f t="shared" si="83"/>
        <v>42169.814340277779</v>
      </c>
      <c r="T1301" s="9">
        <f t="shared" si="82"/>
        <v>42199.814340277779</v>
      </c>
    </row>
    <row r="1302" spans="1:20"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84"/>
        <v>135</v>
      </c>
      <c r="P1302">
        <f t="shared" si="81"/>
        <v>168.75</v>
      </c>
      <c r="Q1302" t="s">
        <v>8321</v>
      </c>
      <c r="R1302" t="s">
        <v>8322</v>
      </c>
      <c r="S1302" s="9">
        <f t="shared" si="83"/>
        <v>42483.675208333334</v>
      </c>
      <c r="T1302" s="9">
        <f t="shared" si="82"/>
        <v>42522.789583333331</v>
      </c>
    </row>
    <row r="1303" spans="1:20"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84"/>
        <v>102.75000000000001</v>
      </c>
      <c r="P1303">
        <f t="shared" si="81"/>
        <v>70.862068965517238</v>
      </c>
      <c r="Q1303" t="s">
        <v>8321</v>
      </c>
      <c r="R1303" t="s">
        <v>8322</v>
      </c>
      <c r="S1303" s="9">
        <f t="shared" si="83"/>
        <v>42195.749745370369</v>
      </c>
      <c r="T1303" s="9">
        <f t="shared" si="82"/>
        <v>42206.125</v>
      </c>
    </row>
    <row r="1304" spans="1:20"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84"/>
        <v>100</v>
      </c>
      <c r="P1304">
        <f t="shared" si="81"/>
        <v>50</v>
      </c>
      <c r="Q1304" t="s">
        <v>8321</v>
      </c>
      <c r="R1304" t="s">
        <v>8322</v>
      </c>
      <c r="S1304" s="9">
        <f t="shared" si="83"/>
        <v>42675.057997685188</v>
      </c>
      <c r="T1304" s="9">
        <f t="shared" si="82"/>
        <v>42705.099664351852</v>
      </c>
    </row>
    <row r="1305" spans="1:20"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84"/>
        <v>130.26085714285716</v>
      </c>
      <c r="P1305">
        <f t="shared" si="81"/>
        <v>42.214166666666671</v>
      </c>
      <c r="Q1305" t="s">
        <v>8321</v>
      </c>
      <c r="R1305" t="s">
        <v>8322</v>
      </c>
      <c r="S1305" s="9">
        <f t="shared" si="83"/>
        <v>42566.441203703704</v>
      </c>
      <c r="T1305" s="9">
        <f t="shared" si="82"/>
        <v>42582.458333333328</v>
      </c>
    </row>
    <row r="1306" spans="1:20"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84"/>
        <v>39.627499999999998</v>
      </c>
      <c r="P1306">
        <f t="shared" si="81"/>
        <v>152.41346153846155</v>
      </c>
      <c r="Q1306" t="s">
        <v>8323</v>
      </c>
      <c r="R1306" t="s">
        <v>8325</v>
      </c>
      <c r="S1306" s="9">
        <f t="shared" si="83"/>
        <v>42747.194502314815</v>
      </c>
      <c r="T1306" s="9">
        <f t="shared" si="82"/>
        <v>42807.152835648143</v>
      </c>
    </row>
    <row r="1307" spans="1:20"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84"/>
        <v>25.976666666666663</v>
      </c>
      <c r="P1307">
        <f t="shared" si="81"/>
        <v>90.616279069767444</v>
      </c>
      <c r="Q1307" t="s">
        <v>8323</v>
      </c>
      <c r="R1307" t="s">
        <v>8325</v>
      </c>
      <c r="S1307" s="9">
        <f t="shared" si="83"/>
        <v>42543.665601851855</v>
      </c>
      <c r="T1307" s="9">
        <f t="shared" si="82"/>
        <v>42572.729166666672</v>
      </c>
    </row>
    <row r="1308" spans="1:20"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84"/>
        <v>65.24636363636364</v>
      </c>
      <c r="P1308">
        <f t="shared" si="81"/>
        <v>201.60393258426967</v>
      </c>
      <c r="Q1308" t="s">
        <v>8323</v>
      </c>
      <c r="R1308" t="s">
        <v>8325</v>
      </c>
      <c r="S1308" s="9">
        <f t="shared" si="83"/>
        <v>41947.457569444443</v>
      </c>
      <c r="T1308" s="9">
        <f t="shared" si="82"/>
        <v>41977.457569444443</v>
      </c>
    </row>
    <row r="1309" spans="1:20"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84"/>
        <v>11.514000000000001</v>
      </c>
      <c r="P1309">
        <f t="shared" si="81"/>
        <v>127.93333333333334</v>
      </c>
      <c r="Q1309" t="s">
        <v>8323</v>
      </c>
      <c r="R1309" t="s">
        <v>8325</v>
      </c>
      <c r="S1309" s="9">
        <f t="shared" si="83"/>
        <v>42387.503229166665</v>
      </c>
      <c r="T1309" s="9">
        <f t="shared" si="82"/>
        <v>42417.503229166665</v>
      </c>
    </row>
    <row r="1310" spans="1:20"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84"/>
        <v>11.360000000000001</v>
      </c>
      <c r="P1310">
        <f t="shared" si="81"/>
        <v>29.894736842105264</v>
      </c>
      <c r="Q1310" t="s">
        <v>8323</v>
      </c>
      <c r="R1310" t="s">
        <v>8325</v>
      </c>
      <c r="S1310" s="9">
        <f t="shared" si="83"/>
        <v>42611.613564814819</v>
      </c>
      <c r="T1310" s="9">
        <f t="shared" si="82"/>
        <v>42651.613564814819</v>
      </c>
    </row>
    <row r="1311" spans="1:20"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84"/>
        <v>111.99130434782609</v>
      </c>
      <c r="P1311">
        <f t="shared" si="81"/>
        <v>367.97142857142859</v>
      </c>
      <c r="Q1311" t="s">
        <v>8323</v>
      </c>
      <c r="R1311" t="s">
        <v>8325</v>
      </c>
      <c r="S1311" s="9">
        <f t="shared" si="83"/>
        <v>42257.882731481484</v>
      </c>
      <c r="T1311" s="9">
        <f t="shared" si="82"/>
        <v>42292.882731481484</v>
      </c>
    </row>
    <row r="1312" spans="1:20"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84"/>
        <v>15.5</v>
      </c>
      <c r="P1312">
        <f t="shared" si="81"/>
        <v>129.16666666666666</v>
      </c>
      <c r="Q1312" t="s">
        <v>8323</v>
      </c>
      <c r="R1312" t="s">
        <v>8325</v>
      </c>
      <c r="S1312" s="9">
        <f t="shared" si="83"/>
        <v>42556.667245370365</v>
      </c>
      <c r="T1312" s="9">
        <f t="shared" si="82"/>
        <v>42601.667245370365</v>
      </c>
    </row>
    <row r="1313" spans="1:20"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84"/>
        <v>32.027999999999999</v>
      </c>
      <c r="P1313">
        <f t="shared" si="81"/>
        <v>800.7</v>
      </c>
      <c r="Q1313" t="s">
        <v>8323</v>
      </c>
      <c r="R1313" t="s">
        <v>8325</v>
      </c>
      <c r="S1313" s="9">
        <f t="shared" si="83"/>
        <v>42669.802303240736</v>
      </c>
      <c r="T1313" s="9">
        <f t="shared" si="82"/>
        <v>42704.843969907408</v>
      </c>
    </row>
    <row r="1314" spans="1:20"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84"/>
        <v>0.60869565217391308</v>
      </c>
      <c r="P1314">
        <f t="shared" si="81"/>
        <v>28</v>
      </c>
      <c r="Q1314" t="s">
        <v>8323</v>
      </c>
      <c r="R1314" t="s">
        <v>8325</v>
      </c>
      <c r="S1314" s="9">
        <f t="shared" si="83"/>
        <v>42082.702800925923</v>
      </c>
      <c r="T1314" s="9">
        <f t="shared" si="82"/>
        <v>42112.702800925923</v>
      </c>
    </row>
    <row r="1315" spans="1:20"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84"/>
        <v>31.114999999999998</v>
      </c>
      <c r="P1315">
        <f t="shared" si="81"/>
        <v>102.01639344262296</v>
      </c>
      <c r="Q1315" t="s">
        <v>8323</v>
      </c>
      <c r="R1315" t="s">
        <v>8325</v>
      </c>
      <c r="S1315" s="9">
        <f t="shared" si="83"/>
        <v>42402.709652777776</v>
      </c>
      <c r="T1315" s="9">
        <f t="shared" si="82"/>
        <v>42432.709652777776</v>
      </c>
    </row>
    <row r="1316" spans="1:20"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84"/>
        <v>1.1266666666666667</v>
      </c>
      <c r="P1316">
        <f t="shared" si="81"/>
        <v>184.36363636363637</v>
      </c>
      <c r="Q1316" t="s">
        <v>8323</v>
      </c>
      <c r="R1316" t="s">
        <v>8325</v>
      </c>
      <c r="S1316" s="9">
        <f t="shared" si="83"/>
        <v>42604.669675925921</v>
      </c>
      <c r="T1316" s="9">
        <f t="shared" si="82"/>
        <v>42664.669675925921</v>
      </c>
    </row>
    <row r="1317" spans="1:20"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84"/>
        <v>40.404000000000003</v>
      </c>
      <c r="P1317">
        <f t="shared" si="81"/>
        <v>162.91935483870967</v>
      </c>
      <c r="Q1317" t="s">
        <v>8323</v>
      </c>
      <c r="R1317" t="s">
        <v>8325</v>
      </c>
      <c r="S1317" s="9">
        <f t="shared" si="83"/>
        <v>42278.498240740737</v>
      </c>
      <c r="T1317" s="9">
        <f t="shared" si="82"/>
        <v>42314.041666666672</v>
      </c>
    </row>
    <row r="1318" spans="1:20"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84"/>
        <v>1.3333333333333333E-3</v>
      </c>
      <c r="P1318">
        <f t="shared" si="81"/>
        <v>1</v>
      </c>
      <c r="Q1318" t="s">
        <v>8323</v>
      </c>
      <c r="R1318" t="s">
        <v>8325</v>
      </c>
      <c r="S1318" s="9">
        <f t="shared" si="83"/>
        <v>42393.961909722217</v>
      </c>
      <c r="T1318" s="9">
        <f t="shared" si="82"/>
        <v>42428.961909722217</v>
      </c>
    </row>
    <row r="1319" spans="1:20"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84"/>
        <v>5.7334999999999994</v>
      </c>
      <c r="P1319">
        <f t="shared" si="81"/>
        <v>603.52631578947364</v>
      </c>
      <c r="Q1319" t="s">
        <v>8323</v>
      </c>
      <c r="R1319" t="s">
        <v>8325</v>
      </c>
      <c r="S1319" s="9">
        <f t="shared" si="83"/>
        <v>42520.235486111109</v>
      </c>
      <c r="T1319" s="9">
        <f t="shared" si="82"/>
        <v>42572.583333333328</v>
      </c>
    </row>
    <row r="1320" spans="1:20"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84"/>
        <v>15.324999999999999</v>
      </c>
      <c r="P1320">
        <f t="shared" si="81"/>
        <v>45.407407407407405</v>
      </c>
      <c r="Q1320" t="s">
        <v>8323</v>
      </c>
      <c r="R1320" t="s">
        <v>8325</v>
      </c>
      <c r="S1320" s="9">
        <f t="shared" si="83"/>
        <v>41985.043657407412</v>
      </c>
      <c r="T1320" s="9">
        <f t="shared" si="82"/>
        <v>42015.043657407412</v>
      </c>
    </row>
    <row r="1321" spans="1:20"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84"/>
        <v>15.103448275862069</v>
      </c>
      <c r="P1321">
        <f t="shared" si="81"/>
        <v>97.333333333333329</v>
      </c>
      <c r="Q1321" t="s">
        <v>8323</v>
      </c>
      <c r="R1321" t="s">
        <v>8325</v>
      </c>
      <c r="S1321" s="9">
        <f t="shared" si="83"/>
        <v>41816.812094907407</v>
      </c>
      <c r="T1321" s="9">
        <f t="shared" si="82"/>
        <v>41831.666666666664</v>
      </c>
    </row>
    <row r="1322" spans="1:20"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84"/>
        <v>0.503</v>
      </c>
      <c r="P1322">
        <f t="shared" si="81"/>
        <v>167.66666666666666</v>
      </c>
      <c r="Q1322" t="s">
        <v>8323</v>
      </c>
      <c r="R1322" t="s">
        <v>8325</v>
      </c>
      <c r="S1322" s="9">
        <f t="shared" si="83"/>
        <v>42705.690347222218</v>
      </c>
      <c r="T1322" s="9">
        <f t="shared" si="82"/>
        <v>42734.958333333328</v>
      </c>
    </row>
    <row r="1323" spans="1:20"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84"/>
        <v>1.3028138528138529</v>
      </c>
      <c r="P1323">
        <f t="shared" si="81"/>
        <v>859.85714285714289</v>
      </c>
      <c r="Q1323" t="s">
        <v>8323</v>
      </c>
      <c r="R1323" t="s">
        <v>8325</v>
      </c>
      <c r="S1323" s="9">
        <f t="shared" si="83"/>
        <v>42697.74927083333</v>
      </c>
      <c r="T1323" s="9">
        <f t="shared" si="82"/>
        <v>42727.74927083333</v>
      </c>
    </row>
    <row r="1324" spans="1:20"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84"/>
        <v>0.30285714285714288</v>
      </c>
      <c r="P1324">
        <f t="shared" si="81"/>
        <v>26.5</v>
      </c>
      <c r="Q1324" t="s">
        <v>8323</v>
      </c>
      <c r="R1324" t="s">
        <v>8325</v>
      </c>
      <c r="S1324" s="9">
        <f t="shared" si="83"/>
        <v>42115.656539351854</v>
      </c>
      <c r="T1324" s="9">
        <f t="shared" si="82"/>
        <v>42145.656539351854</v>
      </c>
    </row>
    <row r="1325" spans="1:20"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84"/>
        <v>8.8800000000000008</v>
      </c>
      <c r="P1325">
        <f t="shared" si="81"/>
        <v>30.272727272727273</v>
      </c>
      <c r="Q1325" t="s">
        <v>8323</v>
      </c>
      <c r="R1325" t="s">
        <v>8325</v>
      </c>
      <c r="S1325" s="9">
        <f t="shared" si="83"/>
        <v>42451.698449074072</v>
      </c>
      <c r="T1325" s="9">
        <f t="shared" si="82"/>
        <v>42486.288194444445</v>
      </c>
    </row>
    <row r="1326" spans="1:20"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84"/>
        <v>9.84</v>
      </c>
      <c r="P1326">
        <f t="shared" si="81"/>
        <v>54.666666666666664</v>
      </c>
      <c r="Q1326" t="s">
        <v>8323</v>
      </c>
      <c r="R1326" t="s">
        <v>8325</v>
      </c>
      <c r="S1326" s="9">
        <f t="shared" si="83"/>
        <v>42626.633703703701</v>
      </c>
      <c r="T1326" s="9">
        <f t="shared" si="82"/>
        <v>42656.633703703701</v>
      </c>
    </row>
    <row r="1327" spans="1:20"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84"/>
        <v>2.4299999999999997</v>
      </c>
      <c r="P1327">
        <f t="shared" si="81"/>
        <v>60.75</v>
      </c>
      <c r="Q1327" t="s">
        <v>8323</v>
      </c>
      <c r="R1327" t="s">
        <v>8325</v>
      </c>
      <c r="S1327" s="9">
        <f t="shared" si="83"/>
        <v>42704.086053240739</v>
      </c>
      <c r="T1327" s="9">
        <f t="shared" si="82"/>
        <v>42734.086053240739</v>
      </c>
    </row>
    <row r="1328" spans="1:20"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84"/>
        <v>1.1299999999999999</v>
      </c>
      <c r="P1328">
        <f t="shared" si="81"/>
        <v>102.72727272727273</v>
      </c>
      <c r="Q1328" t="s">
        <v>8323</v>
      </c>
      <c r="R1328" t="s">
        <v>8325</v>
      </c>
      <c r="S1328" s="9">
        <f t="shared" si="83"/>
        <v>41974.791990740734</v>
      </c>
      <c r="T1328" s="9">
        <f t="shared" si="82"/>
        <v>42019.791990740734</v>
      </c>
    </row>
    <row r="1329" spans="1:20"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84"/>
        <v>3.5520833333333335</v>
      </c>
      <c r="P1329">
        <f t="shared" si="81"/>
        <v>41.585365853658537</v>
      </c>
      <c r="Q1329" t="s">
        <v>8323</v>
      </c>
      <c r="R1329" t="s">
        <v>8325</v>
      </c>
      <c r="S1329" s="9">
        <f t="shared" si="83"/>
        <v>42123.678645833337</v>
      </c>
      <c r="T1329" s="9">
        <f t="shared" si="82"/>
        <v>42153.678645833337</v>
      </c>
    </row>
    <row r="1330" spans="1:20"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84"/>
        <v>2.3306666666666667</v>
      </c>
      <c r="P1330">
        <f t="shared" si="81"/>
        <v>116.53333333333333</v>
      </c>
      <c r="Q1330" t="s">
        <v>8323</v>
      </c>
      <c r="R1330" t="s">
        <v>8325</v>
      </c>
      <c r="S1330" s="9">
        <f t="shared" si="83"/>
        <v>42612.642754629633</v>
      </c>
      <c r="T1330" s="9">
        <f t="shared" si="82"/>
        <v>42657.642754629633</v>
      </c>
    </row>
    <row r="1331" spans="1:20"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84"/>
        <v>0.81600000000000006</v>
      </c>
      <c r="P1331">
        <f t="shared" si="81"/>
        <v>45.333333333333336</v>
      </c>
      <c r="Q1331" t="s">
        <v>8323</v>
      </c>
      <c r="R1331" t="s">
        <v>8325</v>
      </c>
      <c r="S1331" s="9">
        <f t="shared" si="83"/>
        <v>41935.221585648149</v>
      </c>
      <c r="T1331" s="9">
        <f t="shared" si="82"/>
        <v>41975.263252314813</v>
      </c>
    </row>
    <row r="1332" spans="1:20"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84"/>
        <v>22.494285714285713</v>
      </c>
      <c r="P1332">
        <f t="shared" si="81"/>
        <v>157.46</v>
      </c>
      <c r="Q1332" t="s">
        <v>8323</v>
      </c>
      <c r="R1332" t="s">
        <v>8325</v>
      </c>
      <c r="S1332" s="9">
        <f t="shared" si="83"/>
        <v>42522.276724537034</v>
      </c>
      <c r="T1332" s="9">
        <f t="shared" si="82"/>
        <v>42553.166666666672</v>
      </c>
    </row>
    <row r="1333" spans="1:20"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84"/>
        <v>1.3668</v>
      </c>
      <c r="P1333">
        <f t="shared" si="81"/>
        <v>100.5</v>
      </c>
      <c r="Q1333" t="s">
        <v>8323</v>
      </c>
      <c r="R1333" t="s">
        <v>8325</v>
      </c>
      <c r="S1333" s="9">
        <f t="shared" si="83"/>
        <v>42569.50409722222</v>
      </c>
      <c r="T1333" s="9">
        <f t="shared" si="82"/>
        <v>42599.50409722222</v>
      </c>
    </row>
    <row r="1334" spans="1:20"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84"/>
        <v>0</v>
      </c>
      <c r="P1334" t="e">
        <f t="shared" si="81"/>
        <v>#DIV/0!</v>
      </c>
      <c r="Q1334" t="s">
        <v>8323</v>
      </c>
      <c r="R1334" t="s">
        <v>8325</v>
      </c>
      <c r="S1334" s="9">
        <f t="shared" si="83"/>
        <v>42732.060277777782</v>
      </c>
      <c r="T1334" s="9">
        <f t="shared" si="82"/>
        <v>42762.060277777782</v>
      </c>
    </row>
    <row r="1335" spans="1:20"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84"/>
        <v>0</v>
      </c>
      <c r="P1335" t="e">
        <f t="shared" si="81"/>
        <v>#DIV/0!</v>
      </c>
      <c r="Q1335" t="s">
        <v>8323</v>
      </c>
      <c r="R1335" t="s">
        <v>8325</v>
      </c>
      <c r="S1335" s="9">
        <f t="shared" si="83"/>
        <v>41806.106770833336</v>
      </c>
      <c r="T1335" s="9">
        <f t="shared" si="82"/>
        <v>41836.106770833336</v>
      </c>
    </row>
    <row r="1336" spans="1:20"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84"/>
        <v>10.754135338345865</v>
      </c>
      <c r="P1336">
        <f t="shared" si="81"/>
        <v>51.822463768115945</v>
      </c>
      <c r="Q1336" t="s">
        <v>8323</v>
      </c>
      <c r="R1336" t="s">
        <v>8325</v>
      </c>
      <c r="S1336" s="9">
        <f t="shared" si="83"/>
        <v>42410.774155092593</v>
      </c>
      <c r="T1336" s="9">
        <f t="shared" si="82"/>
        <v>42440.774155092593</v>
      </c>
    </row>
    <row r="1337" spans="1:20"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84"/>
        <v>19.759999999999998</v>
      </c>
      <c r="P1337">
        <f t="shared" si="81"/>
        <v>308.75</v>
      </c>
      <c r="Q1337" t="s">
        <v>8323</v>
      </c>
      <c r="R1337" t="s">
        <v>8325</v>
      </c>
      <c r="S1337" s="9">
        <f t="shared" si="83"/>
        <v>42313.936365740738</v>
      </c>
      <c r="T1337" s="9">
        <f t="shared" si="82"/>
        <v>42343.936365740738</v>
      </c>
    </row>
    <row r="1338" spans="1:20"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84"/>
        <v>84.946999999999989</v>
      </c>
      <c r="P1338">
        <f t="shared" si="81"/>
        <v>379.22767857142856</v>
      </c>
      <c r="Q1338" t="s">
        <v>8323</v>
      </c>
      <c r="R1338" t="s">
        <v>8325</v>
      </c>
      <c r="S1338" s="9">
        <f t="shared" si="83"/>
        <v>41955.863750000004</v>
      </c>
      <c r="T1338" s="9">
        <f t="shared" si="82"/>
        <v>41990.863750000004</v>
      </c>
    </row>
    <row r="1339" spans="1:20"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84"/>
        <v>49.381999999999998</v>
      </c>
      <c r="P1339">
        <f t="shared" si="81"/>
        <v>176.36428571428573</v>
      </c>
      <c r="Q1339" t="s">
        <v>8323</v>
      </c>
      <c r="R1339" t="s">
        <v>8325</v>
      </c>
      <c r="S1339" s="9">
        <f t="shared" si="83"/>
        <v>42767.577303240745</v>
      </c>
      <c r="T1339" s="9">
        <f t="shared" si="82"/>
        <v>42797.577303240745</v>
      </c>
    </row>
    <row r="1340" spans="1:20"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84"/>
        <v>3.3033333333333332</v>
      </c>
      <c r="P1340">
        <f t="shared" si="81"/>
        <v>66.066666666666663</v>
      </c>
      <c r="Q1340" t="s">
        <v>8323</v>
      </c>
      <c r="R1340" t="s">
        <v>8325</v>
      </c>
      <c r="S1340" s="9">
        <f t="shared" si="83"/>
        <v>42188.803622685184</v>
      </c>
      <c r="T1340" s="9">
        <f t="shared" si="82"/>
        <v>42218.803622685184</v>
      </c>
    </row>
    <row r="1341" spans="1:20"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84"/>
        <v>6.6339999999999995</v>
      </c>
      <c r="P1341">
        <f t="shared" si="81"/>
        <v>89.648648648648646</v>
      </c>
      <c r="Q1341" t="s">
        <v>8323</v>
      </c>
      <c r="R1341" t="s">
        <v>8325</v>
      </c>
      <c r="S1341" s="9">
        <f t="shared" si="83"/>
        <v>41936.647164351853</v>
      </c>
      <c r="T1341" s="9">
        <f t="shared" si="82"/>
        <v>41981.688831018517</v>
      </c>
    </row>
    <row r="1342" spans="1:20"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84"/>
        <v>0</v>
      </c>
      <c r="P1342" t="e">
        <f t="shared" si="81"/>
        <v>#DIV/0!</v>
      </c>
      <c r="Q1342" t="s">
        <v>8323</v>
      </c>
      <c r="R1342" t="s">
        <v>8325</v>
      </c>
      <c r="S1342" s="9">
        <f t="shared" si="83"/>
        <v>41836.595520833333</v>
      </c>
      <c r="T1342" s="9">
        <f t="shared" si="82"/>
        <v>41866.595520833333</v>
      </c>
    </row>
    <row r="1343" spans="1:20"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84"/>
        <v>70.36</v>
      </c>
      <c r="P1343">
        <f t="shared" si="81"/>
        <v>382.39130434782606</v>
      </c>
      <c r="Q1343" t="s">
        <v>8323</v>
      </c>
      <c r="R1343" t="s">
        <v>8325</v>
      </c>
      <c r="S1343" s="9">
        <f t="shared" si="83"/>
        <v>42612.624039351853</v>
      </c>
      <c r="T1343" s="9">
        <f t="shared" si="82"/>
        <v>42644.624039351853</v>
      </c>
    </row>
    <row r="1344" spans="1:20"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84"/>
        <v>0.2</v>
      </c>
      <c r="P1344">
        <f t="shared" si="81"/>
        <v>100</v>
      </c>
      <c r="Q1344" t="s">
        <v>8323</v>
      </c>
      <c r="R1344" t="s">
        <v>8325</v>
      </c>
      <c r="S1344" s="9">
        <f t="shared" si="83"/>
        <v>42172.816423611104</v>
      </c>
      <c r="T1344" s="9">
        <f t="shared" si="82"/>
        <v>42202.816423611104</v>
      </c>
    </row>
    <row r="1345" spans="1:20"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84"/>
        <v>102.298</v>
      </c>
      <c r="P1345">
        <f t="shared" si="81"/>
        <v>158.35603715170279</v>
      </c>
      <c r="Q1345" t="s">
        <v>8323</v>
      </c>
      <c r="R1345" t="s">
        <v>8325</v>
      </c>
      <c r="S1345" s="9">
        <f t="shared" si="83"/>
        <v>42542.526423611111</v>
      </c>
      <c r="T1345" s="9">
        <f t="shared" si="82"/>
        <v>42601.165972222225</v>
      </c>
    </row>
    <row r="1346" spans="1:20"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si="84"/>
        <v>377.73333333333335</v>
      </c>
      <c r="P1346">
        <f t="shared" si="81"/>
        <v>40.762589928057551</v>
      </c>
      <c r="Q1346" t="s">
        <v>8326</v>
      </c>
      <c r="R1346" t="s">
        <v>8327</v>
      </c>
      <c r="S1346" s="9">
        <f t="shared" si="83"/>
        <v>42522.789803240739</v>
      </c>
      <c r="T1346" s="9">
        <f t="shared" si="82"/>
        <v>42551.789803240739</v>
      </c>
    </row>
    <row r="1347" spans="1:20"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si="84"/>
        <v>125</v>
      </c>
      <c r="P1347">
        <f t="shared" ref="P1347:P1410" si="85">(E1347/L1347)</f>
        <v>53.571428571428569</v>
      </c>
      <c r="Q1347" t="s">
        <v>8326</v>
      </c>
      <c r="R1347" t="s">
        <v>8327</v>
      </c>
      <c r="S1347" s="9">
        <f t="shared" si="83"/>
        <v>41799.814340277779</v>
      </c>
      <c r="T1347" s="9">
        <f t="shared" ref="T1347:T1410" si="86">(((I1347/60)/60)/24)+DATE(1970,1,1)</f>
        <v>41834.814340277779</v>
      </c>
    </row>
    <row r="1348" spans="1:20"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84"/>
        <v>147.32653061224491</v>
      </c>
      <c r="P1348">
        <f t="shared" si="85"/>
        <v>48.449664429530202</v>
      </c>
      <c r="Q1348" t="s">
        <v>8326</v>
      </c>
      <c r="R1348" t="s">
        <v>8327</v>
      </c>
      <c r="S1348" s="9">
        <f t="shared" ref="S1348:S1411" si="87">(((J1348/60)/60)/24)+DATE(1970,1,1)</f>
        <v>41422.075821759259</v>
      </c>
      <c r="T1348" s="9">
        <f t="shared" si="86"/>
        <v>41452.075821759259</v>
      </c>
    </row>
    <row r="1349" spans="1:20"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84"/>
        <v>102.2</v>
      </c>
      <c r="P1349">
        <f t="shared" si="85"/>
        <v>82.41935483870968</v>
      </c>
      <c r="Q1349" t="s">
        <v>8326</v>
      </c>
      <c r="R1349" t="s">
        <v>8327</v>
      </c>
      <c r="S1349" s="9">
        <f t="shared" si="87"/>
        <v>42040.638020833328</v>
      </c>
      <c r="T1349" s="9">
        <f t="shared" si="86"/>
        <v>42070.638020833328</v>
      </c>
    </row>
    <row r="1350" spans="1:20"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84"/>
        <v>101.8723404255319</v>
      </c>
      <c r="P1350">
        <f t="shared" si="85"/>
        <v>230.19230769230768</v>
      </c>
      <c r="Q1350" t="s">
        <v>8326</v>
      </c>
      <c r="R1350" t="s">
        <v>8327</v>
      </c>
      <c r="S1350" s="9">
        <f t="shared" si="87"/>
        <v>41963.506168981476</v>
      </c>
      <c r="T1350" s="9">
        <f t="shared" si="86"/>
        <v>41991.506168981476</v>
      </c>
    </row>
    <row r="1351" spans="1:20"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84"/>
        <v>204.2</v>
      </c>
      <c r="P1351">
        <f t="shared" si="85"/>
        <v>59.360465116279073</v>
      </c>
      <c r="Q1351" t="s">
        <v>8326</v>
      </c>
      <c r="R1351" t="s">
        <v>8327</v>
      </c>
      <c r="S1351" s="9">
        <f t="shared" si="87"/>
        <v>42317.33258101852</v>
      </c>
      <c r="T1351" s="9">
        <f t="shared" si="86"/>
        <v>42354.290972222225</v>
      </c>
    </row>
    <row r="1352" spans="1:20"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84"/>
        <v>104.05</v>
      </c>
      <c r="P1352">
        <f t="shared" si="85"/>
        <v>66.698717948717942</v>
      </c>
      <c r="Q1352" t="s">
        <v>8326</v>
      </c>
      <c r="R1352" t="s">
        <v>8327</v>
      </c>
      <c r="S1352" s="9">
        <f t="shared" si="87"/>
        <v>42334.013124999998</v>
      </c>
      <c r="T1352" s="9">
        <f t="shared" si="86"/>
        <v>42364.013124999998</v>
      </c>
    </row>
    <row r="1353" spans="1:20"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84"/>
        <v>101.265</v>
      </c>
      <c r="P1353">
        <f t="shared" si="85"/>
        <v>168.77500000000001</v>
      </c>
      <c r="Q1353" t="s">
        <v>8326</v>
      </c>
      <c r="R1353" t="s">
        <v>8327</v>
      </c>
      <c r="S1353" s="9">
        <f t="shared" si="87"/>
        <v>42382.74009259259</v>
      </c>
      <c r="T1353" s="9">
        <f t="shared" si="86"/>
        <v>42412.74009259259</v>
      </c>
    </row>
    <row r="1354" spans="1:20"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84"/>
        <v>136.13999999999999</v>
      </c>
      <c r="P1354">
        <f t="shared" si="85"/>
        <v>59.973568281938327</v>
      </c>
      <c r="Q1354" t="s">
        <v>8326</v>
      </c>
      <c r="R1354" t="s">
        <v>8327</v>
      </c>
      <c r="S1354" s="9">
        <f t="shared" si="87"/>
        <v>42200.578310185185</v>
      </c>
      <c r="T1354" s="9">
        <f t="shared" si="86"/>
        <v>42252.165972222225</v>
      </c>
    </row>
    <row r="1355" spans="1:20"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84"/>
        <v>133.6</v>
      </c>
      <c r="P1355">
        <f t="shared" si="85"/>
        <v>31.80952380952381</v>
      </c>
      <c r="Q1355" t="s">
        <v>8326</v>
      </c>
      <c r="R1355" t="s">
        <v>8327</v>
      </c>
      <c r="S1355" s="9">
        <f t="shared" si="87"/>
        <v>41309.11791666667</v>
      </c>
      <c r="T1355" s="9">
        <f t="shared" si="86"/>
        <v>41344</v>
      </c>
    </row>
    <row r="1356" spans="1:20"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84"/>
        <v>130.25</v>
      </c>
      <c r="P1356">
        <f t="shared" si="85"/>
        <v>24.421875</v>
      </c>
      <c r="Q1356" t="s">
        <v>8326</v>
      </c>
      <c r="R1356" t="s">
        <v>8327</v>
      </c>
      <c r="S1356" s="9">
        <f t="shared" si="87"/>
        <v>42502.807627314818</v>
      </c>
      <c r="T1356" s="9">
        <f t="shared" si="86"/>
        <v>42532.807627314818</v>
      </c>
    </row>
    <row r="1357" spans="1:20"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84"/>
        <v>122.67999999999999</v>
      </c>
      <c r="P1357">
        <f t="shared" si="85"/>
        <v>25.347107438016529</v>
      </c>
      <c r="Q1357" t="s">
        <v>8326</v>
      </c>
      <c r="R1357" t="s">
        <v>8327</v>
      </c>
      <c r="S1357" s="9">
        <f t="shared" si="87"/>
        <v>41213.254687499997</v>
      </c>
      <c r="T1357" s="9">
        <f t="shared" si="86"/>
        <v>41243.416666666664</v>
      </c>
    </row>
    <row r="1358" spans="1:20"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84"/>
        <v>182.81058823529412</v>
      </c>
      <c r="P1358">
        <f t="shared" si="85"/>
        <v>71.443218390804603</v>
      </c>
      <c r="Q1358" t="s">
        <v>8326</v>
      </c>
      <c r="R1358" t="s">
        <v>8327</v>
      </c>
      <c r="S1358" s="9">
        <f t="shared" si="87"/>
        <v>41430.038888888892</v>
      </c>
      <c r="T1358" s="9">
        <f t="shared" si="86"/>
        <v>41460.038888888892</v>
      </c>
    </row>
    <row r="1359" spans="1:20"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84"/>
        <v>125.29999999999998</v>
      </c>
      <c r="P1359">
        <f t="shared" si="85"/>
        <v>38.553846153846152</v>
      </c>
      <c r="Q1359" t="s">
        <v>8326</v>
      </c>
      <c r="R1359" t="s">
        <v>8327</v>
      </c>
      <c r="S1359" s="9">
        <f t="shared" si="87"/>
        <v>41304.962233796294</v>
      </c>
      <c r="T1359" s="9">
        <f t="shared" si="86"/>
        <v>41334.249305555553</v>
      </c>
    </row>
    <row r="1360" spans="1:20"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84"/>
        <v>111.66666666666667</v>
      </c>
      <c r="P1360">
        <f t="shared" si="85"/>
        <v>68.367346938775512</v>
      </c>
      <c r="Q1360" t="s">
        <v>8326</v>
      </c>
      <c r="R1360" t="s">
        <v>8327</v>
      </c>
      <c r="S1360" s="9">
        <f t="shared" si="87"/>
        <v>40689.570868055554</v>
      </c>
      <c r="T1360" s="9">
        <f t="shared" si="86"/>
        <v>40719.570868055554</v>
      </c>
    </row>
    <row r="1361" spans="1:20"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84"/>
        <v>115.75757575757575</v>
      </c>
      <c r="P1361">
        <f t="shared" si="85"/>
        <v>40.210526315789473</v>
      </c>
      <c r="Q1361" t="s">
        <v>8326</v>
      </c>
      <c r="R1361" t="s">
        <v>8327</v>
      </c>
      <c r="S1361" s="9">
        <f t="shared" si="87"/>
        <v>40668.814699074072</v>
      </c>
      <c r="T1361" s="9">
        <f t="shared" si="86"/>
        <v>40730.814699074072</v>
      </c>
    </row>
    <row r="1362" spans="1:20"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84"/>
        <v>173.2</v>
      </c>
      <c r="P1362">
        <f t="shared" si="85"/>
        <v>32.074074074074076</v>
      </c>
      <c r="Q1362" t="s">
        <v>8326</v>
      </c>
      <c r="R1362" t="s">
        <v>8327</v>
      </c>
      <c r="S1362" s="9">
        <f t="shared" si="87"/>
        <v>41095.900694444441</v>
      </c>
      <c r="T1362" s="9">
        <f t="shared" si="86"/>
        <v>41123.900694444441</v>
      </c>
    </row>
    <row r="1363" spans="1:20"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ref="O1363:O1426" si="88">E1363/D1363 *100</f>
        <v>125.98333333333333</v>
      </c>
      <c r="P1363">
        <f t="shared" si="85"/>
        <v>28.632575757575758</v>
      </c>
      <c r="Q1363" t="s">
        <v>8326</v>
      </c>
      <c r="R1363" t="s">
        <v>8327</v>
      </c>
      <c r="S1363" s="9">
        <f t="shared" si="87"/>
        <v>41781.717268518521</v>
      </c>
      <c r="T1363" s="9">
        <f t="shared" si="86"/>
        <v>41811.717268518521</v>
      </c>
    </row>
    <row r="1364" spans="1:20"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88"/>
        <v>109.1</v>
      </c>
      <c r="P1364">
        <f t="shared" si="85"/>
        <v>43.64</v>
      </c>
      <c r="Q1364" t="s">
        <v>8326</v>
      </c>
      <c r="R1364" t="s">
        <v>8327</v>
      </c>
      <c r="S1364" s="9">
        <f t="shared" si="87"/>
        <v>41464.934386574074</v>
      </c>
      <c r="T1364" s="9">
        <f t="shared" si="86"/>
        <v>41524.934386574074</v>
      </c>
    </row>
    <row r="1365" spans="1:20"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88"/>
        <v>100</v>
      </c>
      <c r="P1365">
        <f t="shared" si="85"/>
        <v>40</v>
      </c>
      <c r="Q1365" t="s">
        <v>8326</v>
      </c>
      <c r="R1365" t="s">
        <v>8327</v>
      </c>
      <c r="S1365" s="9">
        <f t="shared" si="87"/>
        <v>42396.8440625</v>
      </c>
      <c r="T1365" s="9">
        <f t="shared" si="86"/>
        <v>42415.332638888889</v>
      </c>
    </row>
    <row r="1366" spans="1:20"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88"/>
        <v>118.64285714285714</v>
      </c>
      <c r="P1366">
        <f t="shared" si="85"/>
        <v>346.04166666666669</v>
      </c>
      <c r="Q1366" t="s">
        <v>8329</v>
      </c>
      <c r="R1366" t="s">
        <v>8330</v>
      </c>
      <c r="S1366" s="9">
        <f t="shared" si="87"/>
        <v>41951.695671296293</v>
      </c>
      <c r="T1366" s="9">
        <f t="shared" si="86"/>
        <v>42011.6956712963</v>
      </c>
    </row>
    <row r="1367" spans="1:20"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88"/>
        <v>100.26666666666667</v>
      </c>
      <c r="P1367">
        <f t="shared" si="85"/>
        <v>81.739130434782609</v>
      </c>
      <c r="Q1367" t="s">
        <v>8329</v>
      </c>
      <c r="R1367" t="s">
        <v>8330</v>
      </c>
      <c r="S1367" s="9">
        <f t="shared" si="87"/>
        <v>42049.733240740738</v>
      </c>
      <c r="T1367" s="9">
        <f t="shared" si="86"/>
        <v>42079.691574074073</v>
      </c>
    </row>
    <row r="1368" spans="1:20"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88"/>
        <v>126.48920000000001</v>
      </c>
      <c r="P1368">
        <f t="shared" si="85"/>
        <v>64.535306122448986</v>
      </c>
      <c r="Q1368" t="s">
        <v>8329</v>
      </c>
      <c r="R1368" t="s">
        <v>8330</v>
      </c>
      <c r="S1368" s="9">
        <f t="shared" si="87"/>
        <v>41924.996099537035</v>
      </c>
      <c r="T1368" s="9">
        <f t="shared" si="86"/>
        <v>41970.037766203706</v>
      </c>
    </row>
    <row r="1369" spans="1:20"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88"/>
        <v>114.26</v>
      </c>
      <c r="P1369">
        <f t="shared" si="85"/>
        <v>63.477777777777774</v>
      </c>
      <c r="Q1369" t="s">
        <v>8329</v>
      </c>
      <c r="R1369" t="s">
        <v>8330</v>
      </c>
      <c r="S1369" s="9">
        <f t="shared" si="87"/>
        <v>42292.002893518518</v>
      </c>
      <c r="T1369" s="9">
        <f t="shared" si="86"/>
        <v>42322.044560185182</v>
      </c>
    </row>
    <row r="1370" spans="1:20"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88"/>
        <v>110.7</v>
      </c>
      <c r="P1370">
        <f t="shared" si="85"/>
        <v>63.620689655172413</v>
      </c>
      <c r="Q1370" t="s">
        <v>8329</v>
      </c>
      <c r="R1370" t="s">
        <v>8330</v>
      </c>
      <c r="S1370" s="9">
        <f t="shared" si="87"/>
        <v>42146.190902777773</v>
      </c>
      <c r="T1370" s="9">
        <f t="shared" si="86"/>
        <v>42170.190902777773</v>
      </c>
    </row>
    <row r="1371" spans="1:20"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88"/>
        <v>105.34805315203954</v>
      </c>
      <c r="P1371">
        <f t="shared" si="85"/>
        <v>83.967068965517228</v>
      </c>
      <c r="Q1371" t="s">
        <v>8329</v>
      </c>
      <c r="R1371" t="s">
        <v>8330</v>
      </c>
      <c r="S1371" s="9">
        <f t="shared" si="87"/>
        <v>41710.594282407408</v>
      </c>
      <c r="T1371" s="9">
        <f t="shared" si="86"/>
        <v>41740.594282407408</v>
      </c>
    </row>
    <row r="1372" spans="1:20"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88"/>
        <v>103.66666666666666</v>
      </c>
      <c r="P1372">
        <f t="shared" si="85"/>
        <v>77.75</v>
      </c>
      <c r="Q1372" t="s">
        <v>8329</v>
      </c>
      <c r="R1372" t="s">
        <v>8330</v>
      </c>
      <c r="S1372" s="9">
        <f t="shared" si="87"/>
        <v>41548.00335648148</v>
      </c>
      <c r="T1372" s="9">
        <f t="shared" si="86"/>
        <v>41563.00335648148</v>
      </c>
    </row>
    <row r="1373" spans="1:20"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88"/>
        <v>107.08672667523933</v>
      </c>
      <c r="P1373">
        <f t="shared" si="85"/>
        <v>107.07142857142857</v>
      </c>
      <c r="Q1373" t="s">
        <v>8329</v>
      </c>
      <c r="R1373" t="s">
        <v>8330</v>
      </c>
      <c r="S1373" s="9">
        <f t="shared" si="87"/>
        <v>42101.758587962962</v>
      </c>
      <c r="T1373" s="9">
        <f t="shared" si="86"/>
        <v>42131.758587962962</v>
      </c>
    </row>
    <row r="1374" spans="1:20"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88"/>
        <v>124</v>
      </c>
      <c r="P1374">
        <f t="shared" si="85"/>
        <v>38.75</v>
      </c>
      <c r="Q1374" t="s">
        <v>8329</v>
      </c>
      <c r="R1374" t="s">
        <v>8330</v>
      </c>
      <c r="S1374" s="9">
        <f t="shared" si="87"/>
        <v>41072.739953703705</v>
      </c>
      <c r="T1374" s="9">
        <f t="shared" si="86"/>
        <v>41102.739953703705</v>
      </c>
    </row>
    <row r="1375" spans="1:20"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88"/>
        <v>105.01</v>
      </c>
      <c r="P1375">
        <f t="shared" si="85"/>
        <v>201.94230769230768</v>
      </c>
      <c r="Q1375" t="s">
        <v>8329</v>
      </c>
      <c r="R1375" t="s">
        <v>8330</v>
      </c>
      <c r="S1375" s="9">
        <f t="shared" si="87"/>
        <v>42704.95177083333</v>
      </c>
      <c r="T1375" s="9">
        <f t="shared" si="86"/>
        <v>42734.95177083333</v>
      </c>
    </row>
    <row r="1376" spans="1:20"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88"/>
        <v>189.46666666666667</v>
      </c>
      <c r="P1376">
        <f t="shared" si="85"/>
        <v>43.060606060606062</v>
      </c>
      <c r="Q1376" t="s">
        <v>8329</v>
      </c>
      <c r="R1376" t="s">
        <v>8330</v>
      </c>
      <c r="S1376" s="9">
        <f t="shared" si="87"/>
        <v>42424.161898148144</v>
      </c>
      <c r="T1376" s="9">
        <f t="shared" si="86"/>
        <v>42454.12023148148</v>
      </c>
    </row>
    <row r="1377" spans="1:20"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88"/>
        <v>171.32499999999999</v>
      </c>
      <c r="P1377">
        <f t="shared" si="85"/>
        <v>62.871559633027523</v>
      </c>
      <c r="Q1377" t="s">
        <v>8329</v>
      </c>
      <c r="R1377" t="s">
        <v>8330</v>
      </c>
      <c r="S1377" s="9">
        <f t="shared" si="87"/>
        <v>42720.066192129627</v>
      </c>
      <c r="T1377" s="9">
        <f t="shared" si="86"/>
        <v>42750.066192129627</v>
      </c>
    </row>
    <row r="1378" spans="1:20"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88"/>
        <v>252.48648648648651</v>
      </c>
      <c r="P1378">
        <f t="shared" si="85"/>
        <v>55.607142857142854</v>
      </c>
      <c r="Q1378" t="s">
        <v>8329</v>
      </c>
      <c r="R1378" t="s">
        <v>8330</v>
      </c>
      <c r="S1378" s="9">
        <f t="shared" si="87"/>
        <v>42677.669050925921</v>
      </c>
      <c r="T1378" s="9">
        <f t="shared" si="86"/>
        <v>42707.710717592592</v>
      </c>
    </row>
    <row r="1379" spans="1:20"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88"/>
        <v>116.15384615384616</v>
      </c>
      <c r="P1379">
        <f t="shared" si="85"/>
        <v>48.70967741935484</v>
      </c>
      <c r="Q1379" t="s">
        <v>8329</v>
      </c>
      <c r="R1379" t="s">
        <v>8330</v>
      </c>
      <c r="S1379" s="9">
        <f t="shared" si="87"/>
        <v>42747.219560185185</v>
      </c>
      <c r="T1379" s="9">
        <f t="shared" si="86"/>
        <v>42769.174305555556</v>
      </c>
    </row>
    <row r="1380" spans="1:20"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88"/>
        <v>203.35000000000002</v>
      </c>
      <c r="P1380">
        <f t="shared" si="85"/>
        <v>30.578947368421051</v>
      </c>
      <c r="Q1380" t="s">
        <v>8329</v>
      </c>
      <c r="R1380" t="s">
        <v>8330</v>
      </c>
      <c r="S1380" s="9">
        <f t="shared" si="87"/>
        <v>42568.759374999994</v>
      </c>
      <c r="T1380" s="9">
        <f t="shared" si="86"/>
        <v>42583.759374999994</v>
      </c>
    </row>
    <row r="1381" spans="1:20"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88"/>
        <v>111.60000000000001</v>
      </c>
      <c r="P1381">
        <f t="shared" si="85"/>
        <v>73.907284768211923</v>
      </c>
      <c r="Q1381" t="s">
        <v>8329</v>
      </c>
      <c r="R1381" t="s">
        <v>8330</v>
      </c>
      <c r="S1381" s="9">
        <f t="shared" si="87"/>
        <v>42130.491620370376</v>
      </c>
      <c r="T1381" s="9">
        <f t="shared" si="86"/>
        <v>42160.491620370376</v>
      </c>
    </row>
    <row r="1382" spans="1:20"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88"/>
        <v>424</v>
      </c>
      <c r="P1382">
        <f t="shared" si="85"/>
        <v>21.2</v>
      </c>
      <c r="Q1382" t="s">
        <v>8329</v>
      </c>
      <c r="R1382" t="s">
        <v>8330</v>
      </c>
      <c r="S1382" s="9">
        <f t="shared" si="87"/>
        <v>42141.762800925921</v>
      </c>
      <c r="T1382" s="9">
        <f t="shared" si="86"/>
        <v>42164.083333333328</v>
      </c>
    </row>
    <row r="1383" spans="1:20"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88"/>
        <v>107.1</v>
      </c>
      <c r="P1383">
        <f t="shared" si="85"/>
        <v>73.356164383561648</v>
      </c>
      <c r="Q1383" t="s">
        <v>8329</v>
      </c>
      <c r="R1383" t="s">
        <v>8330</v>
      </c>
      <c r="S1383" s="9">
        <f t="shared" si="87"/>
        <v>42703.214409722219</v>
      </c>
      <c r="T1383" s="9">
        <f t="shared" si="86"/>
        <v>42733.214409722219</v>
      </c>
    </row>
    <row r="1384" spans="1:20"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88"/>
        <v>104.3625</v>
      </c>
      <c r="P1384">
        <f t="shared" si="85"/>
        <v>56.412162162162161</v>
      </c>
      <c r="Q1384" t="s">
        <v>8329</v>
      </c>
      <c r="R1384" t="s">
        <v>8330</v>
      </c>
      <c r="S1384" s="9">
        <f t="shared" si="87"/>
        <v>41370.800185185188</v>
      </c>
      <c r="T1384" s="9">
        <f t="shared" si="86"/>
        <v>41400.800185185188</v>
      </c>
    </row>
    <row r="1385" spans="1:20"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88"/>
        <v>212.40909090909091</v>
      </c>
      <c r="P1385">
        <f t="shared" si="85"/>
        <v>50.247311827956992</v>
      </c>
      <c r="Q1385" t="s">
        <v>8329</v>
      </c>
      <c r="R1385" t="s">
        <v>8330</v>
      </c>
      <c r="S1385" s="9">
        <f t="shared" si="87"/>
        <v>42707.074976851851</v>
      </c>
      <c r="T1385" s="9">
        <f t="shared" si="86"/>
        <v>42727.074976851851</v>
      </c>
    </row>
    <row r="1386" spans="1:20"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88"/>
        <v>124.08571428571429</v>
      </c>
      <c r="P1386">
        <f t="shared" si="85"/>
        <v>68.936507936507937</v>
      </c>
      <c r="Q1386" t="s">
        <v>8329</v>
      </c>
      <c r="R1386" t="s">
        <v>8330</v>
      </c>
      <c r="S1386" s="9">
        <f t="shared" si="87"/>
        <v>42160.735208333332</v>
      </c>
      <c r="T1386" s="9">
        <f t="shared" si="86"/>
        <v>42190.735208333332</v>
      </c>
    </row>
    <row r="1387" spans="1:20"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88"/>
        <v>110.406125</v>
      </c>
      <c r="P1387">
        <f t="shared" si="85"/>
        <v>65.914104477611943</v>
      </c>
      <c r="Q1387" t="s">
        <v>8329</v>
      </c>
      <c r="R1387" t="s">
        <v>8330</v>
      </c>
      <c r="S1387" s="9">
        <f t="shared" si="87"/>
        <v>42433.688900462963</v>
      </c>
      <c r="T1387" s="9">
        <f t="shared" si="86"/>
        <v>42489.507638888885</v>
      </c>
    </row>
    <row r="1388" spans="1:20"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88"/>
        <v>218.75</v>
      </c>
      <c r="P1388">
        <f t="shared" si="85"/>
        <v>62.5</v>
      </c>
      <c r="Q1388" t="s">
        <v>8329</v>
      </c>
      <c r="R1388" t="s">
        <v>8330</v>
      </c>
      <c r="S1388" s="9">
        <f t="shared" si="87"/>
        <v>42184.646863425922</v>
      </c>
      <c r="T1388" s="9">
        <f t="shared" si="86"/>
        <v>42214.646863425922</v>
      </c>
    </row>
    <row r="1389" spans="1:20"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88"/>
        <v>136.625</v>
      </c>
      <c r="P1389">
        <f t="shared" si="85"/>
        <v>70.064102564102569</v>
      </c>
      <c r="Q1389" t="s">
        <v>8329</v>
      </c>
      <c r="R1389" t="s">
        <v>8330</v>
      </c>
      <c r="S1389" s="9">
        <f t="shared" si="87"/>
        <v>42126.92123842593</v>
      </c>
      <c r="T1389" s="9">
        <f t="shared" si="86"/>
        <v>42158.1875</v>
      </c>
    </row>
    <row r="1390" spans="1:20"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88"/>
        <v>134.8074</v>
      </c>
      <c r="P1390">
        <f t="shared" si="85"/>
        <v>60.181874999999998</v>
      </c>
      <c r="Q1390" t="s">
        <v>8329</v>
      </c>
      <c r="R1390" t="s">
        <v>8330</v>
      </c>
      <c r="S1390" s="9">
        <f t="shared" si="87"/>
        <v>42634.614780092597</v>
      </c>
      <c r="T1390" s="9">
        <f t="shared" si="86"/>
        <v>42660.676388888889</v>
      </c>
    </row>
    <row r="1391" spans="1:20"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88"/>
        <v>145.4</v>
      </c>
      <c r="P1391">
        <f t="shared" si="85"/>
        <v>21.382352941176471</v>
      </c>
      <c r="Q1391" t="s">
        <v>8329</v>
      </c>
      <c r="R1391" t="s">
        <v>8330</v>
      </c>
      <c r="S1391" s="9">
        <f t="shared" si="87"/>
        <v>42565.480983796297</v>
      </c>
      <c r="T1391" s="9">
        <f t="shared" si="86"/>
        <v>42595.480983796297</v>
      </c>
    </row>
    <row r="1392" spans="1:20"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88"/>
        <v>109.10714285714285</v>
      </c>
      <c r="P1392">
        <f t="shared" si="85"/>
        <v>160.78947368421052</v>
      </c>
      <c r="Q1392" t="s">
        <v>8329</v>
      </c>
      <c r="R1392" t="s">
        <v>8330</v>
      </c>
      <c r="S1392" s="9">
        <f t="shared" si="87"/>
        <v>42087.803310185183</v>
      </c>
      <c r="T1392" s="9">
        <f t="shared" si="86"/>
        <v>42121.716666666667</v>
      </c>
    </row>
    <row r="1393" spans="1:20"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88"/>
        <v>110.2</v>
      </c>
      <c r="P1393">
        <f t="shared" si="85"/>
        <v>42.384615384615387</v>
      </c>
      <c r="Q1393" t="s">
        <v>8329</v>
      </c>
      <c r="R1393" t="s">
        <v>8330</v>
      </c>
      <c r="S1393" s="9">
        <f t="shared" si="87"/>
        <v>42193.650671296295</v>
      </c>
      <c r="T1393" s="9">
        <f t="shared" si="86"/>
        <v>42238.207638888889</v>
      </c>
    </row>
    <row r="1394" spans="1:20"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88"/>
        <v>113.64000000000001</v>
      </c>
      <c r="P1394">
        <f t="shared" si="85"/>
        <v>27.317307692307693</v>
      </c>
      <c r="Q1394" t="s">
        <v>8329</v>
      </c>
      <c r="R1394" t="s">
        <v>8330</v>
      </c>
      <c r="S1394" s="9">
        <f t="shared" si="87"/>
        <v>42401.154930555553</v>
      </c>
      <c r="T1394" s="9">
        <f t="shared" si="86"/>
        <v>42432.154930555553</v>
      </c>
    </row>
    <row r="1395" spans="1:20"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88"/>
        <v>102.35000000000001</v>
      </c>
      <c r="P1395">
        <f t="shared" si="85"/>
        <v>196.82692307692307</v>
      </c>
      <c r="Q1395" t="s">
        <v>8329</v>
      </c>
      <c r="R1395" t="s">
        <v>8330</v>
      </c>
      <c r="S1395" s="9">
        <f t="shared" si="87"/>
        <v>42553.681979166664</v>
      </c>
      <c r="T1395" s="9">
        <f t="shared" si="86"/>
        <v>42583.681979166664</v>
      </c>
    </row>
    <row r="1396" spans="1:20"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88"/>
        <v>122.13333333333334</v>
      </c>
      <c r="P1396">
        <f t="shared" si="85"/>
        <v>53.882352941176471</v>
      </c>
      <c r="Q1396" t="s">
        <v>8329</v>
      </c>
      <c r="R1396" t="s">
        <v>8330</v>
      </c>
      <c r="S1396" s="9">
        <f t="shared" si="87"/>
        <v>42752.144976851851</v>
      </c>
      <c r="T1396" s="9">
        <f t="shared" si="86"/>
        <v>42795.125</v>
      </c>
    </row>
    <row r="1397" spans="1:20"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88"/>
        <v>111.88571428571427</v>
      </c>
      <c r="P1397">
        <f t="shared" si="85"/>
        <v>47.756097560975611</v>
      </c>
      <c r="Q1397" t="s">
        <v>8329</v>
      </c>
      <c r="R1397" t="s">
        <v>8330</v>
      </c>
      <c r="S1397" s="9">
        <f t="shared" si="87"/>
        <v>42719.90834490741</v>
      </c>
      <c r="T1397" s="9">
        <f t="shared" si="86"/>
        <v>42749.90834490741</v>
      </c>
    </row>
    <row r="1398" spans="1:20"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88"/>
        <v>107.3</v>
      </c>
      <c r="P1398">
        <f t="shared" si="85"/>
        <v>88.191780821917803</v>
      </c>
      <c r="Q1398" t="s">
        <v>8329</v>
      </c>
      <c r="R1398" t="s">
        <v>8330</v>
      </c>
      <c r="S1398" s="9">
        <f t="shared" si="87"/>
        <v>42018.99863425926</v>
      </c>
      <c r="T1398" s="9">
        <f t="shared" si="86"/>
        <v>42048.99863425926</v>
      </c>
    </row>
    <row r="1399" spans="1:20"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88"/>
        <v>113.85000000000001</v>
      </c>
      <c r="P1399">
        <f t="shared" si="85"/>
        <v>72.056962025316452</v>
      </c>
      <c r="Q1399" t="s">
        <v>8329</v>
      </c>
      <c r="R1399" t="s">
        <v>8330</v>
      </c>
      <c r="S1399" s="9">
        <f t="shared" si="87"/>
        <v>42640.917939814812</v>
      </c>
      <c r="T1399" s="9">
        <f t="shared" si="86"/>
        <v>42670.888194444444</v>
      </c>
    </row>
    <row r="1400" spans="1:20"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88"/>
        <v>109.68181818181819</v>
      </c>
      <c r="P1400">
        <f t="shared" si="85"/>
        <v>74.246153846153845</v>
      </c>
      <c r="Q1400" t="s">
        <v>8329</v>
      </c>
      <c r="R1400" t="s">
        <v>8330</v>
      </c>
      <c r="S1400" s="9">
        <f t="shared" si="87"/>
        <v>42526.874236111107</v>
      </c>
      <c r="T1400" s="9">
        <f t="shared" si="86"/>
        <v>42556.874236111107</v>
      </c>
    </row>
    <row r="1401" spans="1:20"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88"/>
        <v>126.14444444444443</v>
      </c>
      <c r="P1401">
        <f t="shared" si="85"/>
        <v>61.701086956521742</v>
      </c>
      <c r="Q1401" t="s">
        <v>8329</v>
      </c>
      <c r="R1401" t="s">
        <v>8330</v>
      </c>
      <c r="S1401" s="9">
        <f t="shared" si="87"/>
        <v>41889.004317129627</v>
      </c>
      <c r="T1401" s="9">
        <f t="shared" si="86"/>
        <v>41919.004317129627</v>
      </c>
    </row>
    <row r="1402" spans="1:20"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88"/>
        <v>167.42857142857144</v>
      </c>
      <c r="P1402">
        <f t="shared" si="85"/>
        <v>17.235294117647058</v>
      </c>
      <c r="Q1402" t="s">
        <v>8329</v>
      </c>
      <c r="R1402" t="s">
        <v>8330</v>
      </c>
      <c r="S1402" s="9">
        <f t="shared" si="87"/>
        <v>42498.341122685189</v>
      </c>
      <c r="T1402" s="9">
        <f t="shared" si="86"/>
        <v>42533.229166666672</v>
      </c>
    </row>
    <row r="1403" spans="1:20"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88"/>
        <v>496.52000000000004</v>
      </c>
      <c r="P1403">
        <f t="shared" si="85"/>
        <v>51.720833333333331</v>
      </c>
      <c r="Q1403" t="s">
        <v>8329</v>
      </c>
      <c r="R1403" t="s">
        <v>8330</v>
      </c>
      <c r="S1403" s="9">
        <f t="shared" si="87"/>
        <v>41399.99622685185</v>
      </c>
      <c r="T1403" s="9">
        <f t="shared" si="86"/>
        <v>41420.99622685185</v>
      </c>
    </row>
    <row r="1404" spans="1:20"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88"/>
        <v>109.16</v>
      </c>
      <c r="P1404">
        <f t="shared" si="85"/>
        <v>24.150442477876105</v>
      </c>
      <c r="Q1404" t="s">
        <v>8329</v>
      </c>
      <c r="R1404" t="s">
        <v>8330</v>
      </c>
      <c r="S1404" s="9">
        <f t="shared" si="87"/>
        <v>42065.053368055553</v>
      </c>
      <c r="T1404" s="9">
        <f t="shared" si="86"/>
        <v>42125.011701388896</v>
      </c>
    </row>
    <row r="1405" spans="1:20"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88"/>
        <v>102.57499999999999</v>
      </c>
      <c r="P1405">
        <f t="shared" si="85"/>
        <v>62.166666666666664</v>
      </c>
      <c r="Q1405" t="s">
        <v>8329</v>
      </c>
      <c r="R1405" t="s">
        <v>8330</v>
      </c>
      <c r="S1405" s="9">
        <f t="shared" si="87"/>
        <v>41451.062905092593</v>
      </c>
      <c r="T1405" s="9">
        <f t="shared" si="86"/>
        <v>41481.062905092593</v>
      </c>
    </row>
    <row r="1406" spans="1:20"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88"/>
        <v>1.6620689655172414</v>
      </c>
      <c r="P1406">
        <f t="shared" si="85"/>
        <v>48.2</v>
      </c>
      <c r="Q1406" t="s">
        <v>8326</v>
      </c>
      <c r="R1406" t="s">
        <v>8345</v>
      </c>
      <c r="S1406" s="9">
        <f t="shared" si="87"/>
        <v>42032.510243055556</v>
      </c>
      <c r="T1406" s="9">
        <f t="shared" si="86"/>
        <v>42057.510243055556</v>
      </c>
    </row>
    <row r="1407" spans="1:20"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88"/>
        <v>0.42</v>
      </c>
      <c r="P1407">
        <f t="shared" si="85"/>
        <v>6.1764705882352944</v>
      </c>
      <c r="Q1407" t="s">
        <v>8326</v>
      </c>
      <c r="R1407" t="s">
        <v>8345</v>
      </c>
      <c r="S1407" s="9">
        <f t="shared" si="87"/>
        <v>41941.680567129632</v>
      </c>
      <c r="T1407" s="9">
        <f t="shared" si="86"/>
        <v>41971.722233796296</v>
      </c>
    </row>
    <row r="1408" spans="1:20"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88"/>
        <v>0.125</v>
      </c>
      <c r="P1408">
        <f t="shared" si="85"/>
        <v>5</v>
      </c>
      <c r="Q1408" t="s">
        <v>8326</v>
      </c>
      <c r="R1408" t="s">
        <v>8345</v>
      </c>
      <c r="S1408" s="9">
        <f t="shared" si="87"/>
        <v>42297.432951388888</v>
      </c>
      <c r="T1408" s="9">
        <f t="shared" si="86"/>
        <v>42350.416666666672</v>
      </c>
    </row>
    <row r="1409" spans="1:20"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88"/>
        <v>0.5</v>
      </c>
      <c r="P1409">
        <f t="shared" si="85"/>
        <v>7.5</v>
      </c>
      <c r="Q1409" t="s">
        <v>8326</v>
      </c>
      <c r="R1409" t="s">
        <v>8345</v>
      </c>
      <c r="S1409" s="9">
        <f t="shared" si="87"/>
        <v>41838.536782407406</v>
      </c>
      <c r="T1409" s="9">
        <f t="shared" si="86"/>
        <v>41863.536782407406</v>
      </c>
    </row>
    <row r="1410" spans="1:20"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si="88"/>
        <v>7.1999999999999993</v>
      </c>
      <c r="P1410">
        <f t="shared" si="85"/>
        <v>12</v>
      </c>
      <c r="Q1410" t="s">
        <v>8326</v>
      </c>
      <c r="R1410" t="s">
        <v>8345</v>
      </c>
      <c r="S1410" s="9">
        <f t="shared" si="87"/>
        <v>42291.872175925921</v>
      </c>
      <c r="T1410" s="9">
        <f t="shared" si="86"/>
        <v>42321.913842592592</v>
      </c>
    </row>
    <row r="1411" spans="1:20"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si="88"/>
        <v>0</v>
      </c>
      <c r="P1411" t="e">
        <f t="shared" ref="P1411:P1474" si="89">(E1411/L1411)</f>
        <v>#DIV/0!</v>
      </c>
      <c r="Q1411" t="s">
        <v>8326</v>
      </c>
      <c r="R1411" t="s">
        <v>8345</v>
      </c>
      <c r="S1411" s="9">
        <f t="shared" si="87"/>
        <v>41945.133506944447</v>
      </c>
      <c r="T1411" s="9">
        <f t="shared" ref="T1411:T1474" si="90">(((I1411/60)/60)/24)+DATE(1970,1,1)</f>
        <v>42005.175173611111</v>
      </c>
    </row>
    <row r="1412" spans="1:20"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88"/>
        <v>1.6666666666666666E-2</v>
      </c>
      <c r="P1412">
        <f t="shared" si="89"/>
        <v>1</v>
      </c>
      <c r="Q1412" t="s">
        <v>8326</v>
      </c>
      <c r="R1412" t="s">
        <v>8345</v>
      </c>
      <c r="S1412" s="9">
        <f t="shared" ref="S1412:S1475" si="91">(((J1412/60)/60)/24)+DATE(1970,1,1)</f>
        <v>42479.318518518514</v>
      </c>
      <c r="T1412" s="9">
        <f t="shared" si="90"/>
        <v>42524.318518518514</v>
      </c>
    </row>
    <row r="1413" spans="1:20"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88"/>
        <v>0.23333333333333336</v>
      </c>
      <c r="P1413">
        <f t="shared" si="89"/>
        <v>2.3333333333333335</v>
      </c>
      <c r="Q1413" t="s">
        <v>8326</v>
      </c>
      <c r="R1413" t="s">
        <v>8345</v>
      </c>
      <c r="S1413" s="9">
        <f t="shared" si="91"/>
        <v>42013.059027777781</v>
      </c>
      <c r="T1413" s="9">
        <f t="shared" si="90"/>
        <v>42041.059027777781</v>
      </c>
    </row>
    <row r="1414" spans="1:20"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88"/>
        <v>4.5714285714285712</v>
      </c>
      <c r="P1414">
        <f t="shared" si="89"/>
        <v>24.615384615384617</v>
      </c>
      <c r="Q1414" t="s">
        <v>8326</v>
      </c>
      <c r="R1414" t="s">
        <v>8345</v>
      </c>
      <c r="S1414" s="9">
        <f t="shared" si="91"/>
        <v>41947.063645833332</v>
      </c>
      <c r="T1414" s="9">
        <f t="shared" si="90"/>
        <v>41977.063645833332</v>
      </c>
    </row>
    <row r="1415" spans="1:20"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88"/>
        <v>5</v>
      </c>
      <c r="P1415">
        <f t="shared" si="89"/>
        <v>100</v>
      </c>
      <c r="Q1415" t="s">
        <v>8326</v>
      </c>
      <c r="R1415" t="s">
        <v>8345</v>
      </c>
      <c r="S1415" s="9">
        <f t="shared" si="91"/>
        <v>42360.437152777777</v>
      </c>
      <c r="T1415" s="9">
        <f t="shared" si="90"/>
        <v>42420.437152777777</v>
      </c>
    </row>
    <row r="1416" spans="1:20"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88"/>
        <v>0.2</v>
      </c>
      <c r="P1416">
        <f t="shared" si="89"/>
        <v>1</v>
      </c>
      <c r="Q1416" t="s">
        <v>8326</v>
      </c>
      <c r="R1416" t="s">
        <v>8345</v>
      </c>
      <c r="S1416" s="9">
        <f t="shared" si="91"/>
        <v>42708.25309027778</v>
      </c>
      <c r="T1416" s="9">
        <f t="shared" si="90"/>
        <v>42738.25309027778</v>
      </c>
    </row>
    <row r="1417" spans="1:20"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88"/>
        <v>18.181818181818183</v>
      </c>
      <c r="P1417">
        <f t="shared" si="89"/>
        <v>88.888888888888886</v>
      </c>
      <c r="Q1417" t="s">
        <v>8326</v>
      </c>
      <c r="R1417" t="s">
        <v>8345</v>
      </c>
      <c r="S1417" s="9">
        <f t="shared" si="91"/>
        <v>42192.675821759258</v>
      </c>
      <c r="T1417" s="9">
        <f t="shared" si="90"/>
        <v>42232.675821759258</v>
      </c>
    </row>
    <row r="1418" spans="1:20"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88"/>
        <v>0</v>
      </c>
      <c r="P1418" t="e">
        <f t="shared" si="89"/>
        <v>#DIV/0!</v>
      </c>
      <c r="Q1418" t="s">
        <v>8326</v>
      </c>
      <c r="R1418" t="s">
        <v>8345</v>
      </c>
      <c r="S1418" s="9">
        <f t="shared" si="91"/>
        <v>42299.926145833335</v>
      </c>
      <c r="T1418" s="9">
        <f t="shared" si="90"/>
        <v>42329.967812499999</v>
      </c>
    </row>
    <row r="1419" spans="1:20"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88"/>
        <v>1.2222222222222223</v>
      </c>
      <c r="P1419">
        <f t="shared" si="89"/>
        <v>27.5</v>
      </c>
      <c r="Q1419" t="s">
        <v>8326</v>
      </c>
      <c r="R1419" t="s">
        <v>8345</v>
      </c>
      <c r="S1419" s="9">
        <f t="shared" si="91"/>
        <v>42232.15016203704</v>
      </c>
      <c r="T1419" s="9">
        <f t="shared" si="90"/>
        <v>42262.465972222228</v>
      </c>
    </row>
    <row r="1420" spans="1:20"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88"/>
        <v>0.2</v>
      </c>
      <c r="P1420">
        <f t="shared" si="89"/>
        <v>6</v>
      </c>
      <c r="Q1420" t="s">
        <v>8326</v>
      </c>
      <c r="R1420" t="s">
        <v>8345</v>
      </c>
      <c r="S1420" s="9">
        <f t="shared" si="91"/>
        <v>42395.456412037034</v>
      </c>
      <c r="T1420" s="9">
        <f t="shared" si="90"/>
        <v>42425.456412037034</v>
      </c>
    </row>
    <row r="1421" spans="1:20"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88"/>
        <v>7.0634920634920633</v>
      </c>
      <c r="P1421">
        <f t="shared" si="89"/>
        <v>44.5</v>
      </c>
      <c r="Q1421" t="s">
        <v>8326</v>
      </c>
      <c r="R1421" t="s">
        <v>8345</v>
      </c>
      <c r="S1421" s="9">
        <f t="shared" si="91"/>
        <v>42622.456238425926</v>
      </c>
      <c r="T1421" s="9">
        <f t="shared" si="90"/>
        <v>42652.456238425926</v>
      </c>
    </row>
    <row r="1422" spans="1:20"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88"/>
        <v>2.7272727272727271</v>
      </c>
      <c r="P1422">
        <f t="shared" si="89"/>
        <v>1</v>
      </c>
      <c r="Q1422" t="s">
        <v>8326</v>
      </c>
      <c r="R1422" t="s">
        <v>8345</v>
      </c>
      <c r="S1422" s="9">
        <f t="shared" si="91"/>
        <v>42524.667662037042</v>
      </c>
      <c r="T1422" s="9">
        <f t="shared" si="90"/>
        <v>42549.667662037042</v>
      </c>
    </row>
    <row r="1423" spans="1:20"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88"/>
        <v>0.1</v>
      </c>
      <c r="P1423">
        <f t="shared" si="89"/>
        <v>100</v>
      </c>
      <c r="Q1423" t="s">
        <v>8326</v>
      </c>
      <c r="R1423" t="s">
        <v>8345</v>
      </c>
      <c r="S1423" s="9">
        <f t="shared" si="91"/>
        <v>42013.915613425925</v>
      </c>
      <c r="T1423" s="9">
        <f t="shared" si="90"/>
        <v>42043.915613425925</v>
      </c>
    </row>
    <row r="1424" spans="1:20"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88"/>
        <v>0.104</v>
      </c>
      <c r="P1424">
        <f t="shared" si="89"/>
        <v>13</v>
      </c>
      <c r="Q1424" t="s">
        <v>8326</v>
      </c>
      <c r="R1424" t="s">
        <v>8345</v>
      </c>
      <c r="S1424" s="9">
        <f t="shared" si="91"/>
        <v>42604.239629629628</v>
      </c>
      <c r="T1424" s="9">
        <f t="shared" si="90"/>
        <v>42634.239629629628</v>
      </c>
    </row>
    <row r="1425" spans="1:20"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88"/>
        <v>0.33333333333333337</v>
      </c>
      <c r="P1425">
        <f t="shared" si="89"/>
        <v>100</v>
      </c>
      <c r="Q1425" t="s">
        <v>8326</v>
      </c>
      <c r="R1425" t="s">
        <v>8345</v>
      </c>
      <c r="S1425" s="9">
        <f t="shared" si="91"/>
        <v>42340.360312500001</v>
      </c>
      <c r="T1425" s="9">
        <f t="shared" si="90"/>
        <v>42370.360312500001</v>
      </c>
    </row>
    <row r="1426" spans="1:20"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88"/>
        <v>20.36</v>
      </c>
      <c r="P1426">
        <f t="shared" si="89"/>
        <v>109.07142857142857</v>
      </c>
      <c r="Q1426" t="s">
        <v>8326</v>
      </c>
      <c r="R1426" t="s">
        <v>8345</v>
      </c>
      <c r="S1426" s="9">
        <f t="shared" si="91"/>
        <v>42676.717615740738</v>
      </c>
      <c r="T1426" s="9">
        <f t="shared" si="90"/>
        <v>42689.759282407409</v>
      </c>
    </row>
    <row r="1427" spans="1:20"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ref="O1427:O1490" si="92">E1427/D1427 *100</f>
        <v>0</v>
      </c>
      <c r="P1427" t="e">
        <f t="shared" si="89"/>
        <v>#DIV/0!</v>
      </c>
      <c r="Q1427" t="s">
        <v>8326</v>
      </c>
      <c r="R1427" t="s">
        <v>8345</v>
      </c>
      <c r="S1427" s="9">
        <f t="shared" si="91"/>
        <v>42093.131469907406</v>
      </c>
      <c r="T1427" s="9">
        <f t="shared" si="90"/>
        <v>42123.131469907406</v>
      </c>
    </row>
    <row r="1428" spans="1:20"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92"/>
        <v>0</v>
      </c>
      <c r="P1428" t="e">
        <f t="shared" si="89"/>
        <v>#DIV/0!</v>
      </c>
      <c r="Q1428" t="s">
        <v>8326</v>
      </c>
      <c r="R1428" t="s">
        <v>8345</v>
      </c>
      <c r="S1428" s="9">
        <f t="shared" si="91"/>
        <v>42180.390277777777</v>
      </c>
      <c r="T1428" s="9">
        <f t="shared" si="90"/>
        <v>42240.390277777777</v>
      </c>
    </row>
    <row r="1429" spans="1:20"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92"/>
        <v>8.3800000000000008</v>
      </c>
      <c r="P1429">
        <f t="shared" si="89"/>
        <v>104.75</v>
      </c>
      <c r="Q1429" t="s">
        <v>8326</v>
      </c>
      <c r="R1429" t="s">
        <v>8345</v>
      </c>
      <c r="S1429" s="9">
        <f t="shared" si="91"/>
        <v>42601.851678240739</v>
      </c>
      <c r="T1429" s="9">
        <f t="shared" si="90"/>
        <v>42631.851678240739</v>
      </c>
    </row>
    <row r="1430" spans="1:20"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92"/>
        <v>4.5</v>
      </c>
      <c r="P1430">
        <f t="shared" si="89"/>
        <v>15</v>
      </c>
      <c r="Q1430" t="s">
        <v>8326</v>
      </c>
      <c r="R1430" t="s">
        <v>8345</v>
      </c>
      <c r="S1430" s="9">
        <f t="shared" si="91"/>
        <v>42432.379826388889</v>
      </c>
      <c r="T1430" s="9">
        <f t="shared" si="90"/>
        <v>42462.338159722218</v>
      </c>
    </row>
    <row r="1431" spans="1:20"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92"/>
        <v>0</v>
      </c>
      <c r="P1431" t="e">
        <f t="shared" si="89"/>
        <v>#DIV/0!</v>
      </c>
      <c r="Q1431" t="s">
        <v>8326</v>
      </c>
      <c r="R1431" t="s">
        <v>8345</v>
      </c>
      <c r="S1431" s="9">
        <f t="shared" si="91"/>
        <v>42074.060671296291</v>
      </c>
      <c r="T1431" s="9">
        <f t="shared" si="90"/>
        <v>42104.060671296291</v>
      </c>
    </row>
    <row r="1432" spans="1:20"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92"/>
        <v>8.06</v>
      </c>
      <c r="P1432">
        <f t="shared" si="89"/>
        <v>80.599999999999994</v>
      </c>
      <c r="Q1432" t="s">
        <v>8326</v>
      </c>
      <c r="R1432" t="s">
        <v>8345</v>
      </c>
      <c r="S1432" s="9">
        <f t="shared" si="91"/>
        <v>41961.813518518517</v>
      </c>
      <c r="T1432" s="9">
        <f t="shared" si="90"/>
        <v>41992.813518518517</v>
      </c>
    </row>
    <row r="1433" spans="1:20"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92"/>
        <v>31.94705882352941</v>
      </c>
      <c r="P1433">
        <f t="shared" si="89"/>
        <v>115.55319148936171</v>
      </c>
      <c r="Q1433" t="s">
        <v>8326</v>
      </c>
      <c r="R1433" t="s">
        <v>8345</v>
      </c>
      <c r="S1433" s="9">
        <f t="shared" si="91"/>
        <v>42304.210833333331</v>
      </c>
      <c r="T1433" s="9">
        <f t="shared" si="90"/>
        <v>42334.252500000002</v>
      </c>
    </row>
    <row r="1434" spans="1:20"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92"/>
        <v>0</v>
      </c>
      <c r="P1434" t="e">
        <f t="shared" si="89"/>
        <v>#DIV/0!</v>
      </c>
      <c r="Q1434" t="s">
        <v>8326</v>
      </c>
      <c r="R1434" t="s">
        <v>8345</v>
      </c>
      <c r="S1434" s="9">
        <f t="shared" si="91"/>
        <v>42175.780416666668</v>
      </c>
      <c r="T1434" s="9">
        <f t="shared" si="90"/>
        <v>42205.780416666668</v>
      </c>
    </row>
    <row r="1435" spans="1:20"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92"/>
        <v>6.708333333333333</v>
      </c>
      <c r="P1435">
        <f t="shared" si="89"/>
        <v>80.5</v>
      </c>
      <c r="Q1435" t="s">
        <v>8326</v>
      </c>
      <c r="R1435" t="s">
        <v>8345</v>
      </c>
      <c r="S1435" s="9">
        <f t="shared" si="91"/>
        <v>42673.625868055555</v>
      </c>
      <c r="T1435" s="9">
        <f t="shared" si="90"/>
        <v>42714.458333333328</v>
      </c>
    </row>
    <row r="1436" spans="1:20"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92"/>
        <v>9.9878048780487809</v>
      </c>
      <c r="P1436">
        <f t="shared" si="89"/>
        <v>744.5454545454545</v>
      </c>
      <c r="Q1436" t="s">
        <v>8326</v>
      </c>
      <c r="R1436" t="s">
        <v>8345</v>
      </c>
      <c r="S1436" s="9">
        <f t="shared" si="91"/>
        <v>42142.767106481479</v>
      </c>
      <c r="T1436" s="9">
        <f t="shared" si="90"/>
        <v>42163.625</v>
      </c>
    </row>
    <row r="1437" spans="1:20"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92"/>
        <v>0.1</v>
      </c>
      <c r="P1437">
        <f t="shared" si="89"/>
        <v>7.5</v>
      </c>
      <c r="Q1437" t="s">
        <v>8326</v>
      </c>
      <c r="R1437" t="s">
        <v>8345</v>
      </c>
      <c r="S1437" s="9">
        <f t="shared" si="91"/>
        <v>42258.780324074076</v>
      </c>
      <c r="T1437" s="9">
        <f t="shared" si="90"/>
        <v>42288.780324074076</v>
      </c>
    </row>
    <row r="1438" spans="1:20"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92"/>
        <v>0.77</v>
      </c>
      <c r="P1438">
        <f t="shared" si="89"/>
        <v>38.5</v>
      </c>
      <c r="Q1438" t="s">
        <v>8326</v>
      </c>
      <c r="R1438" t="s">
        <v>8345</v>
      </c>
      <c r="S1438" s="9">
        <f t="shared" si="91"/>
        <v>42391.35019675926</v>
      </c>
      <c r="T1438" s="9">
        <f t="shared" si="90"/>
        <v>42421.35019675926</v>
      </c>
    </row>
    <row r="1439" spans="1:20"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92"/>
        <v>26.900000000000002</v>
      </c>
      <c r="P1439">
        <f t="shared" si="89"/>
        <v>36.68181818181818</v>
      </c>
      <c r="Q1439" t="s">
        <v>8326</v>
      </c>
      <c r="R1439" t="s">
        <v>8345</v>
      </c>
      <c r="S1439" s="9">
        <f t="shared" si="91"/>
        <v>41796.531701388885</v>
      </c>
      <c r="T1439" s="9">
        <f t="shared" si="90"/>
        <v>41833.207638888889</v>
      </c>
    </row>
    <row r="1440" spans="1:20"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92"/>
        <v>3</v>
      </c>
      <c r="P1440">
        <f t="shared" si="89"/>
        <v>75</v>
      </c>
      <c r="Q1440" t="s">
        <v>8326</v>
      </c>
      <c r="R1440" t="s">
        <v>8345</v>
      </c>
      <c r="S1440" s="9">
        <f t="shared" si="91"/>
        <v>42457.871516203704</v>
      </c>
      <c r="T1440" s="9">
        <f t="shared" si="90"/>
        <v>42487.579861111109</v>
      </c>
    </row>
    <row r="1441" spans="1:20"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92"/>
        <v>6.6055045871559637</v>
      </c>
      <c r="P1441">
        <f t="shared" si="89"/>
        <v>30</v>
      </c>
      <c r="Q1441" t="s">
        <v>8326</v>
      </c>
      <c r="R1441" t="s">
        <v>8345</v>
      </c>
      <c r="S1441" s="9">
        <f t="shared" si="91"/>
        <v>42040.829872685179</v>
      </c>
      <c r="T1441" s="9">
        <f t="shared" si="90"/>
        <v>42070.829872685179</v>
      </c>
    </row>
    <row r="1442" spans="1:20"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92"/>
        <v>7.6923076923076927E-3</v>
      </c>
      <c r="P1442">
        <f t="shared" si="89"/>
        <v>1</v>
      </c>
      <c r="Q1442" t="s">
        <v>8326</v>
      </c>
      <c r="R1442" t="s">
        <v>8345</v>
      </c>
      <c r="S1442" s="9">
        <f t="shared" si="91"/>
        <v>42486.748414351852</v>
      </c>
      <c r="T1442" s="9">
        <f t="shared" si="90"/>
        <v>42516.748414351852</v>
      </c>
    </row>
    <row r="1443" spans="1:20"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92"/>
        <v>1.1222222222222222</v>
      </c>
      <c r="P1443">
        <f t="shared" si="89"/>
        <v>673.33333333333337</v>
      </c>
      <c r="Q1443" t="s">
        <v>8326</v>
      </c>
      <c r="R1443" t="s">
        <v>8345</v>
      </c>
      <c r="S1443" s="9">
        <f t="shared" si="91"/>
        <v>42198.765844907408</v>
      </c>
      <c r="T1443" s="9">
        <f t="shared" si="90"/>
        <v>42258.765844907408</v>
      </c>
    </row>
    <row r="1444" spans="1:20"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92"/>
        <v>0</v>
      </c>
      <c r="P1444" t="e">
        <f t="shared" si="89"/>
        <v>#DIV/0!</v>
      </c>
      <c r="Q1444" t="s">
        <v>8326</v>
      </c>
      <c r="R1444" t="s">
        <v>8345</v>
      </c>
      <c r="S1444" s="9">
        <f t="shared" si="91"/>
        <v>42485.64534722222</v>
      </c>
      <c r="T1444" s="9">
        <f t="shared" si="90"/>
        <v>42515.64534722222</v>
      </c>
    </row>
    <row r="1445" spans="1:20"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92"/>
        <v>0</v>
      </c>
      <c r="P1445" t="e">
        <f t="shared" si="89"/>
        <v>#DIV/0!</v>
      </c>
      <c r="Q1445" t="s">
        <v>8326</v>
      </c>
      <c r="R1445" t="s">
        <v>8345</v>
      </c>
      <c r="S1445" s="9">
        <f t="shared" si="91"/>
        <v>42707.926030092596</v>
      </c>
      <c r="T1445" s="9">
        <f t="shared" si="90"/>
        <v>42737.926030092596</v>
      </c>
    </row>
    <row r="1446" spans="1:20"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92"/>
        <v>0</v>
      </c>
      <c r="P1446" t="e">
        <f t="shared" si="89"/>
        <v>#DIV/0!</v>
      </c>
      <c r="Q1446" t="s">
        <v>8326</v>
      </c>
      <c r="R1446" t="s">
        <v>8345</v>
      </c>
      <c r="S1446" s="9">
        <f t="shared" si="91"/>
        <v>42199.873402777783</v>
      </c>
      <c r="T1446" s="9">
        <f t="shared" si="90"/>
        <v>42259.873402777783</v>
      </c>
    </row>
    <row r="1447" spans="1:20"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92"/>
        <v>0</v>
      </c>
      <c r="P1447" t="e">
        <f t="shared" si="89"/>
        <v>#DIV/0!</v>
      </c>
      <c r="Q1447" t="s">
        <v>8326</v>
      </c>
      <c r="R1447" t="s">
        <v>8345</v>
      </c>
      <c r="S1447" s="9">
        <f t="shared" si="91"/>
        <v>42139.542303240742</v>
      </c>
      <c r="T1447" s="9">
        <f t="shared" si="90"/>
        <v>42169.542303240742</v>
      </c>
    </row>
    <row r="1448" spans="1:20"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92"/>
        <v>0</v>
      </c>
      <c r="P1448" t="e">
        <f t="shared" si="89"/>
        <v>#DIV/0!</v>
      </c>
      <c r="Q1448" t="s">
        <v>8326</v>
      </c>
      <c r="R1448" t="s">
        <v>8345</v>
      </c>
      <c r="S1448" s="9">
        <f t="shared" si="91"/>
        <v>42461.447662037041</v>
      </c>
      <c r="T1448" s="9">
        <f t="shared" si="90"/>
        <v>42481.447662037041</v>
      </c>
    </row>
    <row r="1449" spans="1:20"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92"/>
        <v>1.4999999999999999E-2</v>
      </c>
      <c r="P1449">
        <f t="shared" si="89"/>
        <v>25</v>
      </c>
      <c r="Q1449" t="s">
        <v>8326</v>
      </c>
      <c r="R1449" t="s">
        <v>8345</v>
      </c>
      <c r="S1449" s="9">
        <f t="shared" si="91"/>
        <v>42529.730717592596</v>
      </c>
      <c r="T1449" s="9">
        <f t="shared" si="90"/>
        <v>42559.730717592596</v>
      </c>
    </row>
    <row r="1450" spans="1:20"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92"/>
        <v>0</v>
      </c>
      <c r="P1450" t="e">
        <f t="shared" si="89"/>
        <v>#DIV/0!</v>
      </c>
      <c r="Q1450" t="s">
        <v>8326</v>
      </c>
      <c r="R1450" t="s">
        <v>8345</v>
      </c>
      <c r="S1450" s="9">
        <f t="shared" si="91"/>
        <v>42115.936550925922</v>
      </c>
      <c r="T1450" s="9">
        <f t="shared" si="90"/>
        <v>42146.225694444445</v>
      </c>
    </row>
    <row r="1451" spans="1:20"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92"/>
        <v>0</v>
      </c>
      <c r="P1451" t="e">
        <f t="shared" si="89"/>
        <v>#DIV/0!</v>
      </c>
      <c r="Q1451" t="s">
        <v>8326</v>
      </c>
      <c r="R1451" t="s">
        <v>8345</v>
      </c>
      <c r="S1451" s="9">
        <f t="shared" si="91"/>
        <v>42086.811400462961</v>
      </c>
      <c r="T1451" s="9">
        <f t="shared" si="90"/>
        <v>42134.811400462961</v>
      </c>
    </row>
    <row r="1452" spans="1:20"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92"/>
        <v>1E-3</v>
      </c>
      <c r="P1452">
        <f t="shared" si="89"/>
        <v>1</v>
      </c>
      <c r="Q1452" t="s">
        <v>8326</v>
      </c>
      <c r="R1452" t="s">
        <v>8345</v>
      </c>
      <c r="S1452" s="9">
        <f t="shared" si="91"/>
        <v>42390.171261574069</v>
      </c>
      <c r="T1452" s="9">
        <f t="shared" si="90"/>
        <v>42420.171261574069</v>
      </c>
    </row>
    <row r="1453" spans="1:20"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92"/>
        <v>1.0554089709762533E-2</v>
      </c>
      <c r="P1453">
        <f t="shared" si="89"/>
        <v>1</v>
      </c>
      <c r="Q1453" t="s">
        <v>8326</v>
      </c>
      <c r="R1453" t="s">
        <v>8345</v>
      </c>
      <c r="S1453" s="9">
        <f t="shared" si="91"/>
        <v>41931.959016203706</v>
      </c>
      <c r="T1453" s="9">
        <f t="shared" si="90"/>
        <v>41962.00068287037</v>
      </c>
    </row>
    <row r="1454" spans="1:20"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92"/>
        <v>0</v>
      </c>
      <c r="P1454" t="e">
        <f t="shared" si="89"/>
        <v>#DIV/0!</v>
      </c>
      <c r="Q1454" t="s">
        <v>8326</v>
      </c>
      <c r="R1454" t="s">
        <v>8345</v>
      </c>
      <c r="S1454" s="9">
        <f t="shared" si="91"/>
        <v>41818.703275462962</v>
      </c>
      <c r="T1454" s="9">
        <f t="shared" si="90"/>
        <v>41848.703275462962</v>
      </c>
    </row>
    <row r="1455" spans="1:20"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92"/>
        <v>0</v>
      </c>
      <c r="P1455" t="e">
        <f t="shared" si="89"/>
        <v>#DIV/0!</v>
      </c>
      <c r="Q1455" t="s">
        <v>8326</v>
      </c>
      <c r="R1455" t="s">
        <v>8345</v>
      </c>
      <c r="S1455" s="9">
        <f t="shared" si="91"/>
        <v>42795.696145833332</v>
      </c>
      <c r="T1455" s="9">
        <f t="shared" si="90"/>
        <v>42840.654479166667</v>
      </c>
    </row>
    <row r="1456" spans="1:20"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92"/>
        <v>0.85714285714285721</v>
      </c>
      <c r="P1456">
        <f t="shared" si="89"/>
        <v>15</v>
      </c>
      <c r="Q1456" t="s">
        <v>8326</v>
      </c>
      <c r="R1456" t="s">
        <v>8345</v>
      </c>
      <c r="S1456" s="9">
        <f t="shared" si="91"/>
        <v>42463.866666666669</v>
      </c>
      <c r="T1456" s="9">
        <f t="shared" si="90"/>
        <v>42484.915972222225</v>
      </c>
    </row>
    <row r="1457" spans="1:20"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92"/>
        <v>10.5</v>
      </c>
      <c r="P1457">
        <f t="shared" si="89"/>
        <v>225</v>
      </c>
      <c r="Q1457" t="s">
        <v>8326</v>
      </c>
      <c r="R1457" t="s">
        <v>8345</v>
      </c>
      <c r="S1457" s="9">
        <f t="shared" si="91"/>
        <v>41832.672685185185</v>
      </c>
      <c r="T1457" s="9">
        <f t="shared" si="90"/>
        <v>41887.568749999999</v>
      </c>
    </row>
    <row r="1458" spans="1:20"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92"/>
        <v>2.9000000000000004</v>
      </c>
      <c r="P1458">
        <f t="shared" si="89"/>
        <v>48.333333333333336</v>
      </c>
      <c r="Q1458" t="s">
        <v>8326</v>
      </c>
      <c r="R1458" t="s">
        <v>8345</v>
      </c>
      <c r="S1458" s="9">
        <f t="shared" si="91"/>
        <v>42708.668576388889</v>
      </c>
      <c r="T1458" s="9">
        <f t="shared" si="90"/>
        <v>42738.668576388889</v>
      </c>
    </row>
    <row r="1459" spans="1:20"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92"/>
        <v>0</v>
      </c>
      <c r="P1459" t="e">
        <f t="shared" si="89"/>
        <v>#DIV/0!</v>
      </c>
      <c r="Q1459" t="s">
        <v>8326</v>
      </c>
      <c r="R1459" t="s">
        <v>8345</v>
      </c>
      <c r="S1459" s="9">
        <f t="shared" si="91"/>
        <v>42289.89634259259</v>
      </c>
      <c r="T1459" s="9">
        <f t="shared" si="90"/>
        <v>42319.938009259262</v>
      </c>
    </row>
    <row r="1460" spans="1:20"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92"/>
        <v>0</v>
      </c>
      <c r="P1460" t="e">
        <f t="shared" si="89"/>
        <v>#DIV/0!</v>
      </c>
      <c r="Q1460" t="s">
        <v>8326</v>
      </c>
      <c r="R1460" t="s">
        <v>8345</v>
      </c>
      <c r="S1460" s="9">
        <f t="shared" si="91"/>
        <v>41831.705555555556</v>
      </c>
      <c r="T1460" s="9">
        <f t="shared" si="90"/>
        <v>41862.166666666664</v>
      </c>
    </row>
    <row r="1461" spans="1:20"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92"/>
        <v>0</v>
      </c>
      <c r="P1461" t="e">
        <f t="shared" si="89"/>
        <v>#DIV/0!</v>
      </c>
      <c r="Q1461" t="s">
        <v>8326</v>
      </c>
      <c r="R1461" t="s">
        <v>8345</v>
      </c>
      <c r="S1461" s="9">
        <f t="shared" si="91"/>
        <v>42312.204814814817</v>
      </c>
      <c r="T1461" s="9">
        <f t="shared" si="90"/>
        <v>42340.725694444445</v>
      </c>
    </row>
    <row r="1462" spans="1:20"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92"/>
        <v>0</v>
      </c>
      <c r="P1462" t="e">
        <f t="shared" si="89"/>
        <v>#DIV/0!</v>
      </c>
      <c r="Q1462" t="s">
        <v>8326</v>
      </c>
      <c r="R1462" t="s">
        <v>8345</v>
      </c>
      <c r="S1462" s="9">
        <f t="shared" si="91"/>
        <v>41915.896967592591</v>
      </c>
      <c r="T1462" s="9">
        <f t="shared" si="90"/>
        <v>41973.989583333328</v>
      </c>
    </row>
    <row r="1463" spans="1:20"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92"/>
        <v>101.24459999999999</v>
      </c>
      <c r="P1463">
        <f t="shared" si="89"/>
        <v>44.66673529411765</v>
      </c>
      <c r="Q1463" t="s">
        <v>8326</v>
      </c>
      <c r="R1463" t="s">
        <v>8346</v>
      </c>
      <c r="S1463" s="9">
        <f t="shared" si="91"/>
        <v>41899.645300925928</v>
      </c>
      <c r="T1463" s="9">
        <f t="shared" si="90"/>
        <v>41933</v>
      </c>
    </row>
    <row r="1464" spans="1:20"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92"/>
        <v>108.5175</v>
      </c>
      <c r="P1464">
        <f t="shared" si="89"/>
        <v>28.937999999999999</v>
      </c>
      <c r="Q1464" t="s">
        <v>8326</v>
      </c>
      <c r="R1464" t="s">
        <v>8346</v>
      </c>
      <c r="S1464" s="9">
        <f t="shared" si="91"/>
        <v>41344.662858796299</v>
      </c>
      <c r="T1464" s="9">
        <f t="shared" si="90"/>
        <v>41374.662858796299</v>
      </c>
    </row>
    <row r="1465" spans="1:20"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92"/>
        <v>147.66666666666666</v>
      </c>
      <c r="P1465">
        <f t="shared" si="89"/>
        <v>35.44</v>
      </c>
      <c r="Q1465" t="s">
        <v>8326</v>
      </c>
      <c r="R1465" t="s">
        <v>8346</v>
      </c>
      <c r="S1465" s="9">
        <f t="shared" si="91"/>
        <v>41326.911319444444</v>
      </c>
      <c r="T1465" s="9">
        <f t="shared" si="90"/>
        <v>41371.869652777779</v>
      </c>
    </row>
    <row r="1466" spans="1:20"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92"/>
        <v>163.19999999999999</v>
      </c>
      <c r="P1466">
        <f t="shared" si="89"/>
        <v>34.871794871794869</v>
      </c>
      <c r="Q1466" t="s">
        <v>8326</v>
      </c>
      <c r="R1466" t="s">
        <v>8346</v>
      </c>
      <c r="S1466" s="9">
        <f t="shared" si="91"/>
        <v>41291.661550925928</v>
      </c>
      <c r="T1466" s="9">
        <f t="shared" si="90"/>
        <v>41321.661550925928</v>
      </c>
    </row>
    <row r="1467" spans="1:20"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92"/>
        <v>456.41449999999998</v>
      </c>
      <c r="P1467">
        <f t="shared" si="89"/>
        <v>52.622732513451197</v>
      </c>
      <c r="Q1467" t="s">
        <v>8326</v>
      </c>
      <c r="R1467" t="s">
        <v>8346</v>
      </c>
      <c r="S1467" s="9">
        <f t="shared" si="91"/>
        <v>40959.734398148146</v>
      </c>
      <c r="T1467" s="9">
        <f t="shared" si="90"/>
        <v>40990.125</v>
      </c>
    </row>
    <row r="1468" spans="1:20"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92"/>
        <v>107.87731249999999</v>
      </c>
      <c r="P1468">
        <f t="shared" si="89"/>
        <v>69.598266129032254</v>
      </c>
      <c r="Q1468" t="s">
        <v>8326</v>
      </c>
      <c r="R1468" t="s">
        <v>8346</v>
      </c>
      <c r="S1468" s="9">
        <f t="shared" si="91"/>
        <v>42340.172060185185</v>
      </c>
      <c r="T1468" s="9">
        <f t="shared" si="90"/>
        <v>42381.208333333328</v>
      </c>
    </row>
    <row r="1469" spans="1:20"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92"/>
        <v>115.08</v>
      </c>
      <c r="P1469">
        <f t="shared" si="89"/>
        <v>76.72</v>
      </c>
      <c r="Q1469" t="s">
        <v>8326</v>
      </c>
      <c r="R1469" t="s">
        <v>8346</v>
      </c>
      <c r="S1469" s="9">
        <f t="shared" si="91"/>
        <v>40933.80190972222</v>
      </c>
      <c r="T1469" s="9">
        <f t="shared" si="90"/>
        <v>40993.760243055556</v>
      </c>
    </row>
    <row r="1470" spans="1:20"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92"/>
        <v>102.36842105263158</v>
      </c>
      <c r="P1470">
        <f t="shared" si="89"/>
        <v>33.191126279863482</v>
      </c>
      <c r="Q1470" t="s">
        <v>8326</v>
      </c>
      <c r="R1470" t="s">
        <v>8346</v>
      </c>
      <c r="S1470" s="9">
        <f t="shared" si="91"/>
        <v>40646.014456018522</v>
      </c>
      <c r="T1470" s="9">
        <f t="shared" si="90"/>
        <v>40706.014456018522</v>
      </c>
    </row>
    <row r="1471" spans="1:20"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92"/>
        <v>108.42485875706214</v>
      </c>
      <c r="P1471">
        <f t="shared" si="89"/>
        <v>149.46417445482865</v>
      </c>
      <c r="Q1471" t="s">
        <v>8326</v>
      </c>
      <c r="R1471" t="s">
        <v>8346</v>
      </c>
      <c r="S1471" s="9">
        <f t="shared" si="91"/>
        <v>41290.598483796297</v>
      </c>
      <c r="T1471" s="9">
        <f t="shared" si="90"/>
        <v>41320.598483796297</v>
      </c>
    </row>
    <row r="1472" spans="1:20"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92"/>
        <v>125.13333333333334</v>
      </c>
      <c r="P1472">
        <f t="shared" si="89"/>
        <v>23.172839506172838</v>
      </c>
      <c r="Q1472" t="s">
        <v>8326</v>
      </c>
      <c r="R1472" t="s">
        <v>8346</v>
      </c>
      <c r="S1472" s="9">
        <f t="shared" si="91"/>
        <v>41250.827118055553</v>
      </c>
      <c r="T1472" s="9">
        <f t="shared" si="90"/>
        <v>41271.827118055553</v>
      </c>
    </row>
    <row r="1473" spans="1:20"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92"/>
        <v>103.840625</v>
      </c>
      <c r="P1473">
        <f t="shared" si="89"/>
        <v>96.877551020408163</v>
      </c>
      <c r="Q1473" t="s">
        <v>8326</v>
      </c>
      <c r="R1473" t="s">
        <v>8346</v>
      </c>
      <c r="S1473" s="9">
        <f t="shared" si="91"/>
        <v>42073.957569444443</v>
      </c>
      <c r="T1473" s="9">
        <f t="shared" si="90"/>
        <v>42103.957569444443</v>
      </c>
    </row>
    <row r="1474" spans="1:20"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si="92"/>
        <v>138.70400000000001</v>
      </c>
      <c r="P1474">
        <f t="shared" si="89"/>
        <v>103.20238095238095</v>
      </c>
      <c r="Q1474" t="s">
        <v>8326</v>
      </c>
      <c r="R1474" t="s">
        <v>8346</v>
      </c>
      <c r="S1474" s="9">
        <f t="shared" si="91"/>
        <v>41533.542858796296</v>
      </c>
      <c r="T1474" s="9">
        <f t="shared" si="90"/>
        <v>41563.542858796296</v>
      </c>
    </row>
    <row r="1475" spans="1:20"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si="92"/>
        <v>120.51600000000001</v>
      </c>
      <c r="P1475">
        <f t="shared" ref="P1475:P1538" si="93">(E1475/L1475)</f>
        <v>38.462553191489363</v>
      </c>
      <c r="Q1475" t="s">
        <v>8326</v>
      </c>
      <c r="R1475" t="s">
        <v>8346</v>
      </c>
      <c r="S1475" s="9">
        <f t="shared" si="91"/>
        <v>40939.979618055557</v>
      </c>
      <c r="T1475" s="9">
        <f t="shared" ref="T1475:T1538" si="94">(((I1475/60)/60)/24)+DATE(1970,1,1)</f>
        <v>40969.979618055557</v>
      </c>
    </row>
    <row r="1476" spans="1:20"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92"/>
        <v>112.26666666666667</v>
      </c>
      <c r="P1476">
        <f t="shared" si="93"/>
        <v>44.315789473684212</v>
      </c>
      <c r="Q1476" t="s">
        <v>8326</v>
      </c>
      <c r="R1476" t="s">
        <v>8346</v>
      </c>
      <c r="S1476" s="9">
        <f t="shared" ref="S1476:S1539" si="95">(((J1476/60)/60)/24)+DATE(1970,1,1)</f>
        <v>41500.727916666663</v>
      </c>
      <c r="T1476" s="9">
        <f t="shared" si="94"/>
        <v>41530.727916666663</v>
      </c>
    </row>
    <row r="1477" spans="1:20"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92"/>
        <v>188.66966666666667</v>
      </c>
      <c r="P1477">
        <f t="shared" si="93"/>
        <v>64.173356009070289</v>
      </c>
      <c r="Q1477" t="s">
        <v>8326</v>
      </c>
      <c r="R1477" t="s">
        <v>8346</v>
      </c>
      <c r="S1477" s="9">
        <f t="shared" si="95"/>
        <v>41960.722951388889</v>
      </c>
      <c r="T1477" s="9">
        <f t="shared" si="94"/>
        <v>41993.207638888889</v>
      </c>
    </row>
    <row r="1478" spans="1:20"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92"/>
        <v>661.55466666666666</v>
      </c>
      <c r="P1478">
        <f t="shared" si="93"/>
        <v>43.333275109170302</v>
      </c>
      <c r="Q1478" t="s">
        <v>8326</v>
      </c>
      <c r="R1478" t="s">
        <v>8346</v>
      </c>
      <c r="S1478" s="9">
        <f t="shared" si="95"/>
        <v>40766.041921296295</v>
      </c>
      <c r="T1478" s="9">
        <f t="shared" si="94"/>
        <v>40796.041921296295</v>
      </c>
    </row>
    <row r="1479" spans="1:20"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92"/>
        <v>111.31</v>
      </c>
      <c r="P1479">
        <f t="shared" si="93"/>
        <v>90.495934959349597</v>
      </c>
      <c r="Q1479" t="s">
        <v>8326</v>
      </c>
      <c r="R1479" t="s">
        <v>8346</v>
      </c>
      <c r="S1479" s="9">
        <f t="shared" si="95"/>
        <v>40840.615787037037</v>
      </c>
      <c r="T1479" s="9">
        <f t="shared" si="94"/>
        <v>40900.125</v>
      </c>
    </row>
    <row r="1480" spans="1:20"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92"/>
        <v>1181.6142199999999</v>
      </c>
      <c r="P1480">
        <f t="shared" si="93"/>
        <v>29.187190495010373</v>
      </c>
      <c r="Q1480" t="s">
        <v>8326</v>
      </c>
      <c r="R1480" t="s">
        <v>8346</v>
      </c>
      <c r="S1480" s="9">
        <f t="shared" si="95"/>
        <v>41394.871678240743</v>
      </c>
      <c r="T1480" s="9">
        <f t="shared" si="94"/>
        <v>41408.871678240743</v>
      </c>
    </row>
    <row r="1481" spans="1:20"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92"/>
        <v>137.375</v>
      </c>
      <c r="P1481">
        <f t="shared" si="93"/>
        <v>30.95774647887324</v>
      </c>
      <c r="Q1481" t="s">
        <v>8326</v>
      </c>
      <c r="R1481" t="s">
        <v>8346</v>
      </c>
      <c r="S1481" s="9">
        <f t="shared" si="95"/>
        <v>41754.745243055557</v>
      </c>
      <c r="T1481" s="9">
        <f t="shared" si="94"/>
        <v>41769.165972222225</v>
      </c>
    </row>
    <row r="1482" spans="1:20"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92"/>
        <v>117.04040000000001</v>
      </c>
      <c r="P1482">
        <f t="shared" si="93"/>
        <v>92.157795275590544</v>
      </c>
      <c r="Q1482" t="s">
        <v>8326</v>
      </c>
      <c r="R1482" t="s">
        <v>8346</v>
      </c>
      <c r="S1482" s="9">
        <f t="shared" si="95"/>
        <v>41464.934016203704</v>
      </c>
      <c r="T1482" s="9">
        <f t="shared" si="94"/>
        <v>41481.708333333336</v>
      </c>
    </row>
    <row r="1483" spans="1:20"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92"/>
        <v>2.1</v>
      </c>
      <c r="P1483">
        <f t="shared" si="93"/>
        <v>17.5</v>
      </c>
      <c r="Q1483" t="s">
        <v>8326</v>
      </c>
      <c r="R1483" t="s">
        <v>8328</v>
      </c>
      <c r="S1483" s="9">
        <f t="shared" si="95"/>
        <v>41550.922974537039</v>
      </c>
      <c r="T1483" s="9">
        <f t="shared" si="94"/>
        <v>41580.922974537039</v>
      </c>
    </row>
    <row r="1484" spans="1:20"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92"/>
        <v>0.1</v>
      </c>
      <c r="P1484">
        <f t="shared" si="93"/>
        <v>5</v>
      </c>
      <c r="Q1484" t="s">
        <v>8326</v>
      </c>
      <c r="R1484" t="s">
        <v>8328</v>
      </c>
      <c r="S1484" s="9">
        <f t="shared" si="95"/>
        <v>41136.85805555556</v>
      </c>
      <c r="T1484" s="9">
        <f t="shared" si="94"/>
        <v>41159.32708333333</v>
      </c>
    </row>
    <row r="1485" spans="1:20"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92"/>
        <v>0.7142857142857143</v>
      </c>
      <c r="P1485">
        <f t="shared" si="93"/>
        <v>25</v>
      </c>
      <c r="Q1485" t="s">
        <v>8326</v>
      </c>
      <c r="R1485" t="s">
        <v>8328</v>
      </c>
      <c r="S1485" s="9">
        <f t="shared" si="95"/>
        <v>42548.192997685182</v>
      </c>
      <c r="T1485" s="9">
        <f t="shared" si="94"/>
        <v>42573.192997685182</v>
      </c>
    </row>
    <row r="1486" spans="1:20"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92"/>
        <v>0</v>
      </c>
      <c r="P1486" t="e">
        <f t="shared" si="93"/>
        <v>#DIV/0!</v>
      </c>
      <c r="Q1486" t="s">
        <v>8326</v>
      </c>
      <c r="R1486" t="s">
        <v>8328</v>
      </c>
      <c r="S1486" s="9">
        <f t="shared" si="95"/>
        <v>41053.200960648144</v>
      </c>
      <c r="T1486" s="9">
        <f t="shared" si="94"/>
        <v>41111.618750000001</v>
      </c>
    </row>
    <row r="1487" spans="1:20"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92"/>
        <v>2.2388059701492535</v>
      </c>
      <c r="P1487">
        <f t="shared" si="93"/>
        <v>50</v>
      </c>
      <c r="Q1487" t="s">
        <v>8326</v>
      </c>
      <c r="R1487" t="s">
        <v>8328</v>
      </c>
      <c r="S1487" s="9">
        <f t="shared" si="95"/>
        <v>42130.795983796299</v>
      </c>
      <c r="T1487" s="9">
        <f t="shared" si="94"/>
        <v>42175.795983796299</v>
      </c>
    </row>
    <row r="1488" spans="1:20"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92"/>
        <v>0.24</v>
      </c>
      <c r="P1488">
        <f t="shared" si="93"/>
        <v>16</v>
      </c>
      <c r="Q1488" t="s">
        <v>8326</v>
      </c>
      <c r="R1488" t="s">
        <v>8328</v>
      </c>
      <c r="S1488" s="9">
        <f t="shared" si="95"/>
        <v>42032.168530092589</v>
      </c>
      <c r="T1488" s="9">
        <f t="shared" si="94"/>
        <v>42062.168530092589</v>
      </c>
    </row>
    <row r="1489" spans="1:20"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92"/>
        <v>0</v>
      </c>
      <c r="P1489" t="e">
        <f t="shared" si="93"/>
        <v>#DIV/0!</v>
      </c>
      <c r="Q1489" t="s">
        <v>8326</v>
      </c>
      <c r="R1489" t="s">
        <v>8328</v>
      </c>
      <c r="S1489" s="9">
        <f t="shared" si="95"/>
        <v>42554.917488425926</v>
      </c>
      <c r="T1489" s="9">
        <f t="shared" si="94"/>
        <v>42584.917488425926</v>
      </c>
    </row>
    <row r="1490" spans="1:20"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92"/>
        <v>2.4</v>
      </c>
      <c r="P1490">
        <f t="shared" si="93"/>
        <v>60</v>
      </c>
      <c r="Q1490" t="s">
        <v>8326</v>
      </c>
      <c r="R1490" t="s">
        <v>8328</v>
      </c>
      <c r="S1490" s="9">
        <f t="shared" si="95"/>
        <v>41614.563194444447</v>
      </c>
      <c r="T1490" s="9">
        <f t="shared" si="94"/>
        <v>41644.563194444447</v>
      </c>
    </row>
    <row r="1491" spans="1:20"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ref="O1491:O1554" si="96">E1491/D1491 *100</f>
        <v>0</v>
      </c>
      <c r="P1491" t="e">
        <f t="shared" si="93"/>
        <v>#DIV/0!</v>
      </c>
      <c r="Q1491" t="s">
        <v>8326</v>
      </c>
      <c r="R1491" t="s">
        <v>8328</v>
      </c>
      <c r="S1491" s="9">
        <f t="shared" si="95"/>
        <v>41198.611712962964</v>
      </c>
      <c r="T1491" s="9">
        <f t="shared" si="94"/>
        <v>41228.653379629628</v>
      </c>
    </row>
    <row r="1492" spans="1:20"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96"/>
        <v>30.862068965517242</v>
      </c>
      <c r="P1492">
        <f t="shared" si="93"/>
        <v>47.10526315789474</v>
      </c>
      <c r="Q1492" t="s">
        <v>8326</v>
      </c>
      <c r="R1492" t="s">
        <v>8328</v>
      </c>
      <c r="S1492" s="9">
        <f t="shared" si="95"/>
        <v>41520.561041666668</v>
      </c>
      <c r="T1492" s="9">
        <f t="shared" si="94"/>
        <v>41549.561041666668</v>
      </c>
    </row>
    <row r="1493" spans="1:20"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96"/>
        <v>8.3333333333333321</v>
      </c>
      <c r="P1493">
        <f t="shared" si="93"/>
        <v>100</v>
      </c>
      <c r="Q1493" t="s">
        <v>8326</v>
      </c>
      <c r="R1493" t="s">
        <v>8328</v>
      </c>
      <c r="S1493" s="9">
        <f t="shared" si="95"/>
        <v>41991.713460648149</v>
      </c>
      <c r="T1493" s="9">
        <f t="shared" si="94"/>
        <v>42050.651388888888</v>
      </c>
    </row>
    <row r="1494" spans="1:20"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96"/>
        <v>0.75</v>
      </c>
      <c r="P1494">
        <f t="shared" si="93"/>
        <v>15</v>
      </c>
      <c r="Q1494" t="s">
        <v>8326</v>
      </c>
      <c r="R1494" t="s">
        <v>8328</v>
      </c>
      <c r="S1494" s="9">
        <f t="shared" si="95"/>
        <v>40682.884791666671</v>
      </c>
      <c r="T1494" s="9">
        <f t="shared" si="94"/>
        <v>40712.884791666671</v>
      </c>
    </row>
    <row r="1495" spans="1:20"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96"/>
        <v>0</v>
      </c>
      <c r="P1495" t="e">
        <f t="shared" si="93"/>
        <v>#DIV/0!</v>
      </c>
      <c r="Q1495" t="s">
        <v>8326</v>
      </c>
      <c r="R1495" t="s">
        <v>8328</v>
      </c>
      <c r="S1495" s="9">
        <f t="shared" si="95"/>
        <v>41411.866608796299</v>
      </c>
      <c r="T1495" s="9">
        <f t="shared" si="94"/>
        <v>41441.866608796299</v>
      </c>
    </row>
    <row r="1496" spans="1:20"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96"/>
        <v>8.9</v>
      </c>
      <c r="P1496">
        <f t="shared" si="93"/>
        <v>40.454545454545453</v>
      </c>
      <c r="Q1496" t="s">
        <v>8326</v>
      </c>
      <c r="R1496" t="s">
        <v>8328</v>
      </c>
      <c r="S1496" s="9">
        <f t="shared" si="95"/>
        <v>42067.722372685181</v>
      </c>
      <c r="T1496" s="9">
        <f t="shared" si="94"/>
        <v>42097.651388888888</v>
      </c>
    </row>
    <row r="1497" spans="1:20"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96"/>
        <v>0</v>
      </c>
      <c r="P1497" t="e">
        <f t="shared" si="93"/>
        <v>#DIV/0!</v>
      </c>
      <c r="Q1497" t="s">
        <v>8326</v>
      </c>
      <c r="R1497" t="s">
        <v>8328</v>
      </c>
      <c r="S1497" s="9">
        <f t="shared" si="95"/>
        <v>40752.789710648147</v>
      </c>
      <c r="T1497" s="9">
        <f t="shared" si="94"/>
        <v>40782.789710648147</v>
      </c>
    </row>
    <row r="1498" spans="1:20"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96"/>
        <v>0</v>
      </c>
      <c r="P1498" t="e">
        <f t="shared" si="93"/>
        <v>#DIV/0!</v>
      </c>
      <c r="Q1498" t="s">
        <v>8326</v>
      </c>
      <c r="R1498" t="s">
        <v>8328</v>
      </c>
      <c r="S1498" s="9">
        <f t="shared" si="95"/>
        <v>41838.475219907406</v>
      </c>
      <c r="T1498" s="9">
        <f t="shared" si="94"/>
        <v>41898.475219907406</v>
      </c>
    </row>
    <row r="1499" spans="1:20"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96"/>
        <v>6.6666666666666671E-3</v>
      </c>
      <c r="P1499">
        <f t="shared" si="93"/>
        <v>1</v>
      </c>
      <c r="Q1499" t="s">
        <v>8326</v>
      </c>
      <c r="R1499" t="s">
        <v>8328</v>
      </c>
      <c r="S1499" s="9">
        <f t="shared" si="95"/>
        <v>41444.64261574074</v>
      </c>
      <c r="T1499" s="9">
        <f t="shared" si="94"/>
        <v>41486.821527777778</v>
      </c>
    </row>
    <row r="1500" spans="1:20"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96"/>
        <v>1.9</v>
      </c>
      <c r="P1500">
        <f t="shared" si="93"/>
        <v>19</v>
      </c>
      <c r="Q1500" t="s">
        <v>8326</v>
      </c>
      <c r="R1500" t="s">
        <v>8328</v>
      </c>
      <c r="S1500" s="9">
        <f t="shared" si="95"/>
        <v>41840.983541666668</v>
      </c>
      <c r="T1500" s="9">
        <f t="shared" si="94"/>
        <v>41885.983541666668</v>
      </c>
    </row>
    <row r="1501" spans="1:20"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96"/>
        <v>0.25</v>
      </c>
      <c r="P1501">
        <f t="shared" si="93"/>
        <v>5</v>
      </c>
      <c r="Q1501" t="s">
        <v>8326</v>
      </c>
      <c r="R1501" t="s">
        <v>8328</v>
      </c>
      <c r="S1501" s="9">
        <f t="shared" si="95"/>
        <v>42527.007326388892</v>
      </c>
      <c r="T1501" s="9">
        <f t="shared" si="94"/>
        <v>42587.007326388892</v>
      </c>
    </row>
    <row r="1502" spans="1:20"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96"/>
        <v>25.035714285714285</v>
      </c>
      <c r="P1502">
        <f t="shared" si="93"/>
        <v>46.733333333333334</v>
      </c>
      <c r="Q1502" t="s">
        <v>8326</v>
      </c>
      <c r="R1502" t="s">
        <v>8328</v>
      </c>
      <c r="S1502" s="9">
        <f t="shared" si="95"/>
        <v>41365.904594907406</v>
      </c>
      <c r="T1502" s="9">
        <f t="shared" si="94"/>
        <v>41395.904594907406</v>
      </c>
    </row>
    <row r="1503" spans="1:20"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96"/>
        <v>166.33076923076925</v>
      </c>
      <c r="P1503">
        <f t="shared" si="93"/>
        <v>97.731073446327684</v>
      </c>
      <c r="Q1503" t="s">
        <v>8342</v>
      </c>
      <c r="R1503" t="s">
        <v>8343</v>
      </c>
      <c r="S1503" s="9">
        <f t="shared" si="95"/>
        <v>42163.583599537036</v>
      </c>
      <c r="T1503" s="9">
        <f t="shared" si="94"/>
        <v>42193.583599537036</v>
      </c>
    </row>
    <row r="1504" spans="1:20"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96"/>
        <v>101.44545454545455</v>
      </c>
      <c r="P1504">
        <f t="shared" si="93"/>
        <v>67.835866261398181</v>
      </c>
      <c r="Q1504" t="s">
        <v>8342</v>
      </c>
      <c r="R1504" t="s">
        <v>8343</v>
      </c>
      <c r="S1504" s="9">
        <f t="shared" si="95"/>
        <v>42426.542592592596</v>
      </c>
      <c r="T1504" s="9">
        <f t="shared" si="94"/>
        <v>42454.916666666672</v>
      </c>
    </row>
    <row r="1505" spans="1:20"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96"/>
        <v>107.89146666666667</v>
      </c>
      <c r="P1505">
        <f t="shared" si="93"/>
        <v>56.98492957746479</v>
      </c>
      <c r="Q1505" t="s">
        <v>8342</v>
      </c>
      <c r="R1505" t="s">
        <v>8343</v>
      </c>
      <c r="S1505" s="9">
        <f t="shared" si="95"/>
        <v>42606.347233796296</v>
      </c>
      <c r="T1505" s="9">
        <f t="shared" si="94"/>
        <v>42666.347233796296</v>
      </c>
    </row>
    <row r="1506" spans="1:20"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96"/>
        <v>277.93846153846158</v>
      </c>
      <c r="P1506">
        <f t="shared" si="93"/>
        <v>67.159851301115239</v>
      </c>
      <c r="Q1506" t="s">
        <v>8342</v>
      </c>
      <c r="R1506" t="s">
        <v>8343</v>
      </c>
      <c r="S1506" s="9">
        <f t="shared" si="95"/>
        <v>41772.657685185186</v>
      </c>
      <c r="T1506" s="9">
        <f t="shared" si="94"/>
        <v>41800.356249999997</v>
      </c>
    </row>
    <row r="1507" spans="1:20"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96"/>
        <v>103.58125</v>
      </c>
      <c r="P1507">
        <f t="shared" si="93"/>
        <v>48.037681159420288</v>
      </c>
      <c r="Q1507" t="s">
        <v>8342</v>
      </c>
      <c r="R1507" t="s">
        <v>8343</v>
      </c>
      <c r="S1507" s="9">
        <f t="shared" si="95"/>
        <v>42414.44332175926</v>
      </c>
      <c r="T1507" s="9">
        <f t="shared" si="94"/>
        <v>42451.834027777775</v>
      </c>
    </row>
    <row r="1508" spans="1:20"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96"/>
        <v>111.4</v>
      </c>
      <c r="P1508">
        <f t="shared" si="93"/>
        <v>38.860465116279073</v>
      </c>
      <c r="Q1508" t="s">
        <v>8342</v>
      </c>
      <c r="R1508" t="s">
        <v>8343</v>
      </c>
      <c r="S1508" s="9">
        <f t="shared" si="95"/>
        <v>41814.785925925928</v>
      </c>
      <c r="T1508" s="9">
        <f t="shared" si="94"/>
        <v>41844.785925925928</v>
      </c>
    </row>
    <row r="1509" spans="1:20"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96"/>
        <v>215</v>
      </c>
      <c r="P1509">
        <f t="shared" si="93"/>
        <v>78.181818181818187</v>
      </c>
      <c r="Q1509" t="s">
        <v>8342</v>
      </c>
      <c r="R1509" t="s">
        <v>8343</v>
      </c>
      <c r="S1509" s="9">
        <f t="shared" si="95"/>
        <v>40254.450335648151</v>
      </c>
      <c r="T1509" s="9">
        <f t="shared" si="94"/>
        <v>40313.340277777781</v>
      </c>
    </row>
    <row r="1510" spans="1:20"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96"/>
        <v>110.76216216216217</v>
      </c>
      <c r="P1510">
        <f t="shared" si="93"/>
        <v>97.113744075829388</v>
      </c>
      <c r="Q1510" t="s">
        <v>8342</v>
      </c>
      <c r="R1510" t="s">
        <v>8343</v>
      </c>
      <c r="S1510" s="9">
        <f t="shared" si="95"/>
        <v>41786.614363425928</v>
      </c>
      <c r="T1510" s="9">
        <f t="shared" si="94"/>
        <v>41817.614363425928</v>
      </c>
    </row>
    <row r="1511" spans="1:20"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96"/>
        <v>123.64125714285714</v>
      </c>
      <c r="P1511">
        <f t="shared" si="93"/>
        <v>110.39397959183674</v>
      </c>
      <c r="Q1511" t="s">
        <v>8342</v>
      </c>
      <c r="R1511" t="s">
        <v>8343</v>
      </c>
      <c r="S1511" s="9">
        <f t="shared" si="95"/>
        <v>42751.533391203702</v>
      </c>
      <c r="T1511" s="9">
        <f t="shared" si="94"/>
        <v>42780.957638888889</v>
      </c>
    </row>
    <row r="1512" spans="1:20"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96"/>
        <v>101.03500000000001</v>
      </c>
      <c r="P1512">
        <f t="shared" si="93"/>
        <v>39.91506172839506</v>
      </c>
      <c r="Q1512" t="s">
        <v>8342</v>
      </c>
      <c r="R1512" t="s">
        <v>8343</v>
      </c>
      <c r="S1512" s="9">
        <f t="shared" si="95"/>
        <v>41809.385162037033</v>
      </c>
      <c r="T1512" s="9">
        <f t="shared" si="94"/>
        <v>41839.385162037033</v>
      </c>
    </row>
    <row r="1513" spans="1:20"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96"/>
        <v>111.79285714285714</v>
      </c>
      <c r="P1513">
        <f t="shared" si="93"/>
        <v>75.975728155339809</v>
      </c>
      <c r="Q1513" t="s">
        <v>8342</v>
      </c>
      <c r="R1513" t="s">
        <v>8343</v>
      </c>
      <c r="S1513" s="9">
        <f t="shared" si="95"/>
        <v>42296.583379629628</v>
      </c>
      <c r="T1513" s="9">
        <f t="shared" si="94"/>
        <v>42326.625046296293</v>
      </c>
    </row>
    <row r="1514" spans="1:20"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96"/>
        <v>558.7714285714286</v>
      </c>
      <c r="P1514">
        <f t="shared" si="93"/>
        <v>58.379104477611939</v>
      </c>
      <c r="Q1514" t="s">
        <v>8342</v>
      </c>
      <c r="R1514" t="s">
        <v>8343</v>
      </c>
      <c r="S1514" s="9">
        <f t="shared" si="95"/>
        <v>42741.684479166666</v>
      </c>
      <c r="T1514" s="9">
        <f t="shared" si="94"/>
        <v>42771.684479166666</v>
      </c>
    </row>
    <row r="1515" spans="1:20"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96"/>
        <v>150.01875000000001</v>
      </c>
      <c r="P1515">
        <f t="shared" si="93"/>
        <v>55.82093023255814</v>
      </c>
      <c r="Q1515" t="s">
        <v>8342</v>
      </c>
      <c r="R1515" t="s">
        <v>8343</v>
      </c>
      <c r="S1515" s="9">
        <f t="shared" si="95"/>
        <v>41806.637337962966</v>
      </c>
      <c r="T1515" s="9">
        <f t="shared" si="94"/>
        <v>41836.637337962966</v>
      </c>
    </row>
    <row r="1516" spans="1:20"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96"/>
        <v>106.476</v>
      </c>
      <c r="P1516">
        <f t="shared" si="93"/>
        <v>151.24431818181819</v>
      </c>
      <c r="Q1516" t="s">
        <v>8342</v>
      </c>
      <c r="R1516" t="s">
        <v>8343</v>
      </c>
      <c r="S1516" s="9">
        <f t="shared" si="95"/>
        <v>42234.597685185188</v>
      </c>
      <c r="T1516" s="9">
        <f t="shared" si="94"/>
        <v>42274.597685185188</v>
      </c>
    </row>
    <row r="1517" spans="1:20"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96"/>
        <v>157.18899999999999</v>
      </c>
      <c r="P1517">
        <f t="shared" si="93"/>
        <v>849.67027027027029</v>
      </c>
      <c r="Q1517" t="s">
        <v>8342</v>
      </c>
      <c r="R1517" t="s">
        <v>8343</v>
      </c>
      <c r="S1517" s="9">
        <f t="shared" si="95"/>
        <v>42415.253437499996</v>
      </c>
      <c r="T1517" s="9">
        <f t="shared" si="94"/>
        <v>42445.211770833332</v>
      </c>
    </row>
    <row r="1518" spans="1:20"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96"/>
        <v>108.65882352941176</v>
      </c>
      <c r="P1518">
        <f t="shared" si="93"/>
        <v>159.24137931034483</v>
      </c>
      <c r="Q1518" t="s">
        <v>8342</v>
      </c>
      <c r="R1518" t="s">
        <v>8343</v>
      </c>
      <c r="S1518" s="9">
        <f t="shared" si="95"/>
        <v>42619.466342592597</v>
      </c>
      <c r="T1518" s="9">
        <f t="shared" si="94"/>
        <v>42649.583333333328</v>
      </c>
    </row>
    <row r="1519" spans="1:20"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96"/>
        <v>161.97999999999999</v>
      </c>
      <c r="P1519">
        <f t="shared" si="93"/>
        <v>39.507317073170732</v>
      </c>
      <c r="Q1519" t="s">
        <v>8342</v>
      </c>
      <c r="R1519" t="s">
        <v>8343</v>
      </c>
      <c r="S1519" s="9">
        <f t="shared" si="95"/>
        <v>41948.56658564815</v>
      </c>
      <c r="T1519" s="9">
        <f t="shared" si="94"/>
        <v>41979.25</v>
      </c>
    </row>
    <row r="1520" spans="1:20"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96"/>
        <v>205.36666666666665</v>
      </c>
      <c r="P1520">
        <f t="shared" si="93"/>
        <v>130.52966101694915</v>
      </c>
      <c r="Q1520" t="s">
        <v>8342</v>
      </c>
      <c r="R1520" t="s">
        <v>8343</v>
      </c>
      <c r="S1520" s="9">
        <f t="shared" si="95"/>
        <v>41760.8200462963</v>
      </c>
      <c r="T1520" s="9">
        <f t="shared" si="94"/>
        <v>41790.8200462963</v>
      </c>
    </row>
    <row r="1521" spans="1:20"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96"/>
        <v>103.36388888888889</v>
      </c>
      <c r="P1521">
        <f t="shared" si="93"/>
        <v>64.156896551724131</v>
      </c>
      <c r="Q1521" t="s">
        <v>8342</v>
      </c>
      <c r="R1521" t="s">
        <v>8343</v>
      </c>
      <c r="S1521" s="9">
        <f t="shared" si="95"/>
        <v>41782.741701388892</v>
      </c>
      <c r="T1521" s="9">
        <f t="shared" si="94"/>
        <v>41810.915972222225</v>
      </c>
    </row>
    <row r="1522" spans="1:20"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96"/>
        <v>103.47222222222223</v>
      </c>
      <c r="P1522">
        <f t="shared" si="93"/>
        <v>111.52694610778443</v>
      </c>
      <c r="Q1522" t="s">
        <v>8342</v>
      </c>
      <c r="R1522" t="s">
        <v>8343</v>
      </c>
      <c r="S1522" s="9">
        <f t="shared" si="95"/>
        <v>41955.857789351852</v>
      </c>
      <c r="T1522" s="9">
        <f t="shared" si="94"/>
        <v>41992.166666666672</v>
      </c>
    </row>
    <row r="1523" spans="1:20"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96"/>
        <v>106.81333333333333</v>
      </c>
      <c r="P1523">
        <f t="shared" si="93"/>
        <v>170.44680851063831</v>
      </c>
      <c r="Q1523" t="s">
        <v>8342</v>
      </c>
      <c r="R1523" t="s">
        <v>8343</v>
      </c>
      <c r="S1523" s="9">
        <f t="shared" si="95"/>
        <v>42493.167719907404</v>
      </c>
      <c r="T1523" s="9">
        <f t="shared" si="94"/>
        <v>42528.167719907404</v>
      </c>
    </row>
    <row r="1524" spans="1:20"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96"/>
        <v>138.96574712643678</v>
      </c>
      <c r="P1524">
        <f t="shared" si="93"/>
        <v>133.7391592920354</v>
      </c>
      <c r="Q1524" t="s">
        <v>8342</v>
      </c>
      <c r="R1524" t="s">
        <v>8343</v>
      </c>
      <c r="S1524" s="9">
        <f t="shared" si="95"/>
        <v>41899.830312500002</v>
      </c>
      <c r="T1524" s="9">
        <f t="shared" si="94"/>
        <v>41929.830312500002</v>
      </c>
    </row>
    <row r="1525" spans="1:20"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96"/>
        <v>124.84324324324325</v>
      </c>
      <c r="P1525">
        <f t="shared" si="93"/>
        <v>95.834024896265561</v>
      </c>
      <c r="Q1525" t="s">
        <v>8342</v>
      </c>
      <c r="R1525" t="s">
        <v>8343</v>
      </c>
      <c r="S1525" s="9">
        <f t="shared" si="95"/>
        <v>41964.751342592594</v>
      </c>
      <c r="T1525" s="9">
        <f t="shared" si="94"/>
        <v>41996</v>
      </c>
    </row>
    <row r="1526" spans="1:20"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96"/>
        <v>206.99999999999997</v>
      </c>
      <c r="P1526">
        <f t="shared" si="93"/>
        <v>221.78571428571428</v>
      </c>
      <c r="Q1526" t="s">
        <v>8342</v>
      </c>
      <c r="R1526" t="s">
        <v>8343</v>
      </c>
      <c r="S1526" s="9">
        <f t="shared" si="95"/>
        <v>42756.501041666663</v>
      </c>
      <c r="T1526" s="9">
        <f t="shared" si="94"/>
        <v>42786.501041666663</v>
      </c>
    </row>
    <row r="1527" spans="1:20"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96"/>
        <v>174.00576923076923</v>
      </c>
      <c r="P1527">
        <f t="shared" si="93"/>
        <v>32.315357142857138</v>
      </c>
      <c r="Q1527" t="s">
        <v>8342</v>
      </c>
      <c r="R1527" t="s">
        <v>8343</v>
      </c>
      <c r="S1527" s="9">
        <f t="shared" si="95"/>
        <v>42570.702986111108</v>
      </c>
      <c r="T1527" s="9">
        <f t="shared" si="94"/>
        <v>42600.702986111108</v>
      </c>
    </row>
    <row r="1528" spans="1:20"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96"/>
        <v>120.32608695652173</v>
      </c>
      <c r="P1528">
        <f t="shared" si="93"/>
        <v>98.839285714285708</v>
      </c>
      <c r="Q1528" t="s">
        <v>8342</v>
      </c>
      <c r="R1528" t="s">
        <v>8343</v>
      </c>
      <c r="S1528" s="9">
        <f t="shared" si="95"/>
        <v>42339.276006944448</v>
      </c>
      <c r="T1528" s="9">
        <f t="shared" si="94"/>
        <v>42388.276006944448</v>
      </c>
    </row>
    <row r="1529" spans="1:20"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96"/>
        <v>110.44428571428573</v>
      </c>
      <c r="P1529">
        <f t="shared" si="93"/>
        <v>55.222142857142863</v>
      </c>
      <c r="Q1529" t="s">
        <v>8342</v>
      </c>
      <c r="R1529" t="s">
        <v>8343</v>
      </c>
      <c r="S1529" s="9">
        <f t="shared" si="95"/>
        <v>42780.600532407407</v>
      </c>
      <c r="T1529" s="9">
        <f t="shared" si="94"/>
        <v>42808.558865740735</v>
      </c>
    </row>
    <row r="1530" spans="1:20"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96"/>
        <v>281.56666666666666</v>
      </c>
      <c r="P1530">
        <f t="shared" si="93"/>
        <v>52.793750000000003</v>
      </c>
      <c r="Q1530" t="s">
        <v>8342</v>
      </c>
      <c r="R1530" t="s">
        <v>8343</v>
      </c>
      <c r="S1530" s="9">
        <f t="shared" si="95"/>
        <v>42736.732893518521</v>
      </c>
      <c r="T1530" s="9">
        <f t="shared" si="94"/>
        <v>42767</v>
      </c>
    </row>
    <row r="1531" spans="1:20"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96"/>
        <v>100.67894736842105</v>
      </c>
      <c r="P1531">
        <f t="shared" si="93"/>
        <v>135.66666666666666</v>
      </c>
      <c r="Q1531" t="s">
        <v>8342</v>
      </c>
      <c r="R1531" t="s">
        <v>8343</v>
      </c>
      <c r="S1531" s="9">
        <f t="shared" si="95"/>
        <v>42052.628703703704</v>
      </c>
      <c r="T1531" s="9">
        <f t="shared" si="94"/>
        <v>42082.587037037039</v>
      </c>
    </row>
    <row r="1532" spans="1:20"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96"/>
        <v>134.82571428571427</v>
      </c>
      <c r="P1532">
        <f t="shared" si="93"/>
        <v>53.991990846681922</v>
      </c>
      <c r="Q1532" t="s">
        <v>8342</v>
      </c>
      <c r="R1532" t="s">
        <v>8343</v>
      </c>
      <c r="S1532" s="9">
        <f t="shared" si="95"/>
        <v>42275.767303240747</v>
      </c>
      <c r="T1532" s="9">
        <f t="shared" si="94"/>
        <v>42300.767303240747</v>
      </c>
    </row>
    <row r="1533" spans="1:20"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96"/>
        <v>175.95744680851064</v>
      </c>
      <c r="P1533">
        <f t="shared" si="93"/>
        <v>56.643835616438359</v>
      </c>
      <c r="Q1533" t="s">
        <v>8342</v>
      </c>
      <c r="R1533" t="s">
        <v>8343</v>
      </c>
      <c r="S1533" s="9">
        <f t="shared" si="95"/>
        <v>41941.802384259259</v>
      </c>
      <c r="T1533" s="9">
        <f t="shared" si="94"/>
        <v>41974.125</v>
      </c>
    </row>
    <row r="1534" spans="1:20"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96"/>
        <v>484.02000000000004</v>
      </c>
      <c r="P1534">
        <f t="shared" si="93"/>
        <v>82.316326530612244</v>
      </c>
      <c r="Q1534" t="s">
        <v>8342</v>
      </c>
      <c r="R1534" t="s">
        <v>8343</v>
      </c>
      <c r="S1534" s="9">
        <f t="shared" si="95"/>
        <v>42391.475289351853</v>
      </c>
      <c r="T1534" s="9">
        <f t="shared" si="94"/>
        <v>42415.625</v>
      </c>
    </row>
    <row r="1535" spans="1:20"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96"/>
        <v>145.14000000000001</v>
      </c>
      <c r="P1535">
        <f t="shared" si="93"/>
        <v>88.26081081081081</v>
      </c>
      <c r="Q1535" t="s">
        <v>8342</v>
      </c>
      <c r="R1535" t="s">
        <v>8343</v>
      </c>
      <c r="S1535" s="9">
        <f t="shared" si="95"/>
        <v>42443.00204861111</v>
      </c>
      <c r="T1535" s="9">
        <f t="shared" si="94"/>
        <v>42492.165972222225</v>
      </c>
    </row>
    <row r="1536" spans="1:20"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96"/>
        <v>417.73333333333335</v>
      </c>
      <c r="P1536">
        <f t="shared" si="93"/>
        <v>84.905149051490511</v>
      </c>
      <c r="Q1536" t="s">
        <v>8342</v>
      </c>
      <c r="R1536" t="s">
        <v>8343</v>
      </c>
      <c r="S1536" s="9">
        <f t="shared" si="95"/>
        <v>42221.67432870371</v>
      </c>
      <c r="T1536" s="9">
        <f t="shared" si="94"/>
        <v>42251.67432870371</v>
      </c>
    </row>
    <row r="1537" spans="1:20"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96"/>
        <v>132.42499999999998</v>
      </c>
      <c r="P1537">
        <f t="shared" si="93"/>
        <v>48.154545454545456</v>
      </c>
      <c r="Q1537" t="s">
        <v>8342</v>
      </c>
      <c r="R1537" t="s">
        <v>8343</v>
      </c>
      <c r="S1537" s="9">
        <f t="shared" si="95"/>
        <v>42484.829062500001</v>
      </c>
      <c r="T1537" s="9">
        <f t="shared" si="94"/>
        <v>42513.916666666672</v>
      </c>
    </row>
    <row r="1538" spans="1:20"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si="96"/>
        <v>250.30841666666666</v>
      </c>
      <c r="P1538">
        <f t="shared" si="93"/>
        <v>66.015406593406595</v>
      </c>
      <c r="Q1538" t="s">
        <v>8342</v>
      </c>
      <c r="R1538" t="s">
        <v>8343</v>
      </c>
      <c r="S1538" s="9">
        <f t="shared" si="95"/>
        <v>42213.802199074074</v>
      </c>
      <c r="T1538" s="9">
        <f t="shared" si="94"/>
        <v>42243.802199074074</v>
      </c>
    </row>
    <row r="1539" spans="1:20"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si="96"/>
        <v>179.9</v>
      </c>
      <c r="P1539">
        <f t="shared" ref="P1539:P1602" si="97">(E1539/L1539)</f>
        <v>96.375</v>
      </c>
      <c r="Q1539" t="s">
        <v>8342</v>
      </c>
      <c r="R1539" t="s">
        <v>8343</v>
      </c>
      <c r="S1539" s="9">
        <f t="shared" si="95"/>
        <v>42552.315127314811</v>
      </c>
      <c r="T1539" s="9">
        <f t="shared" ref="T1539:T1602" si="98">(((I1539/60)/60)/24)+DATE(1970,1,1)</f>
        <v>42588.75</v>
      </c>
    </row>
    <row r="1540" spans="1:20"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96"/>
        <v>102.62857142857142</v>
      </c>
      <c r="P1540">
        <f t="shared" si="97"/>
        <v>156.17391304347825</v>
      </c>
      <c r="Q1540" t="s">
        <v>8342</v>
      </c>
      <c r="R1540" t="s">
        <v>8343</v>
      </c>
      <c r="S1540" s="9">
        <f t="shared" ref="S1540:S1603" si="99">(((J1540/60)/60)/24)+DATE(1970,1,1)</f>
        <v>41981.782060185185</v>
      </c>
      <c r="T1540" s="9">
        <f t="shared" si="98"/>
        <v>42026.782060185185</v>
      </c>
    </row>
    <row r="1541" spans="1:20"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96"/>
        <v>135.98609999999999</v>
      </c>
      <c r="P1541">
        <f t="shared" si="97"/>
        <v>95.764859154929582</v>
      </c>
      <c r="Q1541" t="s">
        <v>8342</v>
      </c>
      <c r="R1541" t="s">
        <v>8343</v>
      </c>
      <c r="S1541" s="9">
        <f t="shared" si="99"/>
        <v>42705.919201388882</v>
      </c>
      <c r="T1541" s="9">
        <f t="shared" si="98"/>
        <v>42738.919201388882</v>
      </c>
    </row>
    <row r="1542" spans="1:20"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96"/>
        <v>117.86666666666667</v>
      </c>
      <c r="P1542">
        <f t="shared" si="97"/>
        <v>180.40816326530611</v>
      </c>
      <c r="Q1542" t="s">
        <v>8342</v>
      </c>
      <c r="R1542" t="s">
        <v>8343</v>
      </c>
      <c r="S1542" s="9">
        <f t="shared" si="99"/>
        <v>41939.00712962963</v>
      </c>
      <c r="T1542" s="9">
        <f t="shared" si="98"/>
        <v>41969.052083333328</v>
      </c>
    </row>
    <row r="1543" spans="1:20"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96"/>
        <v>3.3333333333333333E-2</v>
      </c>
      <c r="P1543">
        <f t="shared" si="97"/>
        <v>3</v>
      </c>
      <c r="Q1543" t="s">
        <v>8342</v>
      </c>
      <c r="R1543" t="s">
        <v>8347</v>
      </c>
      <c r="S1543" s="9">
        <f t="shared" si="99"/>
        <v>41974.712245370371</v>
      </c>
      <c r="T1543" s="9">
        <f t="shared" si="98"/>
        <v>42004.712245370371</v>
      </c>
    </row>
    <row r="1544" spans="1:20"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96"/>
        <v>4</v>
      </c>
      <c r="P1544">
        <f t="shared" si="97"/>
        <v>20</v>
      </c>
      <c r="Q1544" t="s">
        <v>8342</v>
      </c>
      <c r="R1544" t="s">
        <v>8347</v>
      </c>
      <c r="S1544" s="9">
        <f t="shared" si="99"/>
        <v>42170.996527777781</v>
      </c>
      <c r="T1544" s="9">
        <f t="shared" si="98"/>
        <v>42185.996527777781</v>
      </c>
    </row>
    <row r="1545" spans="1:20"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96"/>
        <v>0.44444444444444442</v>
      </c>
      <c r="P1545">
        <f t="shared" si="97"/>
        <v>10</v>
      </c>
      <c r="Q1545" t="s">
        <v>8342</v>
      </c>
      <c r="R1545" t="s">
        <v>8347</v>
      </c>
      <c r="S1545" s="9">
        <f t="shared" si="99"/>
        <v>41935.509652777779</v>
      </c>
      <c r="T1545" s="9">
        <f t="shared" si="98"/>
        <v>41965.551319444443</v>
      </c>
    </row>
    <row r="1546" spans="1:20"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96"/>
        <v>0</v>
      </c>
      <c r="P1546" t="e">
        <f t="shared" si="97"/>
        <v>#DIV/0!</v>
      </c>
      <c r="Q1546" t="s">
        <v>8342</v>
      </c>
      <c r="R1546" t="s">
        <v>8347</v>
      </c>
      <c r="S1546" s="9">
        <f t="shared" si="99"/>
        <v>42053.051203703704</v>
      </c>
      <c r="T1546" s="9">
        <f t="shared" si="98"/>
        <v>42095.012499999997</v>
      </c>
    </row>
    <row r="1547" spans="1:20"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96"/>
        <v>3.3333333333333333E-2</v>
      </c>
      <c r="P1547">
        <f t="shared" si="97"/>
        <v>1</v>
      </c>
      <c r="Q1547" t="s">
        <v>8342</v>
      </c>
      <c r="R1547" t="s">
        <v>8347</v>
      </c>
      <c r="S1547" s="9">
        <f t="shared" si="99"/>
        <v>42031.884652777779</v>
      </c>
      <c r="T1547" s="9">
        <f t="shared" si="98"/>
        <v>42065.886111111111</v>
      </c>
    </row>
    <row r="1548" spans="1:20"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96"/>
        <v>28.9</v>
      </c>
      <c r="P1548">
        <f t="shared" si="97"/>
        <v>26.272727272727273</v>
      </c>
      <c r="Q1548" t="s">
        <v>8342</v>
      </c>
      <c r="R1548" t="s">
        <v>8347</v>
      </c>
      <c r="S1548" s="9">
        <f t="shared" si="99"/>
        <v>41839.212951388887</v>
      </c>
      <c r="T1548" s="9">
        <f t="shared" si="98"/>
        <v>41899.212951388887</v>
      </c>
    </row>
    <row r="1549" spans="1:20"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96"/>
        <v>0</v>
      </c>
      <c r="P1549" t="e">
        <f t="shared" si="97"/>
        <v>#DIV/0!</v>
      </c>
      <c r="Q1549" t="s">
        <v>8342</v>
      </c>
      <c r="R1549" t="s">
        <v>8347</v>
      </c>
      <c r="S1549" s="9">
        <f t="shared" si="99"/>
        <v>42782.426875000005</v>
      </c>
      <c r="T1549" s="9">
        <f t="shared" si="98"/>
        <v>42789.426875000005</v>
      </c>
    </row>
    <row r="1550" spans="1:20"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96"/>
        <v>8.5714285714285712</v>
      </c>
      <c r="P1550">
        <f t="shared" si="97"/>
        <v>60</v>
      </c>
      <c r="Q1550" t="s">
        <v>8342</v>
      </c>
      <c r="R1550" t="s">
        <v>8347</v>
      </c>
      <c r="S1550" s="9">
        <f t="shared" si="99"/>
        <v>42286.88217592593</v>
      </c>
      <c r="T1550" s="9">
        <f t="shared" si="98"/>
        <v>42316.923842592587</v>
      </c>
    </row>
    <row r="1551" spans="1:20"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96"/>
        <v>34</v>
      </c>
      <c r="P1551">
        <f t="shared" si="97"/>
        <v>28.333333333333332</v>
      </c>
      <c r="Q1551" t="s">
        <v>8342</v>
      </c>
      <c r="R1551" t="s">
        <v>8347</v>
      </c>
      <c r="S1551" s="9">
        <f t="shared" si="99"/>
        <v>42281.136099537034</v>
      </c>
      <c r="T1551" s="9">
        <f t="shared" si="98"/>
        <v>42311.177766203706</v>
      </c>
    </row>
    <row r="1552" spans="1:20"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96"/>
        <v>13.466666666666665</v>
      </c>
      <c r="P1552">
        <f t="shared" si="97"/>
        <v>14.428571428571429</v>
      </c>
      <c r="Q1552" t="s">
        <v>8342</v>
      </c>
      <c r="R1552" t="s">
        <v>8347</v>
      </c>
      <c r="S1552" s="9">
        <f t="shared" si="99"/>
        <v>42472.449467592596</v>
      </c>
      <c r="T1552" s="9">
        <f t="shared" si="98"/>
        <v>42502.449467592596</v>
      </c>
    </row>
    <row r="1553" spans="1:20"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96"/>
        <v>0</v>
      </c>
      <c r="P1553" t="e">
        <f t="shared" si="97"/>
        <v>#DIV/0!</v>
      </c>
      <c r="Q1553" t="s">
        <v>8342</v>
      </c>
      <c r="R1553" t="s">
        <v>8347</v>
      </c>
      <c r="S1553" s="9">
        <f t="shared" si="99"/>
        <v>42121.824525462958</v>
      </c>
      <c r="T1553" s="9">
        <f t="shared" si="98"/>
        <v>42151.824525462958</v>
      </c>
    </row>
    <row r="1554" spans="1:20"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96"/>
        <v>49.186046511627907</v>
      </c>
      <c r="P1554">
        <f t="shared" si="97"/>
        <v>132.1875</v>
      </c>
      <c r="Q1554" t="s">
        <v>8342</v>
      </c>
      <c r="R1554" t="s">
        <v>8347</v>
      </c>
      <c r="S1554" s="9">
        <f t="shared" si="99"/>
        <v>41892.688750000001</v>
      </c>
      <c r="T1554" s="9">
        <f t="shared" si="98"/>
        <v>41913.165972222225</v>
      </c>
    </row>
    <row r="1555" spans="1:20"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ref="O1555:O1618" si="100">E1555/D1555 *100</f>
        <v>0</v>
      </c>
      <c r="P1555" t="e">
        <f t="shared" si="97"/>
        <v>#DIV/0!</v>
      </c>
      <c r="Q1555" t="s">
        <v>8342</v>
      </c>
      <c r="R1555" t="s">
        <v>8347</v>
      </c>
      <c r="S1555" s="9">
        <f t="shared" si="99"/>
        <v>42219.282951388886</v>
      </c>
      <c r="T1555" s="9">
        <f t="shared" si="98"/>
        <v>42249.282951388886</v>
      </c>
    </row>
    <row r="1556" spans="1:20"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100"/>
        <v>0</v>
      </c>
      <c r="P1556" t="e">
        <f t="shared" si="97"/>
        <v>#DIV/0!</v>
      </c>
      <c r="Q1556" t="s">
        <v>8342</v>
      </c>
      <c r="R1556" t="s">
        <v>8347</v>
      </c>
      <c r="S1556" s="9">
        <f t="shared" si="99"/>
        <v>42188.252199074079</v>
      </c>
      <c r="T1556" s="9">
        <f t="shared" si="98"/>
        <v>42218.252199074079</v>
      </c>
    </row>
    <row r="1557" spans="1:20"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100"/>
        <v>0</v>
      </c>
      <c r="P1557" t="e">
        <f t="shared" si="97"/>
        <v>#DIV/0!</v>
      </c>
      <c r="Q1557" t="s">
        <v>8342</v>
      </c>
      <c r="R1557" t="s">
        <v>8347</v>
      </c>
      <c r="S1557" s="9">
        <f t="shared" si="99"/>
        <v>42241.613796296297</v>
      </c>
      <c r="T1557" s="9">
        <f t="shared" si="98"/>
        <v>42264.708333333328</v>
      </c>
    </row>
    <row r="1558" spans="1:20"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100"/>
        <v>45.133333333333333</v>
      </c>
      <c r="P1558">
        <f t="shared" si="97"/>
        <v>56.416666666666664</v>
      </c>
      <c r="Q1558" t="s">
        <v>8342</v>
      </c>
      <c r="R1558" t="s">
        <v>8347</v>
      </c>
      <c r="S1558" s="9">
        <f t="shared" si="99"/>
        <v>42525.153055555551</v>
      </c>
      <c r="T1558" s="9">
        <f t="shared" si="98"/>
        <v>42555.153055555551</v>
      </c>
    </row>
    <row r="1559" spans="1:20"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100"/>
        <v>4</v>
      </c>
      <c r="P1559">
        <f t="shared" si="97"/>
        <v>100</v>
      </c>
      <c r="Q1559" t="s">
        <v>8342</v>
      </c>
      <c r="R1559" t="s">
        <v>8347</v>
      </c>
      <c r="S1559" s="9">
        <f t="shared" si="99"/>
        <v>41871.65315972222</v>
      </c>
      <c r="T1559" s="9">
        <f t="shared" si="98"/>
        <v>41902.65315972222</v>
      </c>
    </row>
    <row r="1560" spans="1:20"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100"/>
        <v>4.666666666666667</v>
      </c>
      <c r="P1560">
        <f t="shared" si="97"/>
        <v>11.666666666666666</v>
      </c>
      <c r="Q1560" t="s">
        <v>8342</v>
      </c>
      <c r="R1560" t="s">
        <v>8347</v>
      </c>
      <c r="S1560" s="9">
        <f t="shared" si="99"/>
        <v>42185.397673611107</v>
      </c>
      <c r="T1560" s="9">
        <f t="shared" si="98"/>
        <v>42244.508333333331</v>
      </c>
    </row>
    <row r="1561" spans="1:20"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100"/>
        <v>0.33333333333333337</v>
      </c>
      <c r="P1561">
        <f t="shared" si="97"/>
        <v>50</v>
      </c>
      <c r="Q1561" t="s">
        <v>8342</v>
      </c>
      <c r="R1561" t="s">
        <v>8347</v>
      </c>
      <c r="S1561" s="9">
        <f t="shared" si="99"/>
        <v>42108.05322916666</v>
      </c>
      <c r="T1561" s="9">
        <f t="shared" si="98"/>
        <v>42123.05322916666</v>
      </c>
    </row>
    <row r="1562" spans="1:20"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100"/>
        <v>3.7600000000000002</v>
      </c>
      <c r="P1562">
        <f t="shared" si="97"/>
        <v>23.5</v>
      </c>
      <c r="Q1562" t="s">
        <v>8342</v>
      </c>
      <c r="R1562" t="s">
        <v>8347</v>
      </c>
      <c r="S1562" s="9">
        <f t="shared" si="99"/>
        <v>41936.020752314813</v>
      </c>
      <c r="T1562" s="9">
        <f t="shared" si="98"/>
        <v>41956.062418981484</v>
      </c>
    </row>
    <row r="1563" spans="1:20"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100"/>
        <v>0.67</v>
      </c>
      <c r="P1563">
        <f t="shared" si="97"/>
        <v>67</v>
      </c>
      <c r="Q1563" t="s">
        <v>8326</v>
      </c>
      <c r="R1563" t="s">
        <v>8348</v>
      </c>
      <c r="S1563" s="9">
        <f t="shared" si="99"/>
        <v>41555.041701388887</v>
      </c>
      <c r="T1563" s="9">
        <f t="shared" si="98"/>
        <v>41585.083368055559</v>
      </c>
    </row>
    <row r="1564" spans="1:20"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100"/>
        <v>0</v>
      </c>
      <c r="P1564" t="e">
        <f t="shared" si="97"/>
        <v>#DIV/0!</v>
      </c>
      <c r="Q1564" t="s">
        <v>8326</v>
      </c>
      <c r="R1564" t="s">
        <v>8348</v>
      </c>
      <c r="S1564" s="9">
        <f t="shared" si="99"/>
        <v>40079.566157407404</v>
      </c>
      <c r="T1564" s="9">
        <f t="shared" si="98"/>
        <v>40149.034722222219</v>
      </c>
    </row>
    <row r="1565" spans="1:20"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100"/>
        <v>1.4166666666666665</v>
      </c>
      <c r="P1565">
        <f t="shared" si="97"/>
        <v>42.5</v>
      </c>
      <c r="Q1565" t="s">
        <v>8326</v>
      </c>
      <c r="R1565" t="s">
        <v>8348</v>
      </c>
      <c r="S1565" s="9">
        <f t="shared" si="99"/>
        <v>41652.742488425924</v>
      </c>
      <c r="T1565" s="9">
        <f t="shared" si="98"/>
        <v>41712.700821759259</v>
      </c>
    </row>
    <row r="1566" spans="1:20"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100"/>
        <v>0.1</v>
      </c>
      <c r="P1566">
        <f t="shared" si="97"/>
        <v>10</v>
      </c>
      <c r="Q1566" t="s">
        <v>8326</v>
      </c>
      <c r="R1566" t="s">
        <v>8348</v>
      </c>
      <c r="S1566" s="9">
        <f t="shared" si="99"/>
        <v>42121.367002314815</v>
      </c>
      <c r="T1566" s="9">
        <f t="shared" si="98"/>
        <v>42152.836805555555</v>
      </c>
    </row>
    <row r="1567" spans="1:20"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100"/>
        <v>2.5</v>
      </c>
      <c r="P1567">
        <f t="shared" si="97"/>
        <v>100</v>
      </c>
      <c r="Q1567" t="s">
        <v>8326</v>
      </c>
      <c r="R1567" t="s">
        <v>8348</v>
      </c>
      <c r="S1567" s="9">
        <f t="shared" si="99"/>
        <v>40672.729872685188</v>
      </c>
      <c r="T1567" s="9">
        <f t="shared" si="98"/>
        <v>40702.729872685188</v>
      </c>
    </row>
    <row r="1568" spans="1:20"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100"/>
        <v>21.25</v>
      </c>
      <c r="P1568">
        <f t="shared" si="97"/>
        <v>108.05084745762711</v>
      </c>
      <c r="Q1568" t="s">
        <v>8326</v>
      </c>
      <c r="R1568" t="s">
        <v>8348</v>
      </c>
      <c r="S1568" s="9">
        <f t="shared" si="99"/>
        <v>42549.916712962964</v>
      </c>
      <c r="T1568" s="9">
        <f t="shared" si="98"/>
        <v>42578.916666666672</v>
      </c>
    </row>
    <row r="1569" spans="1:20"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100"/>
        <v>4.117647058823529</v>
      </c>
      <c r="P1569">
        <f t="shared" si="97"/>
        <v>26.923076923076923</v>
      </c>
      <c r="Q1569" t="s">
        <v>8326</v>
      </c>
      <c r="R1569" t="s">
        <v>8348</v>
      </c>
      <c r="S1569" s="9">
        <f t="shared" si="99"/>
        <v>41671.936863425923</v>
      </c>
      <c r="T1569" s="9">
        <f t="shared" si="98"/>
        <v>41687</v>
      </c>
    </row>
    <row r="1570" spans="1:20"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100"/>
        <v>13.639999999999999</v>
      </c>
      <c r="P1570">
        <f t="shared" si="97"/>
        <v>155</v>
      </c>
      <c r="Q1570" t="s">
        <v>8326</v>
      </c>
      <c r="R1570" t="s">
        <v>8348</v>
      </c>
      <c r="S1570" s="9">
        <f t="shared" si="99"/>
        <v>41962.062326388885</v>
      </c>
      <c r="T1570" s="9">
        <f t="shared" si="98"/>
        <v>41997.062326388885</v>
      </c>
    </row>
    <row r="1571" spans="1:20"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100"/>
        <v>0</v>
      </c>
      <c r="P1571" t="e">
        <f t="shared" si="97"/>
        <v>#DIV/0!</v>
      </c>
      <c r="Q1571" t="s">
        <v>8326</v>
      </c>
      <c r="R1571" t="s">
        <v>8348</v>
      </c>
      <c r="S1571" s="9">
        <f t="shared" si="99"/>
        <v>41389.679560185185</v>
      </c>
      <c r="T1571" s="9">
        <f t="shared" si="98"/>
        <v>41419.679560185185</v>
      </c>
    </row>
    <row r="1572" spans="1:20"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100"/>
        <v>41.4</v>
      </c>
      <c r="P1572">
        <f t="shared" si="97"/>
        <v>47.769230769230766</v>
      </c>
      <c r="Q1572" t="s">
        <v>8326</v>
      </c>
      <c r="R1572" t="s">
        <v>8348</v>
      </c>
      <c r="S1572" s="9">
        <f t="shared" si="99"/>
        <v>42438.813449074078</v>
      </c>
      <c r="T1572" s="9">
        <f t="shared" si="98"/>
        <v>42468.771782407406</v>
      </c>
    </row>
    <row r="1573" spans="1:20"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100"/>
        <v>0.66115702479338845</v>
      </c>
      <c r="P1573">
        <f t="shared" si="97"/>
        <v>20</v>
      </c>
      <c r="Q1573" t="s">
        <v>8326</v>
      </c>
      <c r="R1573" t="s">
        <v>8348</v>
      </c>
      <c r="S1573" s="9">
        <f t="shared" si="99"/>
        <v>42144.769479166673</v>
      </c>
      <c r="T1573" s="9">
        <f t="shared" si="98"/>
        <v>42174.769479166673</v>
      </c>
    </row>
    <row r="1574" spans="1:20"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100"/>
        <v>5</v>
      </c>
      <c r="P1574">
        <f t="shared" si="97"/>
        <v>41.666666666666664</v>
      </c>
      <c r="Q1574" t="s">
        <v>8326</v>
      </c>
      <c r="R1574" t="s">
        <v>8348</v>
      </c>
      <c r="S1574" s="9">
        <f t="shared" si="99"/>
        <v>42404.033090277779</v>
      </c>
      <c r="T1574" s="9">
        <f t="shared" si="98"/>
        <v>42428.999305555553</v>
      </c>
    </row>
    <row r="1575" spans="1:20"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100"/>
        <v>2.4777777777777779</v>
      </c>
      <c r="P1575">
        <f t="shared" si="97"/>
        <v>74.333333333333329</v>
      </c>
      <c r="Q1575" t="s">
        <v>8326</v>
      </c>
      <c r="R1575" t="s">
        <v>8348</v>
      </c>
      <c r="S1575" s="9">
        <f t="shared" si="99"/>
        <v>42786.000023148154</v>
      </c>
      <c r="T1575" s="9">
        <f t="shared" si="98"/>
        <v>42826.165972222225</v>
      </c>
    </row>
    <row r="1576" spans="1:20"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100"/>
        <v>5.0599999999999996</v>
      </c>
      <c r="P1576">
        <f t="shared" si="97"/>
        <v>84.333333333333329</v>
      </c>
      <c r="Q1576" t="s">
        <v>8326</v>
      </c>
      <c r="R1576" t="s">
        <v>8348</v>
      </c>
      <c r="S1576" s="9">
        <f t="shared" si="99"/>
        <v>42017.927418981482</v>
      </c>
      <c r="T1576" s="9">
        <f t="shared" si="98"/>
        <v>42052.927418981482</v>
      </c>
    </row>
    <row r="1577" spans="1:20"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100"/>
        <v>22.91</v>
      </c>
      <c r="P1577">
        <f t="shared" si="97"/>
        <v>65.457142857142856</v>
      </c>
      <c r="Q1577" t="s">
        <v>8326</v>
      </c>
      <c r="R1577" t="s">
        <v>8348</v>
      </c>
      <c r="S1577" s="9">
        <f t="shared" si="99"/>
        <v>41799.524259259262</v>
      </c>
      <c r="T1577" s="9">
        <f t="shared" si="98"/>
        <v>41829.524259259262</v>
      </c>
    </row>
    <row r="1578" spans="1:20"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100"/>
        <v>13</v>
      </c>
      <c r="P1578">
        <f t="shared" si="97"/>
        <v>65</v>
      </c>
      <c r="Q1578" t="s">
        <v>8326</v>
      </c>
      <c r="R1578" t="s">
        <v>8348</v>
      </c>
      <c r="S1578" s="9">
        <f t="shared" si="99"/>
        <v>42140.879259259258</v>
      </c>
      <c r="T1578" s="9">
        <f t="shared" si="98"/>
        <v>42185.879259259258</v>
      </c>
    </row>
    <row r="1579" spans="1:20"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100"/>
        <v>0.54999999999999993</v>
      </c>
      <c r="P1579">
        <f t="shared" si="97"/>
        <v>27.5</v>
      </c>
      <c r="Q1579" t="s">
        <v>8326</v>
      </c>
      <c r="R1579" t="s">
        <v>8348</v>
      </c>
      <c r="S1579" s="9">
        <f t="shared" si="99"/>
        <v>41054.847777777781</v>
      </c>
      <c r="T1579" s="9">
        <f t="shared" si="98"/>
        <v>41114.847777777781</v>
      </c>
    </row>
    <row r="1580" spans="1:20"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100"/>
        <v>10.806536636794938</v>
      </c>
      <c r="P1580">
        <f t="shared" si="97"/>
        <v>51.25</v>
      </c>
      <c r="Q1580" t="s">
        <v>8326</v>
      </c>
      <c r="R1580" t="s">
        <v>8348</v>
      </c>
      <c r="S1580" s="9">
        <f t="shared" si="99"/>
        <v>40399.065868055557</v>
      </c>
      <c r="T1580" s="9">
        <f t="shared" si="98"/>
        <v>40423.083333333336</v>
      </c>
    </row>
    <row r="1581" spans="1:20"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100"/>
        <v>0.84008400840084008</v>
      </c>
      <c r="P1581">
        <f t="shared" si="97"/>
        <v>14</v>
      </c>
      <c r="Q1581" t="s">
        <v>8326</v>
      </c>
      <c r="R1581" t="s">
        <v>8348</v>
      </c>
      <c r="S1581" s="9">
        <f t="shared" si="99"/>
        <v>41481.996423611112</v>
      </c>
      <c r="T1581" s="9">
        <f t="shared" si="98"/>
        <v>41514.996423611112</v>
      </c>
    </row>
    <row r="1582" spans="1:20"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100"/>
        <v>0</v>
      </c>
      <c r="P1582" t="e">
        <f t="shared" si="97"/>
        <v>#DIV/0!</v>
      </c>
      <c r="Q1582" t="s">
        <v>8326</v>
      </c>
      <c r="R1582" t="s">
        <v>8348</v>
      </c>
      <c r="S1582" s="9">
        <f t="shared" si="99"/>
        <v>40990.050069444449</v>
      </c>
      <c r="T1582" s="9">
        <f t="shared" si="98"/>
        <v>41050.050069444449</v>
      </c>
    </row>
    <row r="1583" spans="1:20"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100"/>
        <v>0.5</v>
      </c>
      <c r="P1583">
        <f t="shared" si="97"/>
        <v>5</v>
      </c>
      <c r="Q1583" t="s">
        <v>8342</v>
      </c>
      <c r="R1583" t="s">
        <v>8349</v>
      </c>
      <c r="S1583" s="9">
        <f t="shared" si="99"/>
        <v>42325.448958333334</v>
      </c>
      <c r="T1583" s="9">
        <f t="shared" si="98"/>
        <v>42357.448958333334</v>
      </c>
    </row>
    <row r="1584" spans="1:20"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100"/>
        <v>9.3000000000000007</v>
      </c>
      <c r="P1584">
        <f t="shared" si="97"/>
        <v>31</v>
      </c>
      <c r="Q1584" t="s">
        <v>8342</v>
      </c>
      <c r="R1584" t="s">
        <v>8349</v>
      </c>
      <c r="S1584" s="9">
        <f t="shared" si="99"/>
        <v>42246.789965277778</v>
      </c>
      <c r="T1584" s="9">
        <f t="shared" si="98"/>
        <v>42303.888888888891</v>
      </c>
    </row>
    <row r="1585" spans="1:20"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100"/>
        <v>7.4999999999999997E-2</v>
      </c>
      <c r="P1585">
        <f t="shared" si="97"/>
        <v>15</v>
      </c>
      <c r="Q1585" t="s">
        <v>8342</v>
      </c>
      <c r="R1585" t="s">
        <v>8349</v>
      </c>
      <c r="S1585" s="9">
        <f t="shared" si="99"/>
        <v>41877.904988425929</v>
      </c>
      <c r="T1585" s="9">
        <f t="shared" si="98"/>
        <v>41907.904988425929</v>
      </c>
    </row>
    <row r="1586" spans="1:20"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100"/>
        <v>0</v>
      </c>
      <c r="P1586" t="e">
        <f t="shared" si="97"/>
        <v>#DIV/0!</v>
      </c>
      <c r="Q1586" t="s">
        <v>8342</v>
      </c>
      <c r="R1586" t="s">
        <v>8349</v>
      </c>
      <c r="S1586" s="9">
        <f t="shared" si="99"/>
        <v>41779.649317129632</v>
      </c>
      <c r="T1586" s="9">
        <f t="shared" si="98"/>
        <v>41789.649317129632</v>
      </c>
    </row>
    <row r="1587" spans="1:20"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100"/>
        <v>79</v>
      </c>
      <c r="P1587">
        <f t="shared" si="97"/>
        <v>131.66666666666666</v>
      </c>
      <c r="Q1587" t="s">
        <v>8342</v>
      </c>
      <c r="R1587" t="s">
        <v>8349</v>
      </c>
      <c r="S1587" s="9">
        <f t="shared" si="99"/>
        <v>42707.895462962959</v>
      </c>
      <c r="T1587" s="9">
        <f t="shared" si="98"/>
        <v>42729.458333333328</v>
      </c>
    </row>
    <row r="1588" spans="1:20"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100"/>
        <v>0</v>
      </c>
      <c r="P1588" t="e">
        <f t="shared" si="97"/>
        <v>#DIV/0!</v>
      </c>
      <c r="Q1588" t="s">
        <v>8342</v>
      </c>
      <c r="R1588" t="s">
        <v>8349</v>
      </c>
      <c r="S1588" s="9">
        <f t="shared" si="99"/>
        <v>42069.104421296302</v>
      </c>
      <c r="T1588" s="9">
        <f t="shared" si="98"/>
        <v>42099.062754629631</v>
      </c>
    </row>
    <row r="1589" spans="1:20"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100"/>
        <v>1.3333333333333334E-2</v>
      </c>
      <c r="P1589">
        <f t="shared" si="97"/>
        <v>1</v>
      </c>
      <c r="Q1589" t="s">
        <v>8342</v>
      </c>
      <c r="R1589" t="s">
        <v>8349</v>
      </c>
      <c r="S1589" s="9">
        <f t="shared" si="99"/>
        <v>41956.950983796298</v>
      </c>
      <c r="T1589" s="9">
        <f t="shared" si="98"/>
        <v>41986.950983796298</v>
      </c>
    </row>
    <row r="1590" spans="1:20"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100"/>
        <v>0</v>
      </c>
      <c r="P1590" t="e">
        <f t="shared" si="97"/>
        <v>#DIV/0!</v>
      </c>
      <c r="Q1590" t="s">
        <v>8342</v>
      </c>
      <c r="R1590" t="s">
        <v>8349</v>
      </c>
      <c r="S1590" s="9">
        <f t="shared" si="99"/>
        <v>42005.24998842593</v>
      </c>
      <c r="T1590" s="9">
        <f t="shared" si="98"/>
        <v>42035.841666666667</v>
      </c>
    </row>
    <row r="1591" spans="1:20"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100"/>
        <v>0</v>
      </c>
      <c r="P1591" t="e">
        <f t="shared" si="97"/>
        <v>#DIV/0!</v>
      </c>
      <c r="Q1591" t="s">
        <v>8342</v>
      </c>
      <c r="R1591" t="s">
        <v>8349</v>
      </c>
      <c r="S1591" s="9">
        <f t="shared" si="99"/>
        <v>42256.984791666662</v>
      </c>
      <c r="T1591" s="9">
        <f t="shared" si="98"/>
        <v>42286.984791666662</v>
      </c>
    </row>
    <row r="1592" spans="1:20"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100"/>
        <v>1.7000000000000002</v>
      </c>
      <c r="P1592">
        <f t="shared" si="97"/>
        <v>510</v>
      </c>
      <c r="Q1592" t="s">
        <v>8342</v>
      </c>
      <c r="R1592" t="s">
        <v>8349</v>
      </c>
      <c r="S1592" s="9">
        <f t="shared" si="99"/>
        <v>42240.857222222221</v>
      </c>
      <c r="T1592" s="9">
        <f t="shared" si="98"/>
        <v>42270.857222222221</v>
      </c>
    </row>
    <row r="1593" spans="1:20"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100"/>
        <v>29.228571428571428</v>
      </c>
      <c r="P1593">
        <f t="shared" si="97"/>
        <v>44.478260869565219</v>
      </c>
      <c r="Q1593" t="s">
        <v>8342</v>
      </c>
      <c r="R1593" t="s">
        <v>8349</v>
      </c>
      <c r="S1593" s="9">
        <f t="shared" si="99"/>
        <v>42433.726168981477</v>
      </c>
      <c r="T1593" s="9">
        <f t="shared" si="98"/>
        <v>42463.68450231482</v>
      </c>
    </row>
    <row r="1594" spans="1:20"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100"/>
        <v>0</v>
      </c>
      <c r="P1594" t="e">
        <f t="shared" si="97"/>
        <v>#DIV/0!</v>
      </c>
      <c r="Q1594" t="s">
        <v>8342</v>
      </c>
      <c r="R1594" t="s">
        <v>8349</v>
      </c>
      <c r="S1594" s="9">
        <f t="shared" si="99"/>
        <v>42046.072743055556</v>
      </c>
      <c r="T1594" s="9">
        <f t="shared" si="98"/>
        <v>42091.031076388885</v>
      </c>
    </row>
    <row r="1595" spans="1:20"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100"/>
        <v>1.3636363636363637E-2</v>
      </c>
      <c r="P1595">
        <f t="shared" si="97"/>
        <v>1</v>
      </c>
      <c r="Q1595" t="s">
        <v>8342</v>
      </c>
      <c r="R1595" t="s">
        <v>8349</v>
      </c>
      <c r="S1595" s="9">
        <f t="shared" si="99"/>
        <v>42033.845543981486</v>
      </c>
      <c r="T1595" s="9">
        <f t="shared" si="98"/>
        <v>42063.845543981486</v>
      </c>
    </row>
    <row r="1596" spans="1:20"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100"/>
        <v>20.5</v>
      </c>
      <c r="P1596">
        <f t="shared" si="97"/>
        <v>20.5</v>
      </c>
      <c r="Q1596" t="s">
        <v>8342</v>
      </c>
      <c r="R1596" t="s">
        <v>8349</v>
      </c>
      <c r="S1596" s="9">
        <f t="shared" si="99"/>
        <v>42445.712754629625</v>
      </c>
      <c r="T1596" s="9">
        <f t="shared" si="98"/>
        <v>42505.681249999994</v>
      </c>
    </row>
    <row r="1597" spans="1:20"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100"/>
        <v>0.27999999999999997</v>
      </c>
      <c r="P1597">
        <f t="shared" si="97"/>
        <v>40</v>
      </c>
      <c r="Q1597" t="s">
        <v>8342</v>
      </c>
      <c r="R1597" t="s">
        <v>8349</v>
      </c>
      <c r="S1597" s="9">
        <f t="shared" si="99"/>
        <v>41780.050092592595</v>
      </c>
      <c r="T1597" s="9">
        <f t="shared" si="98"/>
        <v>41808.842361111114</v>
      </c>
    </row>
    <row r="1598" spans="1:20"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100"/>
        <v>2.3076923076923079</v>
      </c>
      <c r="P1598">
        <f t="shared" si="97"/>
        <v>25</v>
      </c>
      <c r="Q1598" t="s">
        <v>8342</v>
      </c>
      <c r="R1598" t="s">
        <v>8349</v>
      </c>
      <c r="S1598" s="9">
        <f t="shared" si="99"/>
        <v>41941.430196759262</v>
      </c>
      <c r="T1598" s="9">
        <f t="shared" si="98"/>
        <v>41986.471863425926</v>
      </c>
    </row>
    <row r="1599" spans="1:20"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100"/>
        <v>0</v>
      </c>
      <c r="P1599" t="e">
        <f t="shared" si="97"/>
        <v>#DIV/0!</v>
      </c>
      <c r="Q1599" t="s">
        <v>8342</v>
      </c>
      <c r="R1599" t="s">
        <v>8349</v>
      </c>
      <c r="S1599" s="9">
        <f t="shared" si="99"/>
        <v>42603.354131944448</v>
      </c>
      <c r="T1599" s="9">
        <f t="shared" si="98"/>
        <v>42633.354131944448</v>
      </c>
    </row>
    <row r="1600" spans="1:20"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100"/>
        <v>0.125</v>
      </c>
      <c r="P1600">
        <f t="shared" si="97"/>
        <v>1</v>
      </c>
      <c r="Q1600" t="s">
        <v>8342</v>
      </c>
      <c r="R1600" t="s">
        <v>8349</v>
      </c>
      <c r="S1600" s="9">
        <f t="shared" si="99"/>
        <v>42151.667337962965</v>
      </c>
      <c r="T1600" s="9">
        <f t="shared" si="98"/>
        <v>42211.667337962965</v>
      </c>
    </row>
    <row r="1601" spans="1:20"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100"/>
        <v>0</v>
      </c>
      <c r="P1601" t="e">
        <f t="shared" si="97"/>
        <v>#DIV/0!</v>
      </c>
      <c r="Q1601" t="s">
        <v>8342</v>
      </c>
      <c r="R1601" t="s">
        <v>8349</v>
      </c>
      <c r="S1601" s="9">
        <f t="shared" si="99"/>
        <v>42438.53907407407</v>
      </c>
      <c r="T1601" s="9">
        <f t="shared" si="98"/>
        <v>42468.497407407413</v>
      </c>
    </row>
    <row r="1602" spans="1:20"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si="100"/>
        <v>7.3400000000000007</v>
      </c>
      <c r="P1602">
        <f t="shared" si="97"/>
        <v>40.777777777777779</v>
      </c>
      <c r="Q1602" t="s">
        <v>8342</v>
      </c>
      <c r="R1602" t="s">
        <v>8349</v>
      </c>
      <c r="S1602" s="9">
        <f t="shared" si="99"/>
        <v>41791.057314814818</v>
      </c>
      <c r="T1602" s="9">
        <f t="shared" si="98"/>
        <v>41835.21597222222</v>
      </c>
    </row>
    <row r="1603" spans="1:20"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si="100"/>
        <v>108.2492</v>
      </c>
      <c r="P1603">
        <f t="shared" ref="P1603:P1666" si="101">(E1603/L1603)</f>
        <v>48.325535714285714</v>
      </c>
      <c r="Q1603" t="s">
        <v>8329</v>
      </c>
      <c r="R1603" t="s">
        <v>8330</v>
      </c>
      <c r="S1603" s="9">
        <f t="shared" si="99"/>
        <v>40638.092974537038</v>
      </c>
      <c r="T1603" s="9">
        <f t="shared" ref="T1603:T1666" si="102">(((I1603/60)/60)/24)+DATE(1970,1,1)</f>
        <v>40668.092974537038</v>
      </c>
    </row>
    <row r="1604" spans="1:20"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00"/>
        <v>100.16666666666667</v>
      </c>
      <c r="P1604">
        <f t="shared" si="101"/>
        <v>46.953125</v>
      </c>
      <c r="Q1604" t="s">
        <v>8329</v>
      </c>
      <c r="R1604" t="s">
        <v>8330</v>
      </c>
      <c r="S1604" s="9">
        <f t="shared" ref="S1604:S1667" si="103">(((J1604/60)/60)/24)+DATE(1970,1,1)</f>
        <v>40788.297650462962</v>
      </c>
      <c r="T1604" s="9">
        <f t="shared" si="102"/>
        <v>40830.958333333336</v>
      </c>
    </row>
    <row r="1605" spans="1:20"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00"/>
        <v>100.03299999999999</v>
      </c>
      <c r="P1605">
        <f t="shared" si="101"/>
        <v>66.688666666666663</v>
      </c>
      <c r="Q1605" t="s">
        <v>8329</v>
      </c>
      <c r="R1605" t="s">
        <v>8330</v>
      </c>
      <c r="S1605" s="9">
        <f t="shared" si="103"/>
        <v>40876.169664351852</v>
      </c>
      <c r="T1605" s="9">
        <f t="shared" si="102"/>
        <v>40936.169664351852</v>
      </c>
    </row>
    <row r="1606" spans="1:20"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00"/>
        <v>122.10714285714286</v>
      </c>
      <c r="P1606">
        <f t="shared" si="101"/>
        <v>48.842857142857142</v>
      </c>
      <c r="Q1606" t="s">
        <v>8329</v>
      </c>
      <c r="R1606" t="s">
        <v>8330</v>
      </c>
      <c r="S1606" s="9">
        <f t="shared" si="103"/>
        <v>40945.845312500001</v>
      </c>
      <c r="T1606" s="9">
        <f t="shared" si="102"/>
        <v>40985.80364583333</v>
      </c>
    </row>
    <row r="1607" spans="1:20"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00"/>
        <v>100.69333333333334</v>
      </c>
      <c r="P1607">
        <f t="shared" si="101"/>
        <v>137.30909090909091</v>
      </c>
      <c r="Q1607" t="s">
        <v>8329</v>
      </c>
      <c r="R1607" t="s">
        <v>8330</v>
      </c>
      <c r="S1607" s="9">
        <f t="shared" si="103"/>
        <v>40747.012881944444</v>
      </c>
      <c r="T1607" s="9">
        <f t="shared" si="102"/>
        <v>40756.291666666664</v>
      </c>
    </row>
    <row r="1608" spans="1:20"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00"/>
        <v>101.004125</v>
      </c>
      <c r="P1608">
        <f t="shared" si="101"/>
        <v>87.829673913043479</v>
      </c>
      <c r="Q1608" t="s">
        <v>8329</v>
      </c>
      <c r="R1608" t="s">
        <v>8330</v>
      </c>
      <c r="S1608" s="9">
        <f t="shared" si="103"/>
        <v>40536.111550925925</v>
      </c>
      <c r="T1608" s="9">
        <f t="shared" si="102"/>
        <v>40626.069884259261</v>
      </c>
    </row>
    <row r="1609" spans="1:20"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00"/>
        <v>145.11000000000001</v>
      </c>
      <c r="P1609">
        <f t="shared" si="101"/>
        <v>70.785365853658533</v>
      </c>
      <c r="Q1609" t="s">
        <v>8329</v>
      </c>
      <c r="R1609" t="s">
        <v>8330</v>
      </c>
      <c r="S1609" s="9">
        <f t="shared" si="103"/>
        <v>41053.80846064815</v>
      </c>
      <c r="T1609" s="9">
        <f t="shared" si="102"/>
        <v>41074.80846064815</v>
      </c>
    </row>
    <row r="1610" spans="1:20"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00"/>
        <v>101.25</v>
      </c>
      <c r="P1610">
        <f t="shared" si="101"/>
        <v>52.826086956521742</v>
      </c>
      <c r="Q1610" t="s">
        <v>8329</v>
      </c>
      <c r="R1610" t="s">
        <v>8330</v>
      </c>
      <c r="S1610" s="9">
        <f t="shared" si="103"/>
        <v>41607.83085648148</v>
      </c>
      <c r="T1610" s="9">
        <f t="shared" si="102"/>
        <v>41640.226388888892</v>
      </c>
    </row>
    <row r="1611" spans="1:20"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00"/>
        <v>118.33333333333333</v>
      </c>
      <c r="P1611">
        <f t="shared" si="101"/>
        <v>443.75</v>
      </c>
      <c r="Q1611" t="s">
        <v>8329</v>
      </c>
      <c r="R1611" t="s">
        <v>8330</v>
      </c>
      <c r="S1611" s="9">
        <f t="shared" si="103"/>
        <v>40796.001261574071</v>
      </c>
      <c r="T1611" s="9">
        <f t="shared" si="102"/>
        <v>40849.333333333336</v>
      </c>
    </row>
    <row r="1612" spans="1:20"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00"/>
        <v>271.85000000000002</v>
      </c>
      <c r="P1612">
        <f t="shared" si="101"/>
        <v>48.544642857142854</v>
      </c>
      <c r="Q1612" t="s">
        <v>8329</v>
      </c>
      <c r="R1612" t="s">
        <v>8330</v>
      </c>
      <c r="S1612" s="9">
        <f t="shared" si="103"/>
        <v>41228.924884259257</v>
      </c>
      <c r="T1612" s="9">
        <f t="shared" si="102"/>
        <v>41258.924884259257</v>
      </c>
    </row>
    <row r="1613" spans="1:20"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00"/>
        <v>125.125</v>
      </c>
      <c r="P1613">
        <f t="shared" si="101"/>
        <v>37.074074074074076</v>
      </c>
      <c r="Q1613" t="s">
        <v>8329</v>
      </c>
      <c r="R1613" t="s">
        <v>8330</v>
      </c>
      <c r="S1613" s="9">
        <f t="shared" si="103"/>
        <v>41409.00037037037</v>
      </c>
      <c r="T1613" s="9">
        <f t="shared" si="102"/>
        <v>41430.00037037037</v>
      </c>
    </row>
    <row r="1614" spans="1:20"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00"/>
        <v>110.00000000000001</v>
      </c>
      <c r="P1614">
        <f t="shared" si="101"/>
        <v>50</v>
      </c>
      <c r="Q1614" t="s">
        <v>8329</v>
      </c>
      <c r="R1614" t="s">
        <v>8330</v>
      </c>
      <c r="S1614" s="9">
        <f t="shared" si="103"/>
        <v>41246.874814814815</v>
      </c>
      <c r="T1614" s="9">
        <f t="shared" si="102"/>
        <v>41276.874814814815</v>
      </c>
    </row>
    <row r="1615" spans="1:20"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00"/>
        <v>101.49999999999999</v>
      </c>
      <c r="P1615">
        <f t="shared" si="101"/>
        <v>39.03846153846154</v>
      </c>
      <c r="Q1615" t="s">
        <v>8329</v>
      </c>
      <c r="R1615" t="s">
        <v>8330</v>
      </c>
      <c r="S1615" s="9">
        <f t="shared" si="103"/>
        <v>41082.069467592592</v>
      </c>
      <c r="T1615" s="9">
        <f t="shared" si="102"/>
        <v>41112.069467592592</v>
      </c>
    </row>
    <row r="1616" spans="1:20"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00"/>
        <v>102.69999999999999</v>
      </c>
      <c r="P1616">
        <f t="shared" si="101"/>
        <v>66.688311688311686</v>
      </c>
      <c r="Q1616" t="s">
        <v>8329</v>
      </c>
      <c r="R1616" t="s">
        <v>8330</v>
      </c>
      <c r="S1616" s="9">
        <f t="shared" si="103"/>
        <v>41794.981122685182</v>
      </c>
      <c r="T1616" s="9">
        <f t="shared" si="102"/>
        <v>41854.708333333336</v>
      </c>
    </row>
    <row r="1617" spans="1:20"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00"/>
        <v>114.12500000000001</v>
      </c>
      <c r="P1617">
        <f t="shared" si="101"/>
        <v>67.132352941176464</v>
      </c>
      <c r="Q1617" t="s">
        <v>8329</v>
      </c>
      <c r="R1617" t="s">
        <v>8330</v>
      </c>
      <c r="S1617" s="9">
        <f t="shared" si="103"/>
        <v>40845.050879629627</v>
      </c>
      <c r="T1617" s="9">
        <f t="shared" si="102"/>
        <v>40890.092546296299</v>
      </c>
    </row>
    <row r="1618" spans="1:20"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00"/>
        <v>104.2</v>
      </c>
      <c r="P1618">
        <f t="shared" si="101"/>
        <v>66.369426751592357</v>
      </c>
      <c r="Q1618" t="s">
        <v>8329</v>
      </c>
      <c r="R1618" t="s">
        <v>8330</v>
      </c>
      <c r="S1618" s="9">
        <f t="shared" si="103"/>
        <v>41194.715520833335</v>
      </c>
      <c r="T1618" s="9">
        <f t="shared" si="102"/>
        <v>41235.916666666664</v>
      </c>
    </row>
    <row r="1619" spans="1:20"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ref="O1619:O1682" si="104">E1619/D1619 *100</f>
        <v>145.85714285714286</v>
      </c>
      <c r="P1619">
        <f t="shared" si="101"/>
        <v>64.620253164556956</v>
      </c>
      <c r="Q1619" t="s">
        <v>8329</v>
      </c>
      <c r="R1619" t="s">
        <v>8330</v>
      </c>
      <c r="S1619" s="9">
        <f t="shared" si="103"/>
        <v>41546.664212962962</v>
      </c>
      <c r="T1619" s="9">
        <f t="shared" si="102"/>
        <v>41579.791666666664</v>
      </c>
    </row>
    <row r="1620" spans="1:20"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04"/>
        <v>105.06666666666666</v>
      </c>
      <c r="P1620">
        <f t="shared" si="101"/>
        <v>58.370370370370374</v>
      </c>
      <c r="Q1620" t="s">
        <v>8329</v>
      </c>
      <c r="R1620" t="s">
        <v>8330</v>
      </c>
      <c r="S1620" s="9">
        <f t="shared" si="103"/>
        <v>41301.654340277775</v>
      </c>
      <c r="T1620" s="9">
        <f t="shared" si="102"/>
        <v>41341.654340277775</v>
      </c>
    </row>
    <row r="1621" spans="1:20"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04"/>
        <v>133.33333333333331</v>
      </c>
      <c r="P1621">
        <f t="shared" si="101"/>
        <v>86.956521739130437</v>
      </c>
      <c r="Q1621" t="s">
        <v>8329</v>
      </c>
      <c r="R1621" t="s">
        <v>8330</v>
      </c>
      <c r="S1621" s="9">
        <f t="shared" si="103"/>
        <v>41876.18618055556</v>
      </c>
      <c r="T1621" s="9">
        <f t="shared" si="102"/>
        <v>41897.18618055556</v>
      </c>
    </row>
    <row r="1622" spans="1:20"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04"/>
        <v>112.99999999999999</v>
      </c>
      <c r="P1622">
        <f t="shared" si="101"/>
        <v>66.470588235294116</v>
      </c>
      <c r="Q1622" t="s">
        <v>8329</v>
      </c>
      <c r="R1622" t="s">
        <v>8330</v>
      </c>
      <c r="S1622" s="9">
        <f t="shared" si="103"/>
        <v>41321.339583333334</v>
      </c>
      <c r="T1622" s="9">
        <f t="shared" si="102"/>
        <v>41328.339583333334</v>
      </c>
    </row>
    <row r="1623" spans="1:20"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04"/>
        <v>121.2</v>
      </c>
      <c r="P1623">
        <f t="shared" si="101"/>
        <v>163.78378378378378</v>
      </c>
      <c r="Q1623" t="s">
        <v>8329</v>
      </c>
      <c r="R1623" t="s">
        <v>8330</v>
      </c>
      <c r="S1623" s="9">
        <f t="shared" si="103"/>
        <v>41003.60665509259</v>
      </c>
      <c r="T1623" s="9">
        <f t="shared" si="102"/>
        <v>41057.165972222225</v>
      </c>
    </row>
    <row r="1624" spans="1:20"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04"/>
        <v>101.72463768115942</v>
      </c>
      <c r="P1624">
        <f t="shared" si="101"/>
        <v>107.98461538461538</v>
      </c>
      <c r="Q1624" t="s">
        <v>8329</v>
      </c>
      <c r="R1624" t="s">
        <v>8330</v>
      </c>
      <c r="S1624" s="9">
        <f t="shared" si="103"/>
        <v>41950.29483796296</v>
      </c>
      <c r="T1624" s="9">
        <f t="shared" si="102"/>
        <v>41990.332638888889</v>
      </c>
    </row>
    <row r="1625" spans="1:20"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04"/>
        <v>101.06666666666666</v>
      </c>
      <c r="P1625">
        <f t="shared" si="101"/>
        <v>42.111111111111114</v>
      </c>
      <c r="Q1625" t="s">
        <v>8329</v>
      </c>
      <c r="R1625" t="s">
        <v>8330</v>
      </c>
      <c r="S1625" s="9">
        <f t="shared" si="103"/>
        <v>41453.688530092593</v>
      </c>
      <c r="T1625" s="9">
        <f t="shared" si="102"/>
        <v>41513.688530092593</v>
      </c>
    </row>
    <row r="1626" spans="1:20"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04"/>
        <v>118</v>
      </c>
      <c r="P1626">
        <f t="shared" si="101"/>
        <v>47.2</v>
      </c>
      <c r="Q1626" t="s">
        <v>8329</v>
      </c>
      <c r="R1626" t="s">
        <v>8330</v>
      </c>
      <c r="S1626" s="9">
        <f t="shared" si="103"/>
        <v>41243.367303240739</v>
      </c>
      <c r="T1626" s="9">
        <f t="shared" si="102"/>
        <v>41283.367303240739</v>
      </c>
    </row>
    <row r="1627" spans="1:20"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04"/>
        <v>155.33333333333331</v>
      </c>
      <c r="P1627">
        <f t="shared" si="101"/>
        <v>112.01923076923077</v>
      </c>
      <c r="Q1627" t="s">
        <v>8329</v>
      </c>
      <c r="R1627" t="s">
        <v>8330</v>
      </c>
      <c r="S1627" s="9">
        <f t="shared" si="103"/>
        <v>41135.699687500004</v>
      </c>
      <c r="T1627" s="9">
        <f t="shared" si="102"/>
        <v>41163.699687500004</v>
      </c>
    </row>
    <row r="1628" spans="1:20"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04"/>
        <v>101.18750000000001</v>
      </c>
      <c r="P1628">
        <f t="shared" si="101"/>
        <v>74.953703703703709</v>
      </c>
      <c r="Q1628" t="s">
        <v>8329</v>
      </c>
      <c r="R1628" t="s">
        <v>8330</v>
      </c>
      <c r="S1628" s="9">
        <f t="shared" si="103"/>
        <v>41579.847997685189</v>
      </c>
      <c r="T1628" s="9">
        <f t="shared" si="102"/>
        <v>41609.889664351853</v>
      </c>
    </row>
    <row r="1629" spans="1:20"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04"/>
        <v>117</v>
      </c>
      <c r="P1629">
        <f t="shared" si="101"/>
        <v>61.578947368421055</v>
      </c>
      <c r="Q1629" t="s">
        <v>8329</v>
      </c>
      <c r="R1629" t="s">
        <v>8330</v>
      </c>
      <c r="S1629" s="9">
        <f t="shared" si="103"/>
        <v>41205.707048611112</v>
      </c>
      <c r="T1629" s="9">
        <f t="shared" si="102"/>
        <v>41239.207638888889</v>
      </c>
    </row>
    <row r="1630" spans="1:20"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04"/>
        <v>100.925</v>
      </c>
      <c r="P1630">
        <f t="shared" si="101"/>
        <v>45.875</v>
      </c>
      <c r="Q1630" t="s">
        <v>8329</v>
      </c>
      <c r="R1630" t="s">
        <v>8330</v>
      </c>
      <c r="S1630" s="9">
        <f t="shared" si="103"/>
        <v>41774.737060185187</v>
      </c>
      <c r="T1630" s="9">
        <f t="shared" si="102"/>
        <v>41807.737060185187</v>
      </c>
    </row>
    <row r="1631" spans="1:20"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04"/>
        <v>103.66666666666666</v>
      </c>
      <c r="P1631">
        <f t="shared" si="101"/>
        <v>75.853658536585371</v>
      </c>
      <c r="Q1631" t="s">
        <v>8329</v>
      </c>
      <c r="R1631" t="s">
        <v>8330</v>
      </c>
      <c r="S1631" s="9">
        <f t="shared" si="103"/>
        <v>41645.867280092592</v>
      </c>
      <c r="T1631" s="9">
        <f t="shared" si="102"/>
        <v>41690.867280092592</v>
      </c>
    </row>
    <row r="1632" spans="1:20"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04"/>
        <v>265.25</v>
      </c>
      <c r="P1632">
        <f t="shared" si="101"/>
        <v>84.206349206349202</v>
      </c>
      <c r="Q1632" t="s">
        <v>8329</v>
      </c>
      <c r="R1632" t="s">
        <v>8330</v>
      </c>
      <c r="S1632" s="9">
        <f t="shared" si="103"/>
        <v>40939.837673611109</v>
      </c>
      <c r="T1632" s="9">
        <f t="shared" si="102"/>
        <v>40970.290972222225</v>
      </c>
    </row>
    <row r="1633" spans="1:20"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04"/>
        <v>155.91</v>
      </c>
      <c r="P1633">
        <f t="shared" si="101"/>
        <v>117.22556390977444</v>
      </c>
      <c r="Q1633" t="s">
        <v>8329</v>
      </c>
      <c r="R1633" t="s">
        <v>8330</v>
      </c>
      <c r="S1633" s="9">
        <f t="shared" si="103"/>
        <v>41164.859502314815</v>
      </c>
      <c r="T1633" s="9">
        <f t="shared" si="102"/>
        <v>41194.859502314815</v>
      </c>
    </row>
    <row r="1634" spans="1:20"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04"/>
        <v>101.62500000000001</v>
      </c>
      <c r="P1634">
        <f t="shared" si="101"/>
        <v>86.489361702127653</v>
      </c>
      <c r="Q1634" t="s">
        <v>8329</v>
      </c>
      <c r="R1634" t="s">
        <v>8330</v>
      </c>
      <c r="S1634" s="9">
        <f t="shared" si="103"/>
        <v>40750.340902777774</v>
      </c>
      <c r="T1634" s="9">
        <f t="shared" si="102"/>
        <v>40810.340902777774</v>
      </c>
    </row>
    <row r="1635" spans="1:20"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04"/>
        <v>100</v>
      </c>
      <c r="P1635">
        <f t="shared" si="101"/>
        <v>172.41379310344828</v>
      </c>
      <c r="Q1635" t="s">
        <v>8329</v>
      </c>
      <c r="R1635" t="s">
        <v>8330</v>
      </c>
      <c r="S1635" s="9">
        <f t="shared" si="103"/>
        <v>40896.883750000001</v>
      </c>
      <c r="T1635" s="9">
        <f t="shared" si="102"/>
        <v>40924.208333333336</v>
      </c>
    </row>
    <row r="1636" spans="1:20"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04"/>
        <v>100.49999999999999</v>
      </c>
      <c r="P1636">
        <f t="shared" si="101"/>
        <v>62.8125</v>
      </c>
      <c r="Q1636" t="s">
        <v>8329</v>
      </c>
      <c r="R1636" t="s">
        <v>8330</v>
      </c>
      <c r="S1636" s="9">
        <f t="shared" si="103"/>
        <v>40658.189826388887</v>
      </c>
      <c r="T1636" s="9">
        <f t="shared" si="102"/>
        <v>40696.249305555553</v>
      </c>
    </row>
    <row r="1637" spans="1:20"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04"/>
        <v>125.29999999999998</v>
      </c>
      <c r="P1637">
        <f t="shared" si="101"/>
        <v>67.729729729729726</v>
      </c>
      <c r="Q1637" t="s">
        <v>8329</v>
      </c>
      <c r="R1637" t="s">
        <v>8330</v>
      </c>
      <c r="S1637" s="9">
        <f t="shared" si="103"/>
        <v>42502.868761574078</v>
      </c>
      <c r="T1637" s="9">
        <f t="shared" si="102"/>
        <v>42562.868761574078</v>
      </c>
    </row>
    <row r="1638" spans="1:20"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04"/>
        <v>103.55555555555556</v>
      </c>
      <c r="P1638">
        <f t="shared" si="101"/>
        <v>53.5632183908046</v>
      </c>
      <c r="Q1638" t="s">
        <v>8329</v>
      </c>
      <c r="R1638" t="s">
        <v>8330</v>
      </c>
      <c r="S1638" s="9">
        <f t="shared" si="103"/>
        <v>40663.08666666667</v>
      </c>
      <c r="T1638" s="9">
        <f t="shared" si="102"/>
        <v>40706.166666666664</v>
      </c>
    </row>
    <row r="1639" spans="1:20"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04"/>
        <v>103.8</v>
      </c>
      <c r="P1639">
        <f t="shared" si="101"/>
        <v>34.6</v>
      </c>
      <c r="Q1639" t="s">
        <v>8329</v>
      </c>
      <c r="R1639" t="s">
        <v>8330</v>
      </c>
      <c r="S1639" s="9">
        <f t="shared" si="103"/>
        <v>40122.751620370371</v>
      </c>
      <c r="T1639" s="9">
        <f t="shared" si="102"/>
        <v>40178.98541666667</v>
      </c>
    </row>
    <row r="1640" spans="1:20"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04"/>
        <v>105</v>
      </c>
      <c r="P1640">
        <f t="shared" si="101"/>
        <v>38.888888888888886</v>
      </c>
      <c r="Q1640" t="s">
        <v>8329</v>
      </c>
      <c r="R1640" t="s">
        <v>8330</v>
      </c>
      <c r="S1640" s="9">
        <f t="shared" si="103"/>
        <v>41288.68712962963</v>
      </c>
      <c r="T1640" s="9">
        <f t="shared" si="102"/>
        <v>41333.892361111109</v>
      </c>
    </row>
    <row r="1641" spans="1:20"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04"/>
        <v>100</v>
      </c>
      <c r="P1641">
        <f t="shared" si="101"/>
        <v>94.736842105263165</v>
      </c>
      <c r="Q1641" t="s">
        <v>8329</v>
      </c>
      <c r="R1641" t="s">
        <v>8330</v>
      </c>
      <c r="S1641" s="9">
        <f t="shared" si="103"/>
        <v>40941.652372685188</v>
      </c>
      <c r="T1641" s="9">
        <f t="shared" si="102"/>
        <v>40971.652372685188</v>
      </c>
    </row>
    <row r="1642" spans="1:20"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04"/>
        <v>169.86</v>
      </c>
      <c r="P1642">
        <f t="shared" si="101"/>
        <v>39.967058823529413</v>
      </c>
      <c r="Q1642" t="s">
        <v>8329</v>
      </c>
      <c r="R1642" t="s">
        <v>8330</v>
      </c>
      <c r="S1642" s="9">
        <f t="shared" si="103"/>
        <v>40379.23096064815</v>
      </c>
      <c r="T1642" s="9">
        <f t="shared" si="102"/>
        <v>40393.082638888889</v>
      </c>
    </row>
    <row r="1643" spans="1:20"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04"/>
        <v>101.4</v>
      </c>
      <c r="P1643">
        <f t="shared" si="101"/>
        <v>97.5</v>
      </c>
      <c r="Q1643" t="s">
        <v>8329</v>
      </c>
      <c r="R1643" t="s">
        <v>8350</v>
      </c>
      <c r="S1643" s="9">
        <f t="shared" si="103"/>
        <v>41962.596574074079</v>
      </c>
      <c r="T1643" s="9">
        <f t="shared" si="102"/>
        <v>41992.596574074079</v>
      </c>
    </row>
    <row r="1644" spans="1:20"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04"/>
        <v>100</v>
      </c>
      <c r="P1644">
        <f t="shared" si="101"/>
        <v>42.857142857142854</v>
      </c>
      <c r="Q1644" t="s">
        <v>8329</v>
      </c>
      <c r="R1644" t="s">
        <v>8350</v>
      </c>
      <c r="S1644" s="9">
        <f t="shared" si="103"/>
        <v>40688.024618055555</v>
      </c>
      <c r="T1644" s="9">
        <f t="shared" si="102"/>
        <v>40708.024618055555</v>
      </c>
    </row>
    <row r="1645" spans="1:20"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04"/>
        <v>124.70000000000002</v>
      </c>
      <c r="P1645">
        <f t="shared" si="101"/>
        <v>168.51351351351352</v>
      </c>
      <c r="Q1645" t="s">
        <v>8329</v>
      </c>
      <c r="R1645" t="s">
        <v>8350</v>
      </c>
      <c r="S1645" s="9">
        <f t="shared" si="103"/>
        <v>41146.824212962965</v>
      </c>
      <c r="T1645" s="9">
        <f t="shared" si="102"/>
        <v>41176.824212962965</v>
      </c>
    </row>
    <row r="1646" spans="1:20"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04"/>
        <v>109.5</v>
      </c>
      <c r="P1646">
        <f t="shared" si="101"/>
        <v>85.546875</v>
      </c>
      <c r="Q1646" t="s">
        <v>8329</v>
      </c>
      <c r="R1646" t="s">
        <v>8350</v>
      </c>
      <c r="S1646" s="9">
        <f t="shared" si="103"/>
        <v>41175.05972222222</v>
      </c>
      <c r="T1646" s="9">
        <f t="shared" si="102"/>
        <v>41235.101388888892</v>
      </c>
    </row>
    <row r="1647" spans="1:20"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04"/>
        <v>110.80000000000001</v>
      </c>
      <c r="P1647">
        <f t="shared" si="101"/>
        <v>554</v>
      </c>
      <c r="Q1647" t="s">
        <v>8329</v>
      </c>
      <c r="R1647" t="s">
        <v>8350</v>
      </c>
      <c r="S1647" s="9">
        <f t="shared" si="103"/>
        <v>41521.617361111108</v>
      </c>
      <c r="T1647" s="9">
        <f t="shared" si="102"/>
        <v>41535.617361111108</v>
      </c>
    </row>
    <row r="1648" spans="1:20"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04"/>
        <v>110.2</v>
      </c>
      <c r="P1648">
        <f t="shared" si="101"/>
        <v>26.554216867469879</v>
      </c>
      <c r="Q1648" t="s">
        <v>8329</v>
      </c>
      <c r="R1648" t="s">
        <v>8350</v>
      </c>
      <c r="S1648" s="9">
        <f t="shared" si="103"/>
        <v>41833.450266203705</v>
      </c>
      <c r="T1648" s="9">
        <f t="shared" si="102"/>
        <v>41865.757638888892</v>
      </c>
    </row>
    <row r="1649" spans="1:20"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04"/>
        <v>104.71999999999998</v>
      </c>
      <c r="P1649">
        <f t="shared" si="101"/>
        <v>113.82608695652173</v>
      </c>
      <c r="Q1649" t="s">
        <v>8329</v>
      </c>
      <c r="R1649" t="s">
        <v>8350</v>
      </c>
      <c r="S1649" s="9">
        <f t="shared" si="103"/>
        <v>41039.409456018519</v>
      </c>
      <c r="T1649" s="9">
        <f t="shared" si="102"/>
        <v>41069.409456018519</v>
      </c>
    </row>
    <row r="1650" spans="1:20"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04"/>
        <v>125.26086956521738</v>
      </c>
      <c r="P1650">
        <f t="shared" si="101"/>
        <v>32.011111111111113</v>
      </c>
      <c r="Q1650" t="s">
        <v>8329</v>
      </c>
      <c r="R1650" t="s">
        <v>8350</v>
      </c>
      <c r="S1650" s="9">
        <f t="shared" si="103"/>
        <v>40592.704652777778</v>
      </c>
      <c r="T1650" s="9">
        <f t="shared" si="102"/>
        <v>40622.662986111114</v>
      </c>
    </row>
    <row r="1651" spans="1:20"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04"/>
        <v>100.58763157894737</v>
      </c>
      <c r="P1651">
        <f t="shared" si="101"/>
        <v>47.189259259259259</v>
      </c>
      <c r="Q1651" t="s">
        <v>8329</v>
      </c>
      <c r="R1651" t="s">
        <v>8350</v>
      </c>
      <c r="S1651" s="9">
        <f t="shared" si="103"/>
        <v>41737.684664351851</v>
      </c>
      <c r="T1651" s="9">
        <f t="shared" si="102"/>
        <v>41782.684664351851</v>
      </c>
    </row>
    <row r="1652" spans="1:20"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04"/>
        <v>141.55000000000001</v>
      </c>
      <c r="P1652">
        <f t="shared" si="101"/>
        <v>88.46875</v>
      </c>
      <c r="Q1652" t="s">
        <v>8329</v>
      </c>
      <c r="R1652" t="s">
        <v>8350</v>
      </c>
      <c r="S1652" s="9">
        <f t="shared" si="103"/>
        <v>41526.435613425929</v>
      </c>
      <c r="T1652" s="9">
        <f t="shared" si="102"/>
        <v>41556.435613425929</v>
      </c>
    </row>
    <row r="1653" spans="1:20"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04"/>
        <v>100.75</v>
      </c>
      <c r="P1653">
        <f t="shared" si="101"/>
        <v>100.75</v>
      </c>
      <c r="Q1653" t="s">
        <v>8329</v>
      </c>
      <c r="R1653" t="s">
        <v>8350</v>
      </c>
      <c r="S1653" s="9">
        <f t="shared" si="103"/>
        <v>40625.900694444441</v>
      </c>
      <c r="T1653" s="9">
        <f t="shared" si="102"/>
        <v>40659.290972222225</v>
      </c>
    </row>
    <row r="1654" spans="1:20"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04"/>
        <v>100.66666666666666</v>
      </c>
      <c r="P1654">
        <f t="shared" si="101"/>
        <v>64.714285714285708</v>
      </c>
      <c r="Q1654" t="s">
        <v>8329</v>
      </c>
      <c r="R1654" t="s">
        <v>8350</v>
      </c>
      <c r="S1654" s="9">
        <f t="shared" si="103"/>
        <v>41572.492974537039</v>
      </c>
      <c r="T1654" s="9">
        <f t="shared" si="102"/>
        <v>41602.534641203703</v>
      </c>
    </row>
    <row r="1655" spans="1:20"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04"/>
        <v>174.2304</v>
      </c>
      <c r="P1655">
        <f t="shared" si="101"/>
        <v>51.854285714285716</v>
      </c>
      <c r="Q1655" t="s">
        <v>8329</v>
      </c>
      <c r="R1655" t="s">
        <v>8350</v>
      </c>
      <c r="S1655" s="9">
        <f t="shared" si="103"/>
        <v>40626.834444444445</v>
      </c>
      <c r="T1655" s="9">
        <f t="shared" si="102"/>
        <v>40657.834444444445</v>
      </c>
    </row>
    <row r="1656" spans="1:20"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04"/>
        <v>119.90909090909089</v>
      </c>
      <c r="P1656">
        <f t="shared" si="101"/>
        <v>38.794117647058826</v>
      </c>
      <c r="Q1656" t="s">
        <v>8329</v>
      </c>
      <c r="R1656" t="s">
        <v>8350</v>
      </c>
      <c r="S1656" s="9">
        <f t="shared" si="103"/>
        <v>40987.890740740739</v>
      </c>
      <c r="T1656" s="9">
        <f t="shared" si="102"/>
        <v>41017.890740740739</v>
      </c>
    </row>
    <row r="1657" spans="1:20"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04"/>
        <v>142.86666666666667</v>
      </c>
      <c r="P1657">
        <f t="shared" si="101"/>
        <v>44.645833333333336</v>
      </c>
      <c r="Q1657" t="s">
        <v>8329</v>
      </c>
      <c r="R1657" t="s">
        <v>8350</v>
      </c>
      <c r="S1657" s="9">
        <f t="shared" si="103"/>
        <v>40974.791898148149</v>
      </c>
      <c r="T1657" s="9">
        <f t="shared" si="102"/>
        <v>41004.750231481477</v>
      </c>
    </row>
    <row r="1658" spans="1:20"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04"/>
        <v>100.33493333333334</v>
      </c>
      <c r="P1658">
        <f t="shared" si="101"/>
        <v>156.77333333333334</v>
      </c>
      <c r="Q1658" t="s">
        <v>8329</v>
      </c>
      <c r="R1658" t="s">
        <v>8350</v>
      </c>
      <c r="S1658" s="9">
        <f t="shared" si="103"/>
        <v>41226.928842592592</v>
      </c>
      <c r="T1658" s="9">
        <f t="shared" si="102"/>
        <v>41256.928842592592</v>
      </c>
    </row>
    <row r="1659" spans="1:20"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04"/>
        <v>104.93380000000001</v>
      </c>
      <c r="P1659">
        <f t="shared" si="101"/>
        <v>118.70339366515837</v>
      </c>
      <c r="Q1659" t="s">
        <v>8329</v>
      </c>
      <c r="R1659" t="s">
        <v>8350</v>
      </c>
      <c r="S1659" s="9">
        <f t="shared" si="103"/>
        <v>41023.782037037039</v>
      </c>
      <c r="T1659" s="9">
        <f t="shared" si="102"/>
        <v>41053.782037037039</v>
      </c>
    </row>
    <row r="1660" spans="1:20"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04"/>
        <v>132.23333333333335</v>
      </c>
      <c r="P1660">
        <f t="shared" si="101"/>
        <v>74.149532710280369</v>
      </c>
      <c r="Q1660" t="s">
        <v>8329</v>
      </c>
      <c r="R1660" t="s">
        <v>8350</v>
      </c>
      <c r="S1660" s="9">
        <f t="shared" si="103"/>
        <v>41223.22184027778</v>
      </c>
      <c r="T1660" s="9">
        <f t="shared" si="102"/>
        <v>41261.597222222219</v>
      </c>
    </row>
    <row r="1661" spans="1:20"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04"/>
        <v>112.79999999999998</v>
      </c>
      <c r="P1661">
        <f t="shared" si="101"/>
        <v>12.533333333333333</v>
      </c>
      <c r="Q1661" t="s">
        <v>8329</v>
      </c>
      <c r="R1661" t="s">
        <v>8350</v>
      </c>
      <c r="S1661" s="9">
        <f t="shared" si="103"/>
        <v>41596.913437499999</v>
      </c>
      <c r="T1661" s="9">
        <f t="shared" si="102"/>
        <v>41625.5</v>
      </c>
    </row>
    <row r="1662" spans="1:20"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04"/>
        <v>1253.75</v>
      </c>
      <c r="P1662">
        <f t="shared" si="101"/>
        <v>27.861111111111111</v>
      </c>
      <c r="Q1662" t="s">
        <v>8329</v>
      </c>
      <c r="R1662" t="s">
        <v>8350</v>
      </c>
      <c r="S1662" s="9">
        <f t="shared" si="103"/>
        <v>42459.693865740745</v>
      </c>
      <c r="T1662" s="9">
        <f t="shared" si="102"/>
        <v>42490.915972222225</v>
      </c>
    </row>
    <row r="1663" spans="1:20"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04"/>
        <v>102.50632911392405</v>
      </c>
      <c r="P1663">
        <f t="shared" si="101"/>
        <v>80.178217821782184</v>
      </c>
      <c r="Q1663" t="s">
        <v>8329</v>
      </c>
      <c r="R1663" t="s">
        <v>8350</v>
      </c>
      <c r="S1663" s="9">
        <f t="shared" si="103"/>
        <v>42343.998043981483</v>
      </c>
      <c r="T1663" s="9">
        <f t="shared" si="102"/>
        <v>42386.875</v>
      </c>
    </row>
    <row r="1664" spans="1:20"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04"/>
        <v>102.6375</v>
      </c>
      <c r="P1664">
        <f t="shared" si="101"/>
        <v>132.43548387096774</v>
      </c>
      <c r="Q1664" t="s">
        <v>8329</v>
      </c>
      <c r="R1664" t="s">
        <v>8350</v>
      </c>
      <c r="S1664" s="9">
        <f t="shared" si="103"/>
        <v>40848.198333333334</v>
      </c>
      <c r="T1664" s="9">
        <f t="shared" si="102"/>
        <v>40908.239999999998</v>
      </c>
    </row>
    <row r="1665" spans="1:20"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04"/>
        <v>108</v>
      </c>
      <c r="P1665">
        <f t="shared" si="101"/>
        <v>33.75</v>
      </c>
      <c r="Q1665" t="s">
        <v>8329</v>
      </c>
      <c r="R1665" t="s">
        <v>8350</v>
      </c>
      <c r="S1665" s="9">
        <f t="shared" si="103"/>
        <v>42006.02207175926</v>
      </c>
      <c r="T1665" s="9">
        <f t="shared" si="102"/>
        <v>42036.02207175926</v>
      </c>
    </row>
    <row r="1666" spans="1:20"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si="104"/>
        <v>122.40879999999999</v>
      </c>
      <c r="P1666">
        <f t="shared" si="101"/>
        <v>34.384494382022467</v>
      </c>
      <c r="Q1666" t="s">
        <v>8329</v>
      </c>
      <c r="R1666" t="s">
        <v>8350</v>
      </c>
      <c r="S1666" s="9">
        <f t="shared" si="103"/>
        <v>40939.761782407404</v>
      </c>
      <c r="T1666" s="9">
        <f t="shared" si="102"/>
        <v>40984.165972222225</v>
      </c>
    </row>
    <row r="1667" spans="1:20"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si="104"/>
        <v>119.45714285714286</v>
      </c>
      <c r="P1667">
        <f t="shared" ref="P1667:P1730" si="105">(E1667/L1667)</f>
        <v>44.956989247311824</v>
      </c>
      <c r="Q1667" t="s">
        <v>8329</v>
      </c>
      <c r="R1667" t="s">
        <v>8350</v>
      </c>
      <c r="S1667" s="9">
        <f t="shared" si="103"/>
        <v>40564.649456018517</v>
      </c>
      <c r="T1667" s="9">
        <f t="shared" ref="T1667:T1730" si="106">(((I1667/60)/60)/24)+DATE(1970,1,1)</f>
        <v>40596.125</v>
      </c>
    </row>
    <row r="1668" spans="1:20"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04"/>
        <v>160.88</v>
      </c>
      <c r="P1668">
        <f t="shared" si="105"/>
        <v>41.04081632653061</v>
      </c>
      <c r="Q1668" t="s">
        <v>8329</v>
      </c>
      <c r="R1668" t="s">
        <v>8350</v>
      </c>
      <c r="S1668" s="9">
        <f t="shared" ref="S1668:S1731" si="107">(((J1668/60)/60)/24)+DATE(1970,1,1)</f>
        <v>41331.253159722226</v>
      </c>
      <c r="T1668" s="9">
        <f t="shared" si="106"/>
        <v>41361.211493055554</v>
      </c>
    </row>
    <row r="1669" spans="1:20"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04"/>
        <v>126.85294117647059</v>
      </c>
      <c r="P1669">
        <f t="shared" si="105"/>
        <v>52.597560975609753</v>
      </c>
      <c r="Q1669" t="s">
        <v>8329</v>
      </c>
      <c r="R1669" t="s">
        <v>8350</v>
      </c>
      <c r="S1669" s="9">
        <f t="shared" si="107"/>
        <v>41682.0705787037</v>
      </c>
      <c r="T1669" s="9">
        <f t="shared" si="106"/>
        <v>41709.290972222225</v>
      </c>
    </row>
    <row r="1670" spans="1:20"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04"/>
        <v>102.6375</v>
      </c>
      <c r="P1670">
        <f t="shared" si="105"/>
        <v>70.784482758620683</v>
      </c>
      <c r="Q1670" t="s">
        <v>8329</v>
      </c>
      <c r="R1670" t="s">
        <v>8350</v>
      </c>
      <c r="S1670" s="9">
        <f t="shared" si="107"/>
        <v>40845.14975694444</v>
      </c>
      <c r="T1670" s="9">
        <f t="shared" si="106"/>
        <v>40875.191423611112</v>
      </c>
    </row>
    <row r="1671" spans="1:20"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04"/>
        <v>139.75</v>
      </c>
      <c r="P1671">
        <f t="shared" si="105"/>
        <v>53.75</v>
      </c>
      <c r="Q1671" t="s">
        <v>8329</v>
      </c>
      <c r="R1671" t="s">
        <v>8350</v>
      </c>
      <c r="S1671" s="9">
        <f t="shared" si="107"/>
        <v>42461.885138888887</v>
      </c>
      <c r="T1671" s="9">
        <f t="shared" si="106"/>
        <v>42521.885138888887</v>
      </c>
    </row>
    <row r="1672" spans="1:20"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04"/>
        <v>102.60000000000001</v>
      </c>
      <c r="P1672">
        <f t="shared" si="105"/>
        <v>44.608695652173914</v>
      </c>
      <c r="Q1672" t="s">
        <v>8329</v>
      </c>
      <c r="R1672" t="s">
        <v>8350</v>
      </c>
      <c r="S1672" s="9">
        <f t="shared" si="107"/>
        <v>40313.930543981485</v>
      </c>
      <c r="T1672" s="9">
        <f t="shared" si="106"/>
        <v>40364.166666666664</v>
      </c>
    </row>
    <row r="1673" spans="1:20"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04"/>
        <v>100.67349999999999</v>
      </c>
      <c r="P1673">
        <f t="shared" si="105"/>
        <v>26.148961038961041</v>
      </c>
      <c r="Q1673" t="s">
        <v>8329</v>
      </c>
      <c r="R1673" t="s">
        <v>8350</v>
      </c>
      <c r="S1673" s="9">
        <f t="shared" si="107"/>
        <v>42553.54414351852</v>
      </c>
      <c r="T1673" s="9">
        <f t="shared" si="106"/>
        <v>42583.54414351852</v>
      </c>
    </row>
    <row r="1674" spans="1:20"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04"/>
        <v>112.94117647058823</v>
      </c>
      <c r="P1674">
        <f t="shared" si="105"/>
        <v>39.183673469387756</v>
      </c>
      <c r="Q1674" t="s">
        <v>8329</v>
      </c>
      <c r="R1674" t="s">
        <v>8350</v>
      </c>
      <c r="S1674" s="9">
        <f t="shared" si="107"/>
        <v>41034.656597222223</v>
      </c>
      <c r="T1674" s="9">
        <f t="shared" si="106"/>
        <v>41064.656597222223</v>
      </c>
    </row>
    <row r="1675" spans="1:20"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04"/>
        <v>128.09523809523807</v>
      </c>
      <c r="P1675">
        <f t="shared" si="105"/>
        <v>45.593220338983052</v>
      </c>
      <c r="Q1675" t="s">
        <v>8329</v>
      </c>
      <c r="R1675" t="s">
        <v>8350</v>
      </c>
      <c r="S1675" s="9">
        <f t="shared" si="107"/>
        <v>42039.878379629634</v>
      </c>
      <c r="T1675" s="9">
        <f t="shared" si="106"/>
        <v>42069.878379629634</v>
      </c>
    </row>
    <row r="1676" spans="1:20"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04"/>
        <v>201.7</v>
      </c>
      <c r="P1676">
        <f t="shared" si="105"/>
        <v>89.247787610619469</v>
      </c>
      <c r="Q1676" t="s">
        <v>8329</v>
      </c>
      <c r="R1676" t="s">
        <v>8350</v>
      </c>
      <c r="S1676" s="9">
        <f t="shared" si="107"/>
        <v>42569.605393518519</v>
      </c>
      <c r="T1676" s="9">
        <f t="shared" si="106"/>
        <v>42600.290972222225</v>
      </c>
    </row>
    <row r="1677" spans="1:20"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04"/>
        <v>137.416</v>
      </c>
      <c r="P1677">
        <f t="shared" si="105"/>
        <v>40.416470588235299</v>
      </c>
      <c r="Q1677" t="s">
        <v>8329</v>
      </c>
      <c r="R1677" t="s">
        <v>8350</v>
      </c>
      <c r="S1677" s="9">
        <f t="shared" si="107"/>
        <v>40802.733101851853</v>
      </c>
      <c r="T1677" s="9">
        <f t="shared" si="106"/>
        <v>40832.918749999997</v>
      </c>
    </row>
    <row r="1678" spans="1:20"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04"/>
        <v>115.33333333333333</v>
      </c>
      <c r="P1678">
        <f t="shared" si="105"/>
        <v>82.38095238095238</v>
      </c>
      <c r="Q1678" t="s">
        <v>8329</v>
      </c>
      <c r="R1678" t="s">
        <v>8350</v>
      </c>
      <c r="S1678" s="9">
        <f t="shared" si="107"/>
        <v>40973.72623842593</v>
      </c>
      <c r="T1678" s="9">
        <f t="shared" si="106"/>
        <v>41020.165972222225</v>
      </c>
    </row>
    <row r="1679" spans="1:20"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04"/>
        <v>111.66666666666667</v>
      </c>
      <c r="P1679">
        <f t="shared" si="105"/>
        <v>159.52380952380952</v>
      </c>
      <c r="Q1679" t="s">
        <v>8329</v>
      </c>
      <c r="R1679" t="s">
        <v>8350</v>
      </c>
      <c r="S1679" s="9">
        <f t="shared" si="107"/>
        <v>42416.407129629632</v>
      </c>
      <c r="T1679" s="9">
        <f t="shared" si="106"/>
        <v>42476.249305555553</v>
      </c>
    </row>
    <row r="1680" spans="1:20"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04"/>
        <v>118.39999999999999</v>
      </c>
      <c r="P1680">
        <f t="shared" si="105"/>
        <v>36.244897959183675</v>
      </c>
      <c r="Q1680" t="s">
        <v>8329</v>
      </c>
      <c r="R1680" t="s">
        <v>8350</v>
      </c>
      <c r="S1680" s="9">
        <f t="shared" si="107"/>
        <v>41662.854988425926</v>
      </c>
      <c r="T1680" s="9">
        <f t="shared" si="106"/>
        <v>41676.854988425926</v>
      </c>
    </row>
    <row r="1681" spans="1:20"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04"/>
        <v>175</v>
      </c>
      <c r="P1681">
        <f t="shared" si="105"/>
        <v>62.5</v>
      </c>
      <c r="Q1681" t="s">
        <v>8329</v>
      </c>
      <c r="R1681" t="s">
        <v>8350</v>
      </c>
      <c r="S1681" s="9">
        <f t="shared" si="107"/>
        <v>40723.068807870368</v>
      </c>
      <c r="T1681" s="9">
        <f t="shared" si="106"/>
        <v>40746.068807870368</v>
      </c>
    </row>
    <row r="1682" spans="1:20"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04"/>
        <v>117.5</v>
      </c>
      <c r="P1682">
        <f t="shared" si="105"/>
        <v>47</v>
      </c>
      <c r="Q1682" t="s">
        <v>8329</v>
      </c>
      <c r="R1682" t="s">
        <v>8350</v>
      </c>
      <c r="S1682" s="9">
        <f t="shared" si="107"/>
        <v>41802.757719907408</v>
      </c>
      <c r="T1682" s="9">
        <f t="shared" si="106"/>
        <v>41832.757719907408</v>
      </c>
    </row>
    <row r="1683" spans="1:20"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ref="O1683:O1746" si="108">E1683/D1683 *100</f>
        <v>101.42212307692309</v>
      </c>
      <c r="P1683">
        <f t="shared" si="105"/>
        <v>74.575090497737563</v>
      </c>
      <c r="Q1683" t="s">
        <v>8329</v>
      </c>
      <c r="R1683" t="s">
        <v>8351</v>
      </c>
      <c r="S1683" s="9">
        <f t="shared" si="107"/>
        <v>42774.121342592596</v>
      </c>
      <c r="T1683" s="9">
        <f t="shared" si="106"/>
        <v>42823.083333333328</v>
      </c>
    </row>
    <row r="1684" spans="1:20"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08"/>
        <v>0</v>
      </c>
      <c r="P1684" t="e">
        <f t="shared" si="105"/>
        <v>#DIV/0!</v>
      </c>
      <c r="Q1684" t="s">
        <v>8329</v>
      </c>
      <c r="R1684" t="s">
        <v>8351</v>
      </c>
      <c r="S1684" s="9">
        <f t="shared" si="107"/>
        <v>42779.21365740741</v>
      </c>
      <c r="T1684" s="9">
        <f t="shared" si="106"/>
        <v>42839.171990740739</v>
      </c>
    </row>
    <row r="1685" spans="1:20"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08"/>
        <v>21.714285714285715</v>
      </c>
      <c r="P1685">
        <f t="shared" si="105"/>
        <v>76</v>
      </c>
      <c r="Q1685" t="s">
        <v>8329</v>
      </c>
      <c r="R1685" t="s">
        <v>8351</v>
      </c>
      <c r="S1685" s="9">
        <f t="shared" si="107"/>
        <v>42808.781689814816</v>
      </c>
      <c r="T1685" s="9">
        <f t="shared" si="106"/>
        <v>42832.781689814816</v>
      </c>
    </row>
    <row r="1686" spans="1:20"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08"/>
        <v>109.125</v>
      </c>
      <c r="P1686">
        <f t="shared" si="105"/>
        <v>86.43564356435644</v>
      </c>
      <c r="Q1686" t="s">
        <v>8329</v>
      </c>
      <c r="R1686" t="s">
        <v>8351</v>
      </c>
      <c r="S1686" s="9">
        <f t="shared" si="107"/>
        <v>42783.815289351856</v>
      </c>
      <c r="T1686" s="9">
        <f t="shared" si="106"/>
        <v>42811.773622685185</v>
      </c>
    </row>
    <row r="1687" spans="1:20"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08"/>
        <v>102.85714285714285</v>
      </c>
      <c r="P1687">
        <f t="shared" si="105"/>
        <v>24</v>
      </c>
      <c r="Q1687" t="s">
        <v>8329</v>
      </c>
      <c r="R1687" t="s">
        <v>8351</v>
      </c>
      <c r="S1687" s="9">
        <f t="shared" si="107"/>
        <v>42788.2502662037</v>
      </c>
      <c r="T1687" s="9">
        <f t="shared" si="106"/>
        <v>42818.208599537036</v>
      </c>
    </row>
    <row r="1688" spans="1:20"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08"/>
        <v>0.36</v>
      </c>
      <c r="P1688">
        <f t="shared" si="105"/>
        <v>18</v>
      </c>
      <c r="Q1688" t="s">
        <v>8329</v>
      </c>
      <c r="R1688" t="s">
        <v>8351</v>
      </c>
      <c r="S1688" s="9">
        <f t="shared" si="107"/>
        <v>42792.843969907408</v>
      </c>
      <c r="T1688" s="9">
        <f t="shared" si="106"/>
        <v>42852.802303240736</v>
      </c>
    </row>
    <row r="1689" spans="1:20"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08"/>
        <v>31.25</v>
      </c>
      <c r="P1689">
        <f t="shared" si="105"/>
        <v>80.128205128205124</v>
      </c>
      <c r="Q1689" t="s">
        <v>8329</v>
      </c>
      <c r="R1689" t="s">
        <v>8351</v>
      </c>
      <c r="S1689" s="9">
        <f t="shared" si="107"/>
        <v>42802.046817129631</v>
      </c>
      <c r="T1689" s="9">
        <f t="shared" si="106"/>
        <v>42835.84375</v>
      </c>
    </row>
    <row r="1690" spans="1:20"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08"/>
        <v>44.3</v>
      </c>
      <c r="P1690">
        <f t="shared" si="105"/>
        <v>253.14285714285714</v>
      </c>
      <c r="Q1690" t="s">
        <v>8329</v>
      </c>
      <c r="R1690" t="s">
        <v>8351</v>
      </c>
      <c r="S1690" s="9">
        <f t="shared" si="107"/>
        <v>42804.534652777773</v>
      </c>
      <c r="T1690" s="9">
        <f t="shared" si="106"/>
        <v>42834.492986111116</v>
      </c>
    </row>
    <row r="1691" spans="1:20"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08"/>
        <v>100</v>
      </c>
      <c r="P1691">
        <f t="shared" si="105"/>
        <v>171.42857142857142</v>
      </c>
      <c r="Q1691" t="s">
        <v>8329</v>
      </c>
      <c r="R1691" t="s">
        <v>8351</v>
      </c>
      <c r="S1691" s="9">
        <f t="shared" si="107"/>
        <v>42780.942476851851</v>
      </c>
      <c r="T1691" s="9">
        <f t="shared" si="106"/>
        <v>42810.900810185187</v>
      </c>
    </row>
    <row r="1692" spans="1:20"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08"/>
        <v>25.4</v>
      </c>
      <c r="P1692">
        <f t="shared" si="105"/>
        <v>57.727272727272727</v>
      </c>
      <c r="Q1692" t="s">
        <v>8329</v>
      </c>
      <c r="R1692" t="s">
        <v>8351</v>
      </c>
      <c r="S1692" s="9">
        <f t="shared" si="107"/>
        <v>42801.43104166667</v>
      </c>
      <c r="T1692" s="9">
        <f t="shared" si="106"/>
        <v>42831.389374999999</v>
      </c>
    </row>
    <row r="1693" spans="1:20"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08"/>
        <v>33.473333333333329</v>
      </c>
      <c r="P1693">
        <f t="shared" si="105"/>
        <v>264.26315789473682</v>
      </c>
      <c r="Q1693" t="s">
        <v>8329</v>
      </c>
      <c r="R1693" t="s">
        <v>8351</v>
      </c>
      <c r="S1693" s="9">
        <f t="shared" si="107"/>
        <v>42795.701481481476</v>
      </c>
      <c r="T1693" s="9">
        <f t="shared" si="106"/>
        <v>42828.041666666672</v>
      </c>
    </row>
    <row r="1694" spans="1:20"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08"/>
        <v>47.8</v>
      </c>
      <c r="P1694">
        <f t="shared" si="105"/>
        <v>159.33333333333334</v>
      </c>
      <c r="Q1694" t="s">
        <v>8329</v>
      </c>
      <c r="R1694" t="s">
        <v>8351</v>
      </c>
      <c r="S1694" s="9">
        <f t="shared" si="107"/>
        <v>42788.151238425926</v>
      </c>
      <c r="T1694" s="9">
        <f t="shared" si="106"/>
        <v>42820.999305555553</v>
      </c>
    </row>
    <row r="1695" spans="1:20"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08"/>
        <v>9.3333333333333339</v>
      </c>
      <c r="P1695">
        <f t="shared" si="105"/>
        <v>35</v>
      </c>
      <c r="Q1695" t="s">
        <v>8329</v>
      </c>
      <c r="R1695" t="s">
        <v>8351</v>
      </c>
      <c r="S1695" s="9">
        <f t="shared" si="107"/>
        <v>42803.920277777783</v>
      </c>
      <c r="T1695" s="9">
        <f t="shared" si="106"/>
        <v>42834.833333333328</v>
      </c>
    </row>
    <row r="1696" spans="1:20"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08"/>
        <v>0.05</v>
      </c>
      <c r="P1696">
        <f t="shared" si="105"/>
        <v>5</v>
      </c>
      <c r="Q1696" t="s">
        <v>8329</v>
      </c>
      <c r="R1696" t="s">
        <v>8351</v>
      </c>
      <c r="S1696" s="9">
        <f t="shared" si="107"/>
        <v>42791.669837962967</v>
      </c>
      <c r="T1696" s="9">
        <f t="shared" si="106"/>
        <v>42821.191666666666</v>
      </c>
    </row>
    <row r="1697" spans="1:20"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08"/>
        <v>11.708333333333334</v>
      </c>
      <c r="P1697">
        <f t="shared" si="105"/>
        <v>61.086956521739133</v>
      </c>
      <c r="Q1697" t="s">
        <v>8329</v>
      </c>
      <c r="R1697" t="s">
        <v>8351</v>
      </c>
      <c r="S1697" s="9">
        <f t="shared" si="107"/>
        <v>42801.031412037039</v>
      </c>
      <c r="T1697" s="9">
        <f t="shared" si="106"/>
        <v>42835.041666666672</v>
      </c>
    </row>
    <row r="1698" spans="1:20"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08"/>
        <v>0</v>
      </c>
      <c r="P1698" t="e">
        <f t="shared" si="105"/>
        <v>#DIV/0!</v>
      </c>
      <c r="Q1698" t="s">
        <v>8329</v>
      </c>
      <c r="R1698" t="s">
        <v>8351</v>
      </c>
      <c r="S1698" s="9">
        <f t="shared" si="107"/>
        <v>42796.069571759261</v>
      </c>
      <c r="T1698" s="9">
        <f t="shared" si="106"/>
        <v>42826.027905092589</v>
      </c>
    </row>
    <row r="1699" spans="1:20"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08"/>
        <v>20.208000000000002</v>
      </c>
      <c r="P1699">
        <f t="shared" si="105"/>
        <v>114.81818181818181</v>
      </c>
      <c r="Q1699" t="s">
        <v>8329</v>
      </c>
      <c r="R1699" t="s">
        <v>8351</v>
      </c>
      <c r="S1699" s="9">
        <f t="shared" si="107"/>
        <v>42805.032962962956</v>
      </c>
      <c r="T1699" s="9">
        <f t="shared" si="106"/>
        <v>42834.991296296299</v>
      </c>
    </row>
    <row r="1700" spans="1:20"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08"/>
        <v>0</v>
      </c>
      <c r="P1700" t="e">
        <f t="shared" si="105"/>
        <v>#DIV/0!</v>
      </c>
      <c r="Q1700" t="s">
        <v>8329</v>
      </c>
      <c r="R1700" t="s">
        <v>8351</v>
      </c>
      <c r="S1700" s="9">
        <f t="shared" si="107"/>
        <v>42796.207870370374</v>
      </c>
      <c r="T1700" s="9">
        <f t="shared" si="106"/>
        <v>42820.147916666669</v>
      </c>
    </row>
    <row r="1701" spans="1:20"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08"/>
        <v>4.2311459353574925</v>
      </c>
      <c r="P1701">
        <f t="shared" si="105"/>
        <v>54</v>
      </c>
      <c r="Q1701" t="s">
        <v>8329</v>
      </c>
      <c r="R1701" t="s">
        <v>8351</v>
      </c>
      <c r="S1701" s="9">
        <f t="shared" si="107"/>
        <v>42806.863946759258</v>
      </c>
      <c r="T1701" s="9">
        <f t="shared" si="106"/>
        <v>42836.863946759258</v>
      </c>
    </row>
    <row r="1702" spans="1:20"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08"/>
        <v>26.06</v>
      </c>
      <c r="P1702">
        <f t="shared" si="105"/>
        <v>65.974683544303801</v>
      </c>
      <c r="Q1702" t="s">
        <v>8329</v>
      </c>
      <c r="R1702" t="s">
        <v>8351</v>
      </c>
      <c r="S1702" s="9">
        <f t="shared" si="107"/>
        <v>42796.071643518517</v>
      </c>
      <c r="T1702" s="9">
        <f t="shared" si="106"/>
        <v>42826.166666666672</v>
      </c>
    </row>
    <row r="1703" spans="1:20"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08"/>
        <v>0.19801980198019803</v>
      </c>
      <c r="P1703">
        <f t="shared" si="105"/>
        <v>5</v>
      </c>
      <c r="Q1703" t="s">
        <v>8329</v>
      </c>
      <c r="R1703" t="s">
        <v>8351</v>
      </c>
      <c r="S1703" s="9">
        <f t="shared" si="107"/>
        <v>41989.664409722223</v>
      </c>
      <c r="T1703" s="9">
        <f t="shared" si="106"/>
        <v>42019.664409722223</v>
      </c>
    </row>
    <row r="1704" spans="1:20"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08"/>
        <v>6.0606060606060606E-3</v>
      </c>
      <c r="P1704">
        <f t="shared" si="105"/>
        <v>1</v>
      </c>
      <c r="Q1704" t="s">
        <v>8329</v>
      </c>
      <c r="R1704" t="s">
        <v>8351</v>
      </c>
      <c r="S1704" s="9">
        <f t="shared" si="107"/>
        <v>42063.869791666672</v>
      </c>
      <c r="T1704" s="9">
        <f t="shared" si="106"/>
        <v>42093.828125</v>
      </c>
    </row>
    <row r="1705" spans="1:20"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08"/>
        <v>1.02</v>
      </c>
      <c r="P1705">
        <f t="shared" si="105"/>
        <v>25.5</v>
      </c>
      <c r="Q1705" t="s">
        <v>8329</v>
      </c>
      <c r="R1705" t="s">
        <v>8351</v>
      </c>
      <c r="S1705" s="9">
        <f t="shared" si="107"/>
        <v>42187.281678240746</v>
      </c>
      <c r="T1705" s="9">
        <f t="shared" si="106"/>
        <v>42247.281678240746</v>
      </c>
    </row>
    <row r="1706" spans="1:20"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08"/>
        <v>65.100000000000009</v>
      </c>
      <c r="P1706">
        <f t="shared" si="105"/>
        <v>118.36363636363636</v>
      </c>
      <c r="Q1706" t="s">
        <v>8329</v>
      </c>
      <c r="R1706" t="s">
        <v>8351</v>
      </c>
      <c r="S1706" s="9">
        <f t="shared" si="107"/>
        <v>42021.139733796299</v>
      </c>
      <c r="T1706" s="9">
        <f t="shared" si="106"/>
        <v>42051.139733796299</v>
      </c>
    </row>
    <row r="1707" spans="1:20"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08"/>
        <v>0</v>
      </c>
      <c r="P1707" t="e">
        <f t="shared" si="105"/>
        <v>#DIV/0!</v>
      </c>
      <c r="Q1707" t="s">
        <v>8329</v>
      </c>
      <c r="R1707" t="s">
        <v>8351</v>
      </c>
      <c r="S1707" s="9">
        <f t="shared" si="107"/>
        <v>42245.016736111109</v>
      </c>
      <c r="T1707" s="9">
        <f t="shared" si="106"/>
        <v>42256.666666666672</v>
      </c>
    </row>
    <row r="1708" spans="1:20"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08"/>
        <v>0</v>
      </c>
      <c r="P1708" t="e">
        <f t="shared" si="105"/>
        <v>#DIV/0!</v>
      </c>
      <c r="Q1708" t="s">
        <v>8329</v>
      </c>
      <c r="R1708" t="s">
        <v>8351</v>
      </c>
      <c r="S1708" s="9">
        <f t="shared" si="107"/>
        <v>42179.306388888886</v>
      </c>
      <c r="T1708" s="9">
        <f t="shared" si="106"/>
        <v>42239.306388888886</v>
      </c>
    </row>
    <row r="1709" spans="1:20"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08"/>
        <v>9.74</v>
      </c>
      <c r="P1709">
        <f t="shared" si="105"/>
        <v>54.111111111111114</v>
      </c>
      <c r="Q1709" t="s">
        <v>8329</v>
      </c>
      <c r="R1709" t="s">
        <v>8351</v>
      </c>
      <c r="S1709" s="9">
        <f t="shared" si="107"/>
        <v>42427.721006944441</v>
      </c>
      <c r="T1709" s="9">
        <f t="shared" si="106"/>
        <v>42457.679340277777</v>
      </c>
    </row>
    <row r="1710" spans="1:20"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08"/>
        <v>0</v>
      </c>
      <c r="P1710" t="e">
        <f t="shared" si="105"/>
        <v>#DIV/0!</v>
      </c>
      <c r="Q1710" t="s">
        <v>8329</v>
      </c>
      <c r="R1710" t="s">
        <v>8351</v>
      </c>
      <c r="S1710" s="9">
        <f t="shared" si="107"/>
        <v>42451.866967592592</v>
      </c>
      <c r="T1710" s="9">
        <f t="shared" si="106"/>
        <v>42491.866967592592</v>
      </c>
    </row>
    <row r="1711" spans="1:20"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08"/>
        <v>4.8571428571428568</v>
      </c>
      <c r="P1711">
        <f t="shared" si="105"/>
        <v>21.25</v>
      </c>
      <c r="Q1711" t="s">
        <v>8329</v>
      </c>
      <c r="R1711" t="s">
        <v>8351</v>
      </c>
      <c r="S1711" s="9">
        <f t="shared" si="107"/>
        <v>41841.56381944444</v>
      </c>
      <c r="T1711" s="9">
        <f t="shared" si="106"/>
        <v>41882.818749999999</v>
      </c>
    </row>
    <row r="1712" spans="1:20"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08"/>
        <v>0.67999999999999994</v>
      </c>
      <c r="P1712">
        <f t="shared" si="105"/>
        <v>34</v>
      </c>
      <c r="Q1712" t="s">
        <v>8329</v>
      </c>
      <c r="R1712" t="s">
        <v>8351</v>
      </c>
      <c r="S1712" s="9">
        <f t="shared" si="107"/>
        <v>42341.59129629629</v>
      </c>
      <c r="T1712" s="9">
        <f t="shared" si="106"/>
        <v>42387.541666666672</v>
      </c>
    </row>
    <row r="1713" spans="1:20"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08"/>
        <v>10.5</v>
      </c>
      <c r="P1713">
        <f t="shared" si="105"/>
        <v>525</v>
      </c>
      <c r="Q1713" t="s">
        <v>8329</v>
      </c>
      <c r="R1713" t="s">
        <v>8351</v>
      </c>
      <c r="S1713" s="9">
        <f t="shared" si="107"/>
        <v>41852.646226851852</v>
      </c>
      <c r="T1713" s="9">
        <f t="shared" si="106"/>
        <v>41883.646226851852</v>
      </c>
    </row>
    <row r="1714" spans="1:20"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08"/>
        <v>0</v>
      </c>
      <c r="P1714" t="e">
        <f t="shared" si="105"/>
        <v>#DIV/0!</v>
      </c>
      <c r="Q1714" t="s">
        <v>8329</v>
      </c>
      <c r="R1714" t="s">
        <v>8351</v>
      </c>
      <c r="S1714" s="9">
        <f t="shared" si="107"/>
        <v>42125.913807870369</v>
      </c>
      <c r="T1714" s="9">
        <f t="shared" si="106"/>
        <v>42185.913807870369</v>
      </c>
    </row>
    <row r="1715" spans="1:20"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08"/>
        <v>1.6666666666666667</v>
      </c>
      <c r="P1715">
        <f t="shared" si="105"/>
        <v>50</v>
      </c>
      <c r="Q1715" t="s">
        <v>8329</v>
      </c>
      <c r="R1715" t="s">
        <v>8351</v>
      </c>
      <c r="S1715" s="9">
        <f t="shared" si="107"/>
        <v>41887.801064814819</v>
      </c>
      <c r="T1715" s="9">
        <f t="shared" si="106"/>
        <v>41917.801064814819</v>
      </c>
    </row>
    <row r="1716" spans="1:20"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08"/>
        <v>7.8680000000000003</v>
      </c>
      <c r="P1716">
        <f t="shared" si="105"/>
        <v>115.70588235294117</v>
      </c>
      <c r="Q1716" t="s">
        <v>8329</v>
      </c>
      <c r="R1716" t="s">
        <v>8351</v>
      </c>
      <c r="S1716" s="9">
        <f t="shared" si="107"/>
        <v>42095.918530092589</v>
      </c>
      <c r="T1716" s="9">
        <f t="shared" si="106"/>
        <v>42125.918530092589</v>
      </c>
    </row>
    <row r="1717" spans="1:20"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08"/>
        <v>0.22</v>
      </c>
      <c r="P1717">
        <f t="shared" si="105"/>
        <v>5.5</v>
      </c>
      <c r="Q1717" t="s">
        <v>8329</v>
      </c>
      <c r="R1717" t="s">
        <v>8351</v>
      </c>
      <c r="S1717" s="9">
        <f t="shared" si="107"/>
        <v>42064.217418981483</v>
      </c>
      <c r="T1717" s="9">
        <f t="shared" si="106"/>
        <v>42094.140277777777</v>
      </c>
    </row>
    <row r="1718" spans="1:20"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08"/>
        <v>7.5</v>
      </c>
      <c r="P1718">
        <f t="shared" si="105"/>
        <v>50</v>
      </c>
      <c r="Q1718" t="s">
        <v>8329</v>
      </c>
      <c r="R1718" t="s">
        <v>8351</v>
      </c>
      <c r="S1718" s="9">
        <f t="shared" si="107"/>
        <v>42673.577534722222</v>
      </c>
      <c r="T1718" s="9">
        <f t="shared" si="106"/>
        <v>42713.619201388887</v>
      </c>
    </row>
    <row r="1719" spans="1:20"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08"/>
        <v>42.725880551301685</v>
      </c>
      <c r="P1719">
        <f t="shared" si="105"/>
        <v>34.024390243902438</v>
      </c>
      <c r="Q1719" t="s">
        <v>8329</v>
      </c>
      <c r="R1719" t="s">
        <v>8351</v>
      </c>
      <c r="S1719" s="9">
        <f t="shared" si="107"/>
        <v>42460.98192129629</v>
      </c>
      <c r="T1719" s="9">
        <f t="shared" si="106"/>
        <v>42481.166666666672</v>
      </c>
    </row>
    <row r="1720" spans="1:20"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08"/>
        <v>0.2142857142857143</v>
      </c>
      <c r="P1720">
        <f t="shared" si="105"/>
        <v>37.5</v>
      </c>
      <c r="Q1720" t="s">
        <v>8329</v>
      </c>
      <c r="R1720" t="s">
        <v>8351</v>
      </c>
      <c r="S1720" s="9">
        <f t="shared" si="107"/>
        <v>42460.610520833332</v>
      </c>
      <c r="T1720" s="9">
        <f t="shared" si="106"/>
        <v>42504.207638888889</v>
      </c>
    </row>
    <row r="1721" spans="1:20"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08"/>
        <v>0.87500000000000011</v>
      </c>
      <c r="P1721">
        <f t="shared" si="105"/>
        <v>11.666666666666666</v>
      </c>
      <c r="Q1721" t="s">
        <v>8329</v>
      </c>
      <c r="R1721" t="s">
        <v>8351</v>
      </c>
      <c r="S1721" s="9">
        <f t="shared" si="107"/>
        <v>41869.534618055557</v>
      </c>
      <c r="T1721" s="9">
        <f t="shared" si="106"/>
        <v>41899.534618055557</v>
      </c>
    </row>
    <row r="1722" spans="1:20"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08"/>
        <v>5.625</v>
      </c>
      <c r="P1722">
        <f t="shared" si="105"/>
        <v>28.125</v>
      </c>
      <c r="Q1722" t="s">
        <v>8329</v>
      </c>
      <c r="R1722" t="s">
        <v>8351</v>
      </c>
      <c r="S1722" s="9">
        <f t="shared" si="107"/>
        <v>41922.783229166671</v>
      </c>
      <c r="T1722" s="9">
        <f t="shared" si="106"/>
        <v>41952.824895833335</v>
      </c>
    </row>
    <row r="1723" spans="1:20"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08"/>
        <v>0</v>
      </c>
      <c r="P1723" t="e">
        <f t="shared" si="105"/>
        <v>#DIV/0!</v>
      </c>
      <c r="Q1723" t="s">
        <v>8329</v>
      </c>
      <c r="R1723" t="s">
        <v>8351</v>
      </c>
      <c r="S1723" s="9">
        <f t="shared" si="107"/>
        <v>42319.461377314816</v>
      </c>
      <c r="T1723" s="9">
        <f t="shared" si="106"/>
        <v>42349.461377314816</v>
      </c>
    </row>
    <row r="1724" spans="1:20"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08"/>
        <v>3.4722222222222224E-2</v>
      </c>
      <c r="P1724">
        <f t="shared" si="105"/>
        <v>1</v>
      </c>
      <c r="Q1724" t="s">
        <v>8329</v>
      </c>
      <c r="R1724" t="s">
        <v>8351</v>
      </c>
      <c r="S1724" s="9">
        <f t="shared" si="107"/>
        <v>42425.960983796293</v>
      </c>
      <c r="T1724" s="9">
        <f t="shared" si="106"/>
        <v>42463.006944444445</v>
      </c>
    </row>
    <row r="1725" spans="1:20"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08"/>
        <v>6.5</v>
      </c>
      <c r="P1725">
        <f t="shared" si="105"/>
        <v>216.66666666666666</v>
      </c>
      <c r="Q1725" t="s">
        <v>8329</v>
      </c>
      <c r="R1725" t="s">
        <v>8351</v>
      </c>
      <c r="S1725" s="9">
        <f t="shared" si="107"/>
        <v>42129.82540509259</v>
      </c>
      <c r="T1725" s="9">
        <f t="shared" si="106"/>
        <v>42186.25</v>
      </c>
    </row>
    <row r="1726" spans="1:20"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08"/>
        <v>0.58333333333333337</v>
      </c>
      <c r="P1726">
        <f t="shared" si="105"/>
        <v>8.75</v>
      </c>
      <c r="Q1726" t="s">
        <v>8329</v>
      </c>
      <c r="R1726" t="s">
        <v>8351</v>
      </c>
      <c r="S1726" s="9">
        <f t="shared" si="107"/>
        <v>41912.932430555556</v>
      </c>
      <c r="T1726" s="9">
        <f t="shared" si="106"/>
        <v>41942.932430555556</v>
      </c>
    </row>
    <row r="1727" spans="1:20"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08"/>
        <v>10.181818181818182</v>
      </c>
      <c r="P1727">
        <f t="shared" si="105"/>
        <v>62.222222222222221</v>
      </c>
      <c r="Q1727" t="s">
        <v>8329</v>
      </c>
      <c r="R1727" t="s">
        <v>8351</v>
      </c>
      <c r="S1727" s="9">
        <f t="shared" si="107"/>
        <v>41845.968159722222</v>
      </c>
      <c r="T1727" s="9">
        <f t="shared" si="106"/>
        <v>41875.968159722222</v>
      </c>
    </row>
    <row r="1728" spans="1:20"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08"/>
        <v>33.784615384615385</v>
      </c>
      <c r="P1728">
        <f t="shared" si="105"/>
        <v>137.25</v>
      </c>
      <c r="Q1728" t="s">
        <v>8329</v>
      </c>
      <c r="R1728" t="s">
        <v>8351</v>
      </c>
      <c r="S1728" s="9">
        <f t="shared" si="107"/>
        <v>41788.919722222221</v>
      </c>
      <c r="T1728" s="9">
        <f t="shared" si="106"/>
        <v>41817.919722222221</v>
      </c>
    </row>
    <row r="1729" spans="1:20"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08"/>
        <v>3.3333333333333333E-2</v>
      </c>
      <c r="P1729">
        <f t="shared" si="105"/>
        <v>1</v>
      </c>
      <c r="Q1729" t="s">
        <v>8329</v>
      </c>
      <c r="R1729" t="s">
        <v>8351</v>
      </c>
      <c r="S1729" s="9">
        <f t="shared" si="107"/>
        <v>42044.927974537044</v>
      </c>
      <c r="T1729" s="9">
        <f t="shared" si="106"/>
        <v>42099.458333333328</v>
      </c>
    </row>
    <row r="1730" spans="1:20"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si="108"/>
        <v>68.400000000000006</v>
      </c>
      <c r="P1730">
        <f t="shared" si="105"/>
        <v>122.14285714285714</v>
      </c>
      <c r="Q1730" t="s">
        <v>8329</v>
      </c>
      <c r="R1730" t="s">
        <v>8351</v>
      </c>
      <c r="S1730" s="9">
        <f t="shared" si="107"/>
        <v>42268.625856481478</v>
      </c>
      <c r="T1730" s="9">
        <f t="shared" si="106"/>
        <v>42298.625856481478</v>
      </c>
    </row>
    <row r="1731" spans="1:20"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si="108"/>
        <v>0</v>
      </c>
      <c r="P1731" t="e">
        <f t="shared" ref="P1731:P1794" si="109">(E1731/L1731)</f>
        <v>#DIV/0!</v>
      </c>
      <c r="Q1731" t="s">
        <v>8329</v>
      </c>
      <c r="R1731" t="s">
        <v>8351</v>
      </c>
      <c r="S1731" s="9">
        <f t="shared" si="107"/>
        <v>42471.052152777775</v>
      </c>
      <c r="T1731" s="9">
        <f t="shared" ref="T1731:T1794" si="110">(((I1731/60)/60)/24)+DATE(1970,1,1)</f>
        <v>42531.052152777775</v>
      </c>
    </row>
    <row r="1732" spans="1:20"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08"/>
        <v>0</v>
      </c>
      <c r="P1732" t="e">
        <f t="shared" si="109"/>
        <v>#DIV/0!</v>
      </c>
      <c r="Q1732" t="s">
        <v>8329</v>
      </c>
      <c r="R1732" t="s">
        <v>8351</v>
      </c>
      <c r="S1732" s="9">
        <f t="shared" ref="S1732:S1795" si="111">(((J1732/60)/60)/24)+DATE(1970,1,1)</f>
        <v>42272.087766203709</v>
      </c>
      <c r="T1732" s="9">
        <f t="shared" si="110"/>
        <v>42302.087766203709</v>
      </c>
    </row>
    <row r="1733" spans="1:20"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08"/>
        <v>0</v>
      </c>
      <c r="P1733" t="e">
        <f t="shared" si="109"/>
        <v>#DIV/0!</v>
      </c>
      <c r="Q1733" t="s">
        <v>8329</v>
      </c>
      <c r="R1733" t="s">
        <v>8351</v>
      </c>
      <c r="S1733" s="9">
        <f t="shared" si="111"/>
        <v>42152.906851851847</v>
      </c>
      <c r="T1733" s="9">
        <f t="shared" si="110"/>
        <v>42166.625</v>
      </c>
    </row>
    <row r="1734" spans="1:20"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08"/>
        <v>0</v>
      </c>
      <c r="P1734" t="e">
        <f t="shared" si="109"/>
        <v>#DIV/0!</v>
      </c>
      <c r="Q1734" t="s">
        <v>8329</v>
      </c>
      <c r="R1734" t="s">
        <v>8351</v>
      </c>
      <c r="S1734" s="9">
        <f t="shared" si="111"/>
        <v>42325.683807870373</v>
      </c>
      <c r="T1734" s="9">
        <f t="shared" si="110"/>
        <v>42385.208333333328</v>
      </c>
    </row>
    <row r="1735" spans="1:20"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08"/>
        <v>0</v>
      </c>
      <c r="P1735" t="e">
        <f t="shared" si="109"/>
        <v>#DIV/0!</v>
      </c>
      <c r="Q1735" t="s">
        <v>8329</v>
      </c>
      <c r="R1735" t="s">
        <v>8351</v>
      </c>
      <c r="S1735" s="9">
        <f t="shared" si="111"/>
        <v>42614.675625000003</v>
      </c>
      <c r="T1735" s="9">
        <f t="shared" si="110"/>
        <v>42626.895833333328</v>
      </c>
    </row>
    <row r="1736" spans="1:20"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08"/>
        <v>2.2222222222222223E-2</v>
      </c>
      <c r="P1736">
        <f t="shared" si="109"/>
        <v>1</v>
      </c>
      <c r="Q1736" t="s">
        <v>8329</v>
      </c>
      <c r="R1736" t="s">
        <v>8351</v>
      </c>
      <c r="S1736" s="9">
        <f t="shared" si="111"/>
        <v>42102.036527777775</v>
      </c>
      <c r="T1736" s="9">
        <f t="shared" si="110"/>
        <v>42132.036527777775</v>
      </c>
    </row>
    <row r="1737" spans="1:20"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08"/>
        <v>11</v>
      </c>
      <c r="P1737">
        <f t="shared" si="109"/>
        <v>55</v>
      </c>
      <c r="Q1737" t="s">
        <v>8329</v>
      </c>
      <c r="R1737" t="s">
        <v>8351</v>
      </c>
      <c r="S1737" s="9">
        <f t="shared" si="111"/>
        <v>42559.814178240747</v>
      </c>
      <c r="T1737" s="9">
        <f t="shared" si="110"/>
        <v>42589.814178240747</v>
      </c>
    </row>
    <row r="1738" spans="1:20"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08"/>
        <v>0.73333333333333328</v>
      </c>
      <c r="P1738">
        <f t="shared" si="109"/>
        <v>22</v>
      </c>
      <c r="Q1738" t="s">
        <v>8329</v>
      </c>
      <c r="R1738" t="s">
        <v>8351</v>
      </c>
      <c r="S1738" s="9">
        <f t="shared" si="111"/>
        <v>42286.861493055556</v>
      </c>
      <c r="T1738" s="9">
        <f t="shared" si="110"/>
        <v>42316.90315972222</v>
      </c>
    </row>
    <row r="1739" spans="1:20"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08"/>
        <v>21.25</v>
      </c>
      <c r="P1739">
        <f t="shared" si="109"/>
        <v>56.666666666666664</v>
      </c>
      <c r="Q1739" t="s">
        <v>8329</v>
      </c>
      <c r="R1739" t="s">
        <v>8351</v>
      </c>
      <c r="S1739" s="9">
        <f t="shared" si="111"/>
        <v>42175.948981481488</v>
      </c>
      <c r="T1739" s="9">
        <f t="shared" si="110"/>
        <v>42205.948981481488</v>
      </c>
    </row>
    <row r="1740" spans="1:20"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08"/>
        <v>0.4</v>
      </c>
      <c r="P1740">
        <f t="shared" si="109"/>
        <v>20</v>
      </c>
      <c r="Q1740" t="s">
        <v>8329</v>
      </c>
      <c r="R1740" t="s">
        <v>8351</v>
      </c>
      <c r="S1740" s="9">
        <f t="shared" si="111"/>
        <v>41884.874328703707</v>
      </c>
      <c r="T1740" s="9">
        <f t="shared" si="110"/>
        <v>41914.874328703707</v>
      </c>
    </row>
    <row r="1741" spans="1:20"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08"/>
        <v>0.1</v>
      </c>
      <c r="P1741">
        <f t="shared" si="109"/>
        <v>1</v>
      </c>
      <c r="Q1741" t="s">
        <v>8329</v>
      </c>
      <c r="R1741" t="s">
        <v>8351</v>
      </c>
      <c r="S1741" s="9">
        <f t="shared" si="111"/>
        <v>42435.874212962968</v>
      </c>
      <c r="T1741" s="9">
        <f t="shared" si="110"/>
        <v>42494.832546296297</v>
      </c>
    </row>
    <row r="1742" spans="1:20"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08"/>
        <v>0</v>
      </c>
      <c r="P1742" t="e">
        <f t="shared" si="109"/>
        <v>#DIV/0!</v>
      </c>
      <c r="Q1742" t="s">
        <v>8329</v>
      </c>
      <c r="R1742" t="s">
        <v>8351</v>
      </c>
      <c r="S1742" s="9">
        <f t="shared" si="111"/>
        <v>42171.817384259266</v>
      </c>
      <c r="T1742" s="9">
        <f t="shared" si="110"/>
        <v>42201.817384259266</v>
      </c>
    </row>
    <row r="1743" spans="1:20"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08"/>
        <v>110.83333333333334</v>
      </c>
      <c r="P1743">
        <f t="shared" si="109"/>
        <v>25.576923076923077</v>
      </c>
      <c r="Q1743" t="s">
        <v>8342</v>
      </c>
      <c r="R1743" t="s">
        <v>8343</v>
      </c>
      <c r="S1743" s="9">
        <f t="shared" si="111"/>
        <v>42120.628136574072</v>
      </c>
      <c r="T1743" s="9">
        <f t="shared" si="110"/>
        <v>42165.628136574072</v>
      </c>
    </row>
    <row r="1744" spans="1:20"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08"/>
        <v>108.74999999999999</v>
      </c>
      <c r="P1744">
        <f t="shared" si="109"/>
        <v>63.970588235294116</v>
      </c>
      <c r="Q1744" t="s">
        <v>8342</v>
      </c>
      <c r="R1744" t="s">
        <v>8343</v>
      </c>
      <c r="S1744" s="9">
        <f t="shared" si="111"/>
        <v>42710.876967592587</v>
      </c>
      <c r="T1744" s="9">
        <f t="shared" si="110"/>
        <v>42742.875</v>
      </c>
    </row>
    <row r="1745" spans="1:20"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08"/>
        <v>100.41666666666667</v>
      </c>
      <c r="P1745">
        <f t="shared" si="109"/>
        <v>89.925373134328353</v>
      </c>
      <c r="Q1745" t="s">
        <v>8342</v>
      </c>
      <c r="R1745" t="s">
        <v>8343</v>
      </c>
      <c r="S1745" s="9">
        <f t="shared" si="111"/>
        <v>42586.925636574073</v>
      </c>
      <c r="T1745" s="9">
        <f t="shared" si="110"/>
        <v>42609.165972222225</v>
      </c>
    </row>
    <row r="1746" spans="1:20"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08"/>
        <v>118.45454545454545</v>
      </c>
      <c r="P1746">
        <f t="shared" si="109"/>
        <v>93.071428571428569</v>
      </c>
      <c r="Q1746" t="s">
        <v>8342</v>
      </c>
      <c r="R1746" t="s">
        <v>8343</v>
      </c>
      <c r="S1746" s="9">
        <f t="shared" si="111"/>
        <v>42026.605057870373</v>
      </c>
      <c r="T1746" s="9">
        <f t="shared" si="110"/>
        <v>42071.563391203701</v>
      </c>
    </row>
    <row r="1747" spans="1:20"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ref="O1747:O1810" si="112">E1747/D1747 *100</f>
        <v>114.01428571428571</v>
      </c>
      <c r="P1747">
        <f t="shared" si="109"/>
        <v>89.674157303370791</v>
      </c>
      <c r="Q1747" t="s">
        <v>8342</v>
      </c>
      <c r="R1747" t="s">
        <v>8343</v>
      </c>
      <c r="S1747" s="9">
        <f t="shared" si="111"/>
        <v>42690.259699074071</v>
      </c>
      <c r="T1747" s="9">
        <f t="shared" si="110"/>
        <v>42726.083333333328</v>
      </c>
    </row>
    <row r="1748" spans="1:20"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12"/>
        <v>148.10000000000002</v>
      </c>
      <c r="P1748">
        <f t="shared" si="109"/>
        <v>207.61682242990653</v>
      </c>
      <c r="Q1748" t="s">
        <v>8342</v>
      </c>
      <c r="R1748" t="s">
        <v>8343</v>
      </c>
      <c r="S1748" s="9">
        <f t="shared" si="111"/>
        <v>42668.176701388889</v>
      </c>
      <c r="T1748" s="9">
        <f t="shared" si="110"/>
        <v>42698.083333333328</v>
      </c>
    </row>
    <row r="1749" spans="1:20"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12"/>
        <v>104.95555555555556</v>
      </c>
      <c r="P1749">
        <f t="shared" si="109"/>
        <v>59.408805031446541</v>
      </c>
      <c r="Q1749" t="s">
        <v>8342</v>
      </c>
      <c r="R1749" t="s">
        <v>8343</v>
      </c>
      <c r="S1749" s="9">
        <f t="shared" si="111"/>
        <v>42292.435532407413</v>
      </c>
      <c r="T1749" s="9">
        <f t="shared" si="110"/>
        <v>42321.625</v>
      </c>
    </row>
    <row r="1750" spans="1:20"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12"/>
        <v>129.94800000000001</v>
      </c>
      <c r="P1750">
        <f t="shared" si="109"/>
        <v>358.97237569060775</v>
      </c>
      <c r="Q1750" t="s">
        <v>8342</v>
      </c>
      <c r="R1750" t="s">
        <v>8343</v>
      </c>
      <c r="S1750" s="9">
        <f t="shared" si="111"/>
        <v>42219.950729166667</v>
      </c>
      <c r="T1750" s="9">
        <f t="shared" si="110"/>
        <v>42249.950729166667</v>
      </c>
    </row>
    <row r="1751" spans="1:20"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12"/>
        <v>123.48756218905473</v>
      </c>
      <c r="P1751">
        <f t="shared" si="109"/>
        <v>94.736641221374043</v>
      </c>
      <c r="Q1751" t="s">
        <v>8342</v>
      </c>
      <c r="R1751" t="s">
        <v>8343</v>
      </c>
      <c r="S1751" s="9">
        <f t="shared" si="111"/>
        <v>42758.975937499999</v>
      </c>
      <c r="T1751" s="9">
        <f t="shared" si="110"/>
        <v>42795.791666666672</v>
      </c>
    </row>
    <row r="1752" spans="1:20"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12"/>
        <v>201.62</v>
      </c>
      <c r="P1752">
        <f t="shared" si="109"/>
        <v>80.647999999999996</v>
      </c>
      <c r="Q1752" t="s">
        <v>8342</v>
      </c>
      <c r="R1752" t="s">
        <v>8343</v>
      </c>
      <c r="S1752" s="9">
        <f t="shared" si="111"/>
        <v>42454.836851851855</v>
      </c>
      <c r="T1752" s="9">
        <f t="shared" si="110"/>
        <v>42479.836851851855</v>
      </c>
    </row>
    <row r="1753" spans="1:20"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12"/>
        <v>102.89999999999999</v>
      </c>
      <c r="P1753">
        <f t="shared" si="109"/>
        <v>168.68852459016392</v>
      </c>
      <c r="Q1753" t="s">
        <v>8342</v>
      </c>
      <c r="R1753" t="s">
        <v>8343</v>
      </c>
      <c r="S1753" s="9">
        <f t="shared" si="111"/>
        <v>42052.7815162037</v>
      </c>
      <c r="T1753" s="9">
        <f t="shared" si="110"/>
        <v>42082.739849537036</v>
      </c>
    </row>
    <row r="1754" spans="1:20"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12"/>
        <v>260.16666666666663</v>
      </c>
      <c r="P1754">
        <f t="shared" si="109"/>
        <v>34.68888888888889</v>
      </c>
      <c r="Q1754" t="s">
        <v>8342</v>
      </c>
      <c r="R1754" t="s">
        <v>8343</v>
      </c>
      <c r="S1754" s="9">
        <f t="shared" si="111"/>
        <v>42627.253263888888</v>
      </c>
      <c r="T1754" s="9">
        <f t="shared" si="110"/>
        <v>42657.253263888888</v>
      </c>
    </row>
    <row r="1755" spans="1:20"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12"/>
        <v>108</v>
      </c>
      <c r="P1755">
        <f t="shared" si="109"/>
        <v>462.85714285714283</v>
      </c>
      <c r="Q1755" t="s">
        <v>8342</v>
      </c>
      <c r="R1755" t="s">
        <v>8343</v>
      </c>
      <c r="S1755" s="9">
        <f t="shared" si="111"/>
        <v>42420.74962962963</v>
      </c>
      <c r="T1755" s="9">
        <f t="shared" si="110"/>
        <v>42450.707962962959</v>
      </c>
    </row>
    <row r="1756" spans="1:20"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12"/>
        <v>110.52941176470587</v>
      </c>
      <c r="P1756">
        <f t="shared" si="109"/>
        <v>104.38888888888889</v>
      </c>
      <c r="Q1756" t="s">
        <v>8342</v>
      </c>
      <c r="R1756" t="s">
        <v>8343</v>
      </c>
      <c r="S1756" s="9">
        <f t="shared" si="111"/>
        <v>42067.876770833333</v>
      </c>
      <c r="T1756" s="9">
        <f t="shared" si="110"/>
        <v>42097.835104166668</v>
      </c>
    </row>
    <row r="1757" spans="1:20"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12"/>
        <v>120</v>
      </c>
      <c r="P1757">
        <f t="shared" si="109"/>
        <v>7.5</v>
      </c>
      <c r="Q1757" t="s">
        <v>8342</v>
      </c>
      <c r="R1757" t="s">
        <v>8343</v>
      </c>
      <c r="S1757" s="9">
        <f t="shared" si="111"/>
        <v>42252.788900462961</v>
      </c>
      <c r="T1757" s="9">
        <f t="shared" si="110"/>
        <v>42282.788900462961</v>
      </c>
    </row>
    <row r="1758" spans="1:20"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12"/>
        <v>102.82909090909091</v>
      </c>
      <c r="P1758">
        <f t="shared" si="109"/>
        <v>47.13</v>
      </c>
      <c r="Q1758" t="s">
        <v>8342</v>
      </c>
      <c r="R1758" t="s">
        <v>8343</v>
      </c>
      <c r="S1758" s="9">
        <f t="shared" si="111"/>
        <v>42571.167465277773</v>
      </c>
      <c r="T1758" s="9">
        <f t="shared" si="110"/>
        <v>42611.167465277773</v>
      </c>
    </row>
    <row r="1759" spans="1:20"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12"/>
        <v>115.99999999999999</v>
      </c>
      <c r="P1759">
        <f t="shared" si="109"/>
        <v>414.28571428571428</v>
      </c>
      <c r="Q1759" t="s">
        <v>8342</v>
      </c>
      <c r="R1759" t="s">
        <v>8343</v>
      </c>
      <c r="S1759" s="9">
        <f t="shared" si="111"/>
        <v>42733.827349537038</v>
      </c>
      <c r="T1759" s="9">
        <f t="shared" si="110"/>
        <v>42763.811805555553</v>
      </c>
    </row>
    <row r="1760" spans="1:20"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12"/>
        <v>114.7</v>
      </c>
      <c r="P1760">
        <f t="shared" si="109"/>
        <v>42.481481481481481</v>
      </c>
      <c r="Q1760" t="s">
        <v>8342</v>
      </c>
      <c r="R1760" t="s">
        <v>8343</v>
      </c>
      <c r="S1760" s="9">
        <f t="shared" si="111"/>
        <v>42505.955925925926</v>
      </c>
      <c r="T1760" s="9">
        <f t="shared" si="110"/>
        <v>42565.955925925926</v>
      </c>
    </row>
    <row r="1761" spans="1:20"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12"/>
        <v>106.60000000000001</v>
      </c>
      <c r="P1761">
        <f t="shared" si="109"/>
        <v>108.77551020408163</v>
      </c>
      <c r="Q1761" t="s">
        <v>8342</v>
      </c>
      <c r="R1761" t="s">
        <v>8343</v>
      </c>
      <c r="S1761" s="9">
        <f t="shared" si="111"/>
        <v>42068.829039351855</v>
      </c>
      <c r="T1761" s="9">
        <f t="shared" si="110"/>
        <v>42088.787372685183</v>
      </c>
    </row>
    <row r="1762" spans="1:20"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12"/>
        <v>165.44</v>
      </c>
      <c r="P1762">
        <f t="shared" si="109"/>
        <v>81.098039215686271</v>
      </c>
      <c r="Q1762" t="s">
        <v>8342</v>
      </c>
      <c r="R1762" t="s">
        <v>8343</v>
      </c>
      <c r="S1762" s="9">
        <f t="shared" si="111"/>
        <v>42405.67260416667</v>
      </c>
      <c r="T1762" s="9">
        <f t="shared" si="110"/>
        <v>42425.67260416667</v>
      </c>
    </row>
    <row r="1763" spans="1:20"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12"/>
        <v>155</v>
      </c>
      <c r="P1763">
        <f t="shared" si="109"/>
        <v>51.666666666666664</v>
      </c>
      <c r="Q1763" t="s">
        <v>8342</v>
      </c>
      <c r="R1763" t="s">
        <v>8343</v>
      </c>
      <c r="S1763" s="9">
        <f t="shared" si="111"/>
        <v>42209.567824074074</v>
      </c>
      <c r="T1763" s="9">
        <f t="shared" si="110"/>
        <v>42259.567824074074</v>
      </c>
    </row>
    <row r="1764" spans="1:20"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12"/>
        <v>885</v>
      </c>
      <c r="P1764">
        <f t="shared" si="109"/>
        <v>35.4</v>
      </c>
      <c r="Q1764" t="s">
        <v>8342</v>
      </c>
      <c r="R1764" t="s">
        <v>8343</v>
      </c>
      <c r="S1764" s="9">
        <f t="shared" si="111"/>
        <v>42410.982002314813</v>
      </c>
      <c r="T1764" s="9">
        <f t="shared" si="110"/>
        <v>42440.982002314813</v>
      </c>
    </row>
    <row r="1765" spans="1:20"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12"/>
        <v>101.90833333333333</v>
      </c>
      <c r="P1765">
        <f t="shared" si="109"/>
        <v>103.63559322033899</v>
      </c>
      <c r="Q1765" t="s">
        <v>8342</v>
      </c>
      <c r="R1765" t="s">
        <v>8343</v>
      </c>
      <c r="S1765" s="9">
        <f t="shared" si="111"/>
        <v>42636.868518518517</v>
      </c>
      <c r="T1765" s="9">
        <f t="shared" si="110"/>
        <v>42666.868518518517</v>
      </c>
    </row>
    <row r="1766" spans="1:20"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12"/>
        <v>19.600000000000001</v>
      </c>
      <c r="P1766">
        <f t="shared" si="109"/>
        <v>55.282051282051285</v>
      </c>
      <c r="Q1766" t="s">
        <v>8342</v>
      </c>
      <c r="R1766" t="s">
        <v>8343</v>
      </c>
      <c r="S1766" s="9">
        <f t="shared" si="111"/>
        <v>41825.485868055555</v>
      </c>
      <c r="T1766" s="9">
        <f t="shared" si="110"/>
        <v>41854.485868055555</v>
      </c>
    </row>
    <row r="1767" spans="1:20"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12"/>
        <v>59.467839999999995</v>
      </c>
      <c r="P1767">
        <f t="shared" si="109"/>
        <v>72.16970873786407</v>
      </c>
      <c r="Q1767" t="s">
        <v>8342</v>
      </c>
      <c r="R1767" t="s">
        <v>8343</v>
      </c>
      <c r="S1767" s="9">
        <f t="shared" si="111"/>
        <v>41834.980462962965</v>
      </c>
      <c r="T1767" s="9">
        <f t="shared" si="110"/>
        <v>41864.980462962965</v>
      </c>
    </row>
    <row r="1768" spans="1:20"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12"/>
        <v>0</v>
      </c>
      <c r="P1768" t="e">
        <f t="shared" si="109"/>
        <v>#DIV/0!</v>
      </c>
      <c r="Q1768" t="s">
        <v>8342</v>
      </c>
      <c r="R1768" t="s">
        <v>8343</v>
      </c>
      <c r="S1768" s="9">
        <f t="shared" si="111"/>
        <v>41855.859814814816</v>
      </c>
      <c r="T1768" s="9">
        <f t="shared" si="110"/>
        <v>41876.859814814816</v>
      </c>
    </row>
    <row r="1769" spans="1:20"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12"/>
        <v>45.72</v>
      </c>
      <c r="P1769">
        <f t="shared" si="109"/>
        <v>58.615384615384613</v>
      </c>
      <c r="Q1769" t="s">
        <v>8342</v>
      </c>
      <c r="R1769" t="s">
        <v>8343</v>
      </c>
      <c r="S1769" s="9">
        <f t="shared" si="111"/>
        <v>41824.658379629633</v>
      </c>
      <c r="T1769" s="9">
        <f t="shared" si="110"/>
        <v>41854.658379629633</v>
      </c>
    </row>
    <row r="1770" spans="1:20"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12"/>
        <v>3.74</v>
      </c>
      <c r="P1770">
        <f t="shared" si="109"/>
        <v>12.466666666666667</v>
      </c>
      <c r="Q1770" t="s">
        <v>8342</v>
      </c>
      <c r="R1770" t="s">
        <v>8343</v>
      </c>
      <c r="S1770" s="9">
        <f t="shared" si="111"/>
        <v>41849.560694444444</v>
      </c>
      <c r="T1770" s="9">
        <f t="shared" si="110"/>
        <v>41909.560694444444</v>
      </c>
    </row>
    <row r="1771" spans="1:20"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12"/>
        <v>2.7025000000000001</v>
      </c>
      <c r="P1771">
        <f t="shared" si="109"/>
        <v>49.136363636363633</v>
      </c>
      <c r="Q1771" t="s">
        <v>8342</v>
      </c>
      <c r="R1771" t="s">
        <v>8343</v>
      </c>
      <c r="S1771" s="9">
        <f t="shared" si="111"/>
        <v>41987.818969907406</v>
      </c>
      <c r="T1771" s="9">
        <f t="shared" si="110"/>
        <v>42017.818969907406</v>
      </c>
    </row>
    <row r="1772" spans="1:20"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12"/>
        <v>56.51428571428572</v>
      </c>
      <c r="P1772">
        <f t="shared" si="109"/>
        <v>150.5</v>
      </c>
      <c r="Q1772" t="s">
        <v>8342</v>
      </c>
      <c r="R1772" t="s">
        <v>8343</v>
      </c>
      <c r="S1772" s="9">
        <f t="shared" si="111"/>
        <v>41891.780023148152</v>
      </c>
      <c r="T1772" s="9">
        <f t="shared" si="110"/>
        <v>41926.780023148152</v>
      </c>
    </row>
    <row r="1773" spans="1:20"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12"/>
        <v>21.30952380952381</v>
      </c>
      <c r="P1773">
        <f t="shared" si="109"/>
        <v>35.799999999999997</v>
      </c>
      <c r="Q1773" t="s">
        <v>8342</v>
      </c>
      <c r="R1773" t="s">
        <v>8343</v>
      </c>
      <c r="S1773" s="9">
        <f t="shared" si="111"/>
        <v>41905.979629629634</v>
      </c>
      <c r="T1773" s="9">
        <f t="shared" si="110"/>
        <v>41935.979629629634</v>
      </c>
    </row>
    <row r="1774" spans="1:20"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12"/>
        <v>15.6</v>
      </c>
      <c r="P1774">
        <f t="shared" si="109"/>
        <v>45.157894736842103</v>
      </c>
      <c r="Q1774" t="s">
        <v>8342</v>
      </c>
      <c r="R1774" t="s">
        <v>8343</v>
      </c>
      <c r="S1774" s="9">
        <f t="shared" si="111"/>
        <v>41766.718009259261</v>
      </c>
      <c r="T1774" s="9">
        <f t="shared" si="110"/>
        <v>41826.718009259261</v>
      </c>
    </row>
    <row r="1775" spans="1:20"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12"/>
        <v>6.2566666666666677</v>
      </c>
      <c r="P1775">
        <f t="shared" si="109"/>
        <v>98.78947368421052</v>
      </c>
      <c r="Q1775" t="s">
        <v>8342</v>
      </c>
      <c r="R1775" t="s">
        <v>8343</v>
      </c>
      <c r="S1775" s="9">
        <f t="shared" si="111"/>
        <v>41978.760393518518</v>
      </c>
      <c r="T1775" s="9">
        <f t="shared" si="110"/>
        <v>42023.760393518518</v>
      </c>
    </row>
    <row r="1776" spans="1:20"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12"/>
        <v>45.92</v>
      </c>
      <c r="P1776">
        <f t="shared" si="109"/>
        <v>88.307692307692307</v>
      </c>
      <c r="Q1776" t="s">
        <v>8342</v>
      </c>
      <c r="R1776" t="s">
        <v>8343</v>
      </c>
      <c r="S1776" s="9">
        <f t="shared" si="111"/>
        <v>41930.218657407408</v>
      </c>
      <c r="T1776" s="9">
        <f t="shared" si="110"/>
        <v>41972.624305555553</v>
      </c>
    </row>
    <row r="1777" spans="1:20"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12"/>
        <v>65.101538461538468</v>
      </c>
      <c r="P1777">
        <f t="shared" si="109"/>
        <v>170.62903225806451</v>
      </c>
      <c r="Q1777" t="s">
        <v>8342</v>
      </c>
      <c r="R1777" t="s">
        <v>8343</v>
      </c>
      <c r="S1777" s="9">
        <f t="shared" si="111"/>
        <v>41891.976388888892</v>
      </c>
      <c r="T1777" s="9">
        <f t="shared" si="110"/>
        <v>41936.976388888892</v>
      </c>
    </row>
    <row r="1778" spans="1:20"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12"/>
        <v>6.7</v>
      </c>
      <c r="P1778">
        <f t="shared" si="109"/>
        <v>83.75</v>
      </c>
      <c r="Q1778" t="s">
        <v>8342</v>
      </c>
      <c r="R1778" t="s">
        <v>8343</v>
      </c>
      <c r="S1778" s="9">
        <f t="shared" si="111"/>
        <v>41905.95684027778</v>
      </c>
      <c r="T1778" s="9">
        <f t="shared" si="110"/>
        <v>41941.95684027778</v>
      </c>
    </row>
    <row r="1779" spans="1:20"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12"/>
        <v>13.5625</v>
      </c>
      <c r="P1779">
        <f t="shared" si="109"/>
        <v>65.099999999999994</v>
      </c>
      <c r="Q1779" t="s">
        <v>8342</v>
      </c>
      <c r="R1779" t="s">
        <v>8343</v>
      </c>
      <c r="S1779" s="9">
        <f t="shared" si="111"/>
        <v>42025.357094907406</v>
      </c>
      <c r="T1779" s="9">
        <f t="shared" si="110"/>
        <v>42055.357094907406</v>
      </c>
    </row>
    <row r="1780" spans="1:20"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12"/>
        <v>1.9900000000000002</v>
      </c>
      <c r="P1780">
        <f t="shared" si="109"/>
        <v>66.333333333333329</v>
      </c>
      <c r="Q1780" t="s">
        <v>8342</v>
      </c>
      <c r="R1780" t="s">
        <v>8343</v>
      </c>
      <c r="S1780" s="9">
        <f t="shared" si="111"/>
        <v>42045.86336805555</v>
      </c>
      <c r="T1780" s="9">
        <f t="shared" si="110"/>
        <v>42090.821701388893</v>
      </c>
    </row>
    <row r="1781" spans="1:20"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12"/>
        <v>36.236363636363642</v>
      </c>
      <c r="P1781">
        <f t="shared" si="109"/>
        <v>104.89473684210526</v>
      </c>
      <c r="Q1781" t="s">
        <v>8342</v>
      </c>
      <c r="R1781" t="s">
        <v>8343</v>
      </c>
      <c r="S1781" s="9">
        <f t="shared" si="111"/>
        <v>42585.691898148143</v>
      </c>
      <c r="T1781" s="9">
        <f t="shared" si="110"/>
        <v>42615.691898148143</v>
      </c>
    </row>
    <row r="1782" spans="1:20"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12"/>
        <v>39.743333333333339</v>
      </c>
      <c r="P1782">
        <f t="shared" si="109"/>
        <v>78.440789473684205</v>
      </c>
      <c r="Q1782" t="s">
        <v>8342</v>
      </c>
      <c r="R1782" t="s">
        <v>8343</v>
      </c>
      <c r="S1782" s="9">
        <f t="shared" si="111"/>
        <v>42493.600810185191</v>
      </c>
      <c r="T1782" s="9">
        <f t="shared" si="110"/>
        <v>42553.600810185191</v>
      </c>
    </row>
    <row r="1783" spans="1:20"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12"/>
        <v>25.763636363636365</v>
      </c>
      <c r="P1783">
        <f t="shared" si="109"/>
        <v>59.041666666666664</v>
      </c>
      <c r="Q1783" t="s">
        <v>8342</v>
      </c>
      <c r="R1783" t="s">
        <v>8343</v>
      </c>
      <c r="S1783" s="9">
        <f t="shared" si="111"/>
        <v>42597.617418981477</v>
      </c>
      <c r="T1783" s="9">
        <f t="shared" si="110"/>
        <v>42628.617418981477</v>
      </c>
    </row>
    <row r="1784" spans="1:20"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12"/>
        <v>15.491428571428573</v>
      </c>
      <c r="P1784">
        <f t="shared" si="109"/>
        <v>71.34210526315789</v>
      </c>
      <c r="Q1784" t="s">
        <v>8342</v>
      </c>
      <c r="R1784" t="s">
        <v>8343</v>
      </c>
      <c r="S1784" s="9">
        <f t="shared" si="111"/>
        <v>42388.575104166666</v>
      </c>
      <c r="T1784" s="9">
        <f t="shared" si="110"/>
        <v>42421.575104166666</v>
      </c>
    </row>
    <row r="1785" spans="1:20"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12"/>
        <v>23.692499999999999</v>
      </c>
      <c r="P1785">
        <f t="shared" si="109"/>
        <v>51.227027027027027</v>
      </c>
      <c r="Q1785" t="s">
        <v>8342</v>
      </c>
      <c r="R1785" t="s">
        <v>8343</v>
      </c>
      <c r="S1785" s="9">
        <f t="shared" si="111"/>
        <v>42115.949976851851</v>
      </c>
      <c r="T1785" s="9">
        <f t="shared" si="110"/>
        <v>42145.949976851851</v>
      </c>
    </row>
    <row r="1786" spans="1:20"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12"/>
        <v>39.76</v>
      </c>
      <c r="P1786">
        <f t="shared" si="109"/>
        <v>60.242424242424242</v>
      </c>
      <c r="Q1786" t="s">
        <v>8342</v>
      </c>
      <c r="R1786" t="s">
        <v>8343</v>
      </c>
      <c r="S1786" s="9">
        <f t="shared" si="111"/>
        <v>42003.655555555553</v>
      </c>
      <c r="T1786" s="9">
        <f t="shared" si="110"/>
        <v>42035.142361111109</v>
      </c>
    </row>
    <row r="1787" spans="1:20"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12"/>
        <v>20.220833333333331</v>
      </c>
      <c r="P1787">
        <f t="shared" si="109"/>
        <v>44.935185185185183</v>
      </c>
      <c r="Q1787" t="s">
        <v>8342</v>
      </c>
      <c r="R1787" t="s">
        <v>8343</v>
      </c>
      <c r="S1787" s="9">
        <f t="shared" si="111"/>
        <v>41897.134895833333</v>
      </c>
      <c r="T1787" s="9">
        <f t="shared" si="110"/>
        <v>41928</v>
      </c>
    </row>
    <row r="1788" spans="1:20"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12"/>
        <v>47.631578947368418</v>
      </c>
      <c r="P1788">
        <f t="shared" si="109"/>
        <v>31.206896551724139</v>
      </c>
      <c r="Q1788" t="s">
        <v>8342</v>
      </c>
      <c r="R1788" t="s">
        <v>8343</v>
      </c>
      <c r="S1788" s="9">
        <f t="shared" si="111"/>
        <v>41958.550659722227</v>
      </c>
      <c r="T1788" s="9">
        <f t="shared" si="110"/>
        <v>41988.550659722227</v>
      </c>
    </row>
    <row r="1789" spans="1:20"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12"/>
        <v>15.329999999999998</v>
      </c>
      <c r="P1789">
        <f t="shared" si="109"/>
        <v>63.875</v>
      </c>
      <c r="Q1789" t="s">
        <v>8342</v>
      </c>
      <c r="R1789" t="s">
        <v>8343</v>
      </c>
      <c r="S1789" s="9">
        <f t="shared" si="111"/>
        <v>42068.65552083333</v>
      </c>
      <c r="T1789" s="9">
        <f t="shared" si="110"/>
        <v>42098.613854166666</v>
      </c>
    </row>
    <row r="1790" spans="1:20"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12"/>
        <v>1.3818181818181818</v>
      </c>
      <c r="P1790">
        <f t="shared" si="109"/>
        <v>19</v>
      </c>
      <c r="Q1790" t="s">
        <v>8342</v>
      </c>
      <c r="R1790" t="s">
        <v>8343</v>
      </c>
      <c r="S1790" s="9">
        <f t="shared" si="111"/>
        <v>41913.94840277778</v>
      </c>
      <c r="T1790" s="9">
        <f t="shared" si="110"/>
        <v>41943.94840277778</v>
      </c>
    </row>
    <row r="1791" spans="1:20"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12"/>
        <v>0.5</v>
      </c>
      <c r="P1791">
        <f t="shared" si="109"/>
        <v>10</v>
      </c>
      <c r="Q1791" t="s">
        <v>8342</v>
      </c>
      <c r="R1791" t="s">
        <v>8343</v>
      </c>
      <c r="S1791" s="9">
        <f t="shared" si="111"/>
        <v>41956.250034722223</v>
      </c>
      <c r="T1791" s="9">
        <f t="shared" si="110"/>
        <v>42016.250034722223</v>
      </c>
    </row>
    <row r="1792" spans="1:20"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12"/>
        <v>4.957575757575758</v>
      </c>
      <c r="P1792">
        <f t="shared" si="109"/>
        <v>109.06666666666666</v>
      </c>
      <c r="Q1792" t="s">
        <v>8342</v>
      </c>
      <c r="R1792" t="s">
        <v>8343</v>
      </c>
      <c r="S1792" s="9">
        <f t="shared" si="111"/>
        <v>42010.674513888895</v>
      </c>
      <c r="T1792" s="9">
        <f t="shared" si="110"/>
        <v>42040.674513888895</v>
      </c>
    </row>
    <row r="1793" spans="1:20"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12"/>
        <v>3.5666666666666664</v>
      </c>
      <c r="P1793">
        <f t="shared" si="109"/>
        <v>26.75</v>
      </c>
      <c r="Q1793" t="s">
        <v>8342</v>
      </c>
      <c r="R1793" t="s">
        <v>8343</v>
      </c>
      <c r="S1793" s="9">
        <f t="shared" si="111"/>
        <v>41973.740335648152</v>
      </c>
      <c r="T1793" s="9">
        <f t="shared" si="110"/>
        <v>42033.740335648152</v>
      </c>
    </row>
    <row r="1794" spans="1:20"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si="112"/>
        <v>61.124000000000002</v>
      </c>
      <c r="P1794">
        <f t="shared" si="109"/>
        <v>109.93525179856115</v>
      </c>
      <c r="Q1794" t="s">
        <v>8342</v>
      </c>
      <c r="R1794" t="s">
        <v>8343</v>
      </c>
      <c r="S1794" s="9">
        <f t="shared" si="111"/>
        <v>42189.031041666662</v>
      </c>
      <c r="T1794" s="9">
        <f t="shared" si="110"/>
        <v>42226.290972222225</v>
      </c>
    </row>
    <row r="1795" spans="1:20"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si="112"/>
        <v>1.3333333333333335</v>
      </c>
      <c r="P1795">
        <f t="shared" ref="P1795:P1858" si="113">(E1795/L1795)</f>
        <v>20</v>
      </c>
      <c r="Q1795" t="s">
        <v>8342</v>
      </c>
      <c r="R1795" t="s">
        <v>8343</v>
      </c>
      <c r="S1795" s="9">
        <f t="shared" si="111"/>
        <v>41940.89166666667</v>
      </c>
      <c r="T1795" s="9">
        <f t="shared" ref="T1795:T1858" si="114">(((I1795/60)/60)/24)+DATE(1970,1,1)</f>
        <v>41970.933333333334</v>
      </c>
    </row>
    <row r="1796" spans="1:20"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12"/>
        <v>11.077777777777778</v>
      </c>
      <c r="P1796">
        <f t="shared" si="113"/>
        <v>55.388888888888886</v>
      </c>
      <c r="Q1796" t="s">
        <v>8342</v>
      </c>
      <c r="R1796" t="s">
        <v>8343</v>
      </c>
      <c r="S1796" s="9">
        <f t="shared" ref="S1796:S1859" si="115">(((J1796/60)/60)/24)+DATE(1970,1,1)</f>
        <v>42011.551180555558</v>
      </c>
      <c r="T1796" s="9">
        <f t="shared" si="114"/>
        <v>42046.551180555558</v>
      </c>
    </row>
    <row r="1797" spans="1:20"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12"/>
        <v>38.735714285714288</v>
      </c>
      <c r="P1797">
        <f t="shared" si="113"/>
        <v>133.90123456790124</v>
      </c>
      <c r="Q1797" t="s">
        <v>8342</v>
      </c>
      <c r="R1797" t="s">
        <v>8343</v>
      </c>
      <c r="S1797" s="9">
        <f t="shared" si="115"/>
        <v>42628.288668981477</v>
      </c>
      <c r="T1797" s="9">
        <f t="shared" si="114"/>
        <v>42657.666666666672</v>
      </c>
    </row>
    <row r="1798" spans="1:20"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12"/>
        <v>22.05263157894737</v>
      </c>
      <c r="P1798">
        <f t="shared" si="113"/>
        <v>48.720930232558139</v>
      </c>
      <c r="Q1798" t="s">
        <v>8342</v>
      </c>
      <c r="R1798" t="s">
        <v>8343</v>
      </c>
      <c r="S1798" s="9">
        <f t="shared" si="115"/>
        <v>42515.439421296294</v>
      </c>
      <c r="T1798" s="9">
        <f t="shared" si="114"/>
        <v>42575.439421296294</v>
      </c>
    </row>
    <row r="1799" spans="1:20"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12"/>
        <v>67.55</v>
      </c>
      <c r="P1799">
        <f t="shared" si="113"/>
        <v>48.25</v>
      </c>
      <c r="Q1799" t="s">
        <v>8342</v>
      </c>
      <c r="R1799" t="s">
        <v>8343</v>
      </c>
      <c r="S1799" s="9">
        <f t="shared" si="115"/>
        <v>42689.56931712963</v>
      </c>
      <c r="T1799" s="9">
        <f t="shared" si="114"/>
        <v>42719.56931712963</v>
      </c>
    </row>
    <row r="1800" spans="1:20"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12"/>
        <v>13.637499999999999</v>
      </c>
      <c r="P1800">
        <f t="shared" si="113"/>
        <v>58.972972972972975</v>
      </c>
      <c r="Q1800" t="s">
        <v>8342</v>
      </c>
      <c r="R1800" t="s">
        <v>8343</v>
      </c>
      <c r="S1800" s="9">
        <f t="shared" si="115"/>
        <v>42344.32677083333</v>
      </c>
      <c r="T1800" s="9">
        <f t="shared" si="114"/>
        <v>42404.32677083333</v>
      </c>
    </row>
    <row r="1801" spans="1:20"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12"/>
        <v>1.7457500000000001</v>
      </c>
      <c r="P1801">
        <f t="shared" si="113"/>
        <v>11.638333333333334</v>
      </c>
      <c r="Q1801" t="s">
        <v>8342</v>
      </c>
      <c r="R1801" t="s">
        <v>8343</v>
      </c>
      <c r="S1801" s="9">
        <f t="shared" si="115"/>
        <v>41934.842685185184</v>
      </c>
      <c r="T1801" s="9">
        <f t="shared" si="114"/>
        <v>41954.884351851855</v>
      </c>
    </row>
    <row r="1802" spans="1:20"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12"/>
        <v>20.44963251188932</v>
      </c>
      <c r="P1802">
        <f t="shared" si="113"/>
        <v>83.716814159292042</v>
      </c>
      <c r="Q1802" t="s">
        <v>8342</v>
      </c>
      <c r="R1802" t="s">
        <v>8343</v>
      </c>
      <c r="S1802" s="9">
        <f t="shared" si="115"/>
        <v>42623.606134259258</v>
      </c>
      <c r="T1802" s="9">
        <f t="shared" si="114"/>
        <v>42653.606134259258</v>
      </c>
    </row>
    <row r="1803" spans="1:20"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12"/>
        <v>13.852941176470587</v>
      </c>
      <c r="P1803">
        <f t="shared" si="113"/>
        <v>63.648648648648646</v>
      </c>
      <c r="Q1803" t="s">
        <v>8342</v>
      </c>
      <c r="R1803" t="s">
        <v>8343</v>
      </c>
      <c r="S1803" s="9">
        <f t="shared" si="115"/>
        <v>42321.660509259258</v>
      </c>
      <c r="T1803" s="9">
        <f t="shared" si="114"/>
        <v>42353.506944444445</v>
      </c>
    </row>
    <row r="1804" spans="1:20"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12"/>
        <v>48.485714285714288</v>
      </c>
      <c r="P1804">
        <f t="shared" si="113"/>
        <v>94.277777777777771</v>
      </c>
      <c r="Q1804" t="s">
        <v>8342</v>
      </c>
      <c r="R1804" t="s">
        <v>8343</v>
      </c>
      <c r="S1804" s="9">
        <f t="shared" si="115"/>
        <v>42159.47256944445</v>
      </c>
      <c r="T1804" s="9">
        <f t="shared" si="114"/>
        <v>42182.915972222225</v>
      </c>
    </row>
    <row r="1805" spans="1:20"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12"/>
        <v>30.8</v>
      </c>
      <c r="P1805">
        <f t="shared" si="113"/>
        <v>71.86666666666666</v>
      </c>
      <c r="Q1805" t="s">
        <v>8342</v>
      </c>
      <c r="R1805" t="s">
        <v>8343</v>
      </c>
      <c r="S1805" s="9">
        <f t="shared" si="115"/>
        <v>42018.071550925932</v>
      </c>
      <c r="T1805" s="9">
        <f t="shared" si="114"/>
        <v>42049.071550925932</v>
      </c>
    </row>
    <row r="1806" spans="1:20"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12"/>
        <v>35.174193548387095</v>
      </c>
      <c r="P1806">
        <f t="shared" si="113"/>
        <v>104.84615384615384</v>
      </c>
      <c r="Q1806" t="s">
        <v>8342</v>
      </c>
      <c r="R1806" t="s">
        <v>8343</v>
      </c>
      <c r="S1806" s="9">
        <f t="shared" si="115"/>
        <v>42282.678287037037</v>
      </c>
      <c r="T1806" s="9">
        <f t="shared" si="114"/>
        <v>42322.719953703709</v>
      </c>
    </row>
    <row r="1807" spans="1:20"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12"/>
        <v>36.404444444444444</v>
      </c>
      <c r="P1807">
        <f t="shared" si="113"/>
        <v>67.139344262295083</v>
      </c>
      <c r="Q1807" t="s">
        <v>8342</v>
      </c>
      <c r="R1807" t="s">
        <v>8343</v>
      </c>
      <c r="S1807" s="9">
        <f t="shared" si="115"/>
        <v>42247.803912037038</v>
      </c>
      <c r="T1807" s="9">
        <f t="shared" si="114"/>
        <v>42279.75</v>
      </c>
    </row>
    <row r="1808" spans="1:20"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12"/>
        <v>2.9550000000000001</v>
      </c>
      <c r="P1808">
        <f t="shared" si="113"/>
        <v>73.875</v>
      </c>
      <c r="Q1808" t="s">
        <v>8342</v>
      </c>
      <c r="R1808" t="s">
        <v>8343</v>
      </c>
      <c r="S1808" s="9">
        <f t="shared" si="115"/>
        <v>41877.638298611113</v>
      </c>
      <c r="T1808" s="9">
        <f t="shared" si="114"/>
        <v>41912.638298611113</v>
      </c>
    </row>
    <row r="1809" spans="1:20"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12"/>
        <v>11.06</v>
      </c>
      <c r="P1809">
        <f t="shared" si="113"/>
        <v>69.125</v>
      </c>
      <c r="Q1809" t="s">
        <v>8342</v>
      </c>
      <c r="R1809" t="s">
        <v>8343</v>
      </c>
      <c r="S1809" s="9">
        <f t="shared" si="115"/>
        <v>41880.068437499998</v>
      </c>
      <c r="T1809" s="9">
        <f t="shared" si="114"/>
        <v>41910.068437499998</v>
      </c>
    </row>
    <row r="1810" spans="1:20"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12"/>
        <v>41.407142857142858</v>
      </c>
      <c r="P1810">
        <f t="shared" si="113"/>
        <v>120.77083333333333</v>
      </c>
      <c r="Q1810" t="s">
        <v>8342</v>
      </c>
      <c r="R1810" t="s">
        <v>8343</v>
      </c>
      <c r="S1810" s="9">
        <f t="shared" si="115"/>
        <v>42742.680902777778</v>
      </c>
      <c r="T1810" s="9">
        <f t="shared" si="114"/>
        <v>42777.680902777778</v>
      </c>
    </row>
    <row r="1811" spans="1:20"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ref="O1811:O1874" si="116">E1811/D1811 *100</f>
        <v>10.857142857142858</v>
      </c>
      <c r="P1811">
        <f t="shared" si="113"/>
        <v>42.222222222222221</v>
      </c>
      <c r="Q1811" t="s">
        <v>8342</v>
      </c>
      <c r="R1811" t="s">
        <v>8343</v>
      </c>
      <c r="S1811" s="9">
        <f t="shared" si="115"/>
        <v>42029.907858796301</v>
      </c>
      <c r="T1811" s="9">
        <f t="shared" si="114"/>
        <v>42064.907858796301</v>
      </c>
    </row>
    <row r="1812" spans="1:20"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16"/>
        <v>3.3333333333333335</v>
      </c>
      <c r="P1812">
        <f t="shared" si="113"/>
        <v>7.5</v>
      </c>
      <c r="Q1812" t="s">
        <v>8342</v>
      </c>
      <c r="R1812" t="s">
        <v>8343</v>
      </c>
      <c r="S1812" s="9">
        <f t="shared" si="115"/>
        <v>41860.91002314815</v>
      </c>
      <c r="T1812" s="9">
        <f t="shared" si="114"/>
        <v>41872.91002314815</v>
      </c>
    </row>
    <row r="1813" spans="1:20"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16"/>
        <v>7.407407407407407E-2</v>
      </c>
      <c r="P1813">
        <f t="shared" si="113"/>
        <v>1.5384615384615385</v>
      </c>
      <c r="Q1813" t="s">
        <v>8342</v>
      </c>
      <c r="R1813" t="s">
        <v>8343</v>
      </c>
      <c r="S1813" s="9">
        <f t="shared" si="115"/>
        <v>41876.433680555558</v>
      </c>
      <c r="T1813" s="9">
        <f t="shared" si="114"/>
        <v>41936.166666666664</v>
      </c>
    </row>
    <row r="1814" spans="1:20"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16"/>
        <v>13.307692307692307</v>
      </c>
      <c r="P1814">
        <f t="shared" si="113"/>
        <v>37.608695652173914</v>
      </c>
      <c r="Q1814" t="s">
        <v>8342</v>
      </c>
      <c r="R1814" t="s">
        <v>8343</v>
      </c>
      <c r="S1814" s="9">
        <f t="shared" si="115"/>
        <v>42524.318703703699</v>
      </c>
      <c r="T1814" s="9">
        <f t="shared" si="114"/>
        <v>42554.318703703699</v>
      </c>
    </row>
    <row r="1815" spans="1:20"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16"/>
        <v>0</v>
      </c>
      <c r="P1815" t="e">
        <f t="shared" si="113"/>
        <v>#DIV/0!</v>
      </c>
      <c r="Q1815" t="s">
        <v>8342</v>
      </c>
      <c r="R1815" t="s">
        <v>8343</v>
      </c>
      <c r="S1815" s="9">
        <f t="shared" si="115"/>
        <v>41829.889027777775</v>
      </c>
      <c r="T1815" s="9">
        <f t="shared" si="114"/>
        <v>41859.889027777775</v>
      </c>
    </row>
    <row r="1816" spans="1:20"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16"/>
        <v>49.183333333333337</v>
      </c>
      <c r="P1816">
        <f t="shared" si="113"/>
        <v>42.157142857142858</v>
      </c>
      <c r="Q1816" t="s">
        <v>8342</v>
      </c>
      <c r="R1816" t="s">
        <v>8343</v>
      </c>
      <c r="S1816" s="9">
        <f t="shared" si="115"/>
        <v>42033.314074074078</v>
      </c>
      <c r="T1816" s="9">
        <f t="shared" si="114"/>
        <v>42063.314074074078</v>
      </c>
    </row>
    <row r="1817" spans="1:20"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16"/>
        <v>0</v>
      </c>
      <c r="P1817" t="e">
        <f t="shared" si="113"/>
        <v>#DIV/0!</v>
      </c>
      <c r="Q1817" t="s">
        <v>8342</v>
      </c>
      <c r="R1817" t="s">
        <v>8343</v>
      </c>
      <c r="S1817" s="9">
        <f t="shared" si="115"/>
        <v>42172.906678240746</v>
      </c>
      <c r="T1817" s="9">
        <f t="shared" si="114"/>
        <v>42186.906678240746</v>
      </c>
    </row>
    <row r="1818" spans="1:20"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16"/>
        <v>2.036</v>
      </c>
      <c r="P1818">
        <f t="shared" si="113"/>
        <v>84.833333333333329</v>
      </c>
      <c r="Q1818" t="s">
        <v>8342</v>
      </c>
      <c r="R1818" t="s">
        <v>8343</v>
      </c>
      <c r="S1818" s="9">
        <f t="shared" si="115"/>
        <v>42548.876192129625</v>
      </c>
      <c r="T1818" s="9">
        <f t="shared" si="114"/>
        <v>42576.791666666672</v>
      </c>
    </row>
    <row r="1819" spans="1:20"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16"/>
        <v>52.327777777777776</v>
      </c>
      <c r="P1819">
        <f t="shared" si="113"/>
        <v>94.19</v>
      </c>
      <c r="Q1819" t="s">
        <v>8342</v>
      </c>
      <c r="R1819" t="s">
        <v>8343</v>
      </c>
      <c r="S1819" s="9">
        <f t="shared" si="115"/>
        <v>42705.662118055552</v>
      </c>
      <c r="T1819" s="9">
        <f t="shared" si="114"/>
        <v>42765.290972222225</v>
      </c>
    </row>
    <row r="1820" spans="1:20"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16"/>
        <v>0</v>
      </c>
      <c r="P1820" t="e">
        <f t="shared" si="113"/>
        <v>#DIV/0!</v>
      </c>
      <c r="Q1820" t="s">
        <v>8342</v>
      </c>
      <c r="R1820" t="s">
        <v>8343</v>
      </c>
      <c r="S1820" s="9">
        <f t="shared" si="115"/>
        <v>42067.234375</v>
      </c>
      <c r="T1820" s="9">
        <f t="shared" si="114"/>
        <v>42097.192708333328</v>
      </c>
    </row>
    <row r="1821" spans="1:20"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16"/>
        <v>2.083333333333333</v>
      </c>
      <c r="P1821">
        <f t="shared" si="113"/>
        <v>6.25</v>
      </c>
      <c r="Q1821" t="s">
        <v>8342</v>
      </c>
      <c r="R1821" t="s">
        <v>8343</v>
      </c>
      <c r="S1821" s="9">
        <f t="shared" si="115"/>
        <v>41820.752268518518</v>
      </c>
      <c r="T1821" s="9">
        <f t="shared" si="114"/>
        <v>41850.752268518518</v>
      </c>
    </row>
    <row r="1822" spans="1:20"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16"/>
        <v>6.565384615384616</v>
      </c>
      <c r="P1822">
        <f t="shared" si="113"/>
        <v>213.375</v>
      </c>
      <c r="Q1822" t="s">
        <v>8342</v>
      </c>
      <c r="R1822" t="s">
        <v>8343</v>
      </c>
      <c r="S1822" s="9">
        <f t="shared" si="115"/>
        <v>42065.084375000006</v>
      </c>
      <c r="T1822" s="9">
        <f t="shared" si="114"/>
        <v>42095.042708333334</v>
      </c>
    </row>
    <row r="1823" spans="1:20"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16"/>
        <v>134.88999999999999</v>
      </c>
      <c r="P1823">
        <f t="shared" si="113"/>
        <v>59.162280701754383</v>
      </c>
      <c r="Q1823" t="s">
        <v>8329</v>
      </c>
      <c r="R1823" t="s">
        <v>8330</v>
      </c>
      <c r="S1823" s="9">
        <f t="shared" si="115"/>
        <v>40926.319062499999</v>
      </c>
      <c r="T1823" s="9">
        <f t="shared" si="114"/>
        <v>40971.319062499999</v>
      </c>
    </row>
    <row r="1824" spans="1:20"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16"/>
        <v>100</v>
      </c>
      <c r="P1824">
        <f t="shared" si="113"/>
        <v>27.272727272727273</v>
      </c>
      <c r="Q1824" t="s">
        <v>8329</v>
      </c>
      <c r="R1824" t="s">
        <v>8330</v>
      </c>
      <c r="S1824" s="9">
        <f t="shared" si="115"/>
        <v>41634.797013888885</v>
      </c>
      <c r="T1824" s="9">
        <f t="shared" si="114"/>
        <v>41670.792361111111</v>
      </c>
    </row>
    <row r="1825" spans="1:20"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16"/>
        <v>115.85714285714286</v>
      </c>
      <c r="P1825">
        <f t="shared" si="113"/>
        <v>24.575757575757574</v>
      </c>
      <c r="Q1825" t="s">
        <v>8329</v>
      </c>
      <c r="R1825" t="s">
        <v>8330</v>
      </c>
      <c r="S1825" s="9">
        <f t="shared" si="115"/>
        <v>41176.684907407405</v>
      </c>
      <c r="T1825" s="9">
        <f t="shared" si="114"/>
        <v>41206.684907407405</v>
      </c>
    </row>
    <row r="1826" spans="1:20"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16"/>
        <v>100.06666666666666</v>
      </c>
      <c r="P1826">
        <f t="shared" si="113"/>
        <v>75.05</v>
      </c>
      <c r="Q1826" t="s">
        <v>8329</v>
      </c>
      <c r="R1826" t="s">
        <v>8330</v>
      </c>
      <c r="S1826" s="9">
        <f t="shared" si="115"/>
        <v>41626.916284722225</v>
      </c>
      <c r="T1826" s="9">
        <f t="shared" si="114"/>
        <v>41647.088888888888</v>
      </c>
    </row>
    <row r="1827" spans="1:20"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16"/>
        <v>105.05</v>
      </c>
      <c r="P1827">
        <f t="shared" si="113"/>
        <v>42.02</v>
      </c>
      <c r="Q1827" t="s">
        <v>8329</v>
      </c>
      <c r="R1827" t="s">
        <v>8330</v>
      </c>
      <c r="S1827" s="9">
        <f t="shared" si="115"/>
        <v>41443.83452546296</v>
      </c>
      <c r="T1827" s="9">
        <f t="shared" si="114"/>
        <v>41466.83452546296</v>
      </c>
    </row>
    <row r="1828" spans="1:20"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16"/>
        <v>101</v>
      </c>
      <c r="P1828">
        <f t="shared" si="113"/>
        <v>53.157894736842103</v>
      </c>
      <c r="Q1828" t="s">
        <v>8329</v>
      </c>
      <c r="R1828" t="s">
        <v>8330</v>
      </c>
      <c r="S1828" s="9">
        <f t="shared" si="115"/>
        <v>41657.923807870371</v>
      </c>
      <c r="T1828" s="9">
        <f t="shared" si="114"/>
        <v>41687.923807870371</v>
      </c>
    </row>
    <row r="1829" spans="1:20"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16"/>
        <v>100.66250000000001</v>
      </c>
      <c r="P1829">
        <f t="shared" si="113"/>
        <v>83.885416666666671</v>
      </c>
      <c r="Q1829" t="s">
        <v>8329</v>
      </c>
      <c r="R1829" t="s">
        <v>8330</v>
      </c>
      <c r="S1829" s="9">
        <f t="shared" si="115"/>
        <v>40555.325937499998</v>
      </c>
      <c r="T1829" s="9">
        <f t="shared" si="114"/>
        <v>40605.325937499998</v>
      </c>
    </row>
    <row r="1830" spans="1:20"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16"/>
        <v>100.16000000000001</v>
      </c>
      <c r="P1830">
        <f t="shared" si="113"/>
        <v>417.33333333333331</v>
      </c>
      <c r="Q1830" t="s">
        <v>8329</v>
      </c>
      <c r="R1830" t="s">
        <v>8330</v>
      </c>
      <c r="S1830" s="9">
        <f t="shared" si="115"/>
        <v>41736.899652777778</v>
      </c>
      <c r="T1830" s="9">
        <f t="shared" si="114"/>
        <v>41768.916666666664</v>
      </c>
    </row>
    <row r="1831" spans="1:20"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16"/>
        <v>166.68333333333334</v>
      </c>
      <c r="P1831">
        <f t="shared" si="113"/>
        <v>75.765151515151516</v>
      </c>
      <c r="Q1831" t="s">
        <v>8329</v>
      </c>
      <c r="R1831" t="s">
        <v>8330</v>
      </c>
      <c r="S1831" s="9">
        <f t="shared" si="115"/>
        <v>40516.087627314817</v>
      </c>
      <c r="T1831" s="9">
        <f t="shared" si="114"/>
        <v>40564.916666666664</v>
      </c>
    </row>
    <row r="1832" spans="1:20"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16"/>
        <v>101.53333333333335</v>
      </c>
      <c r="P1832">
        <f t="shared" si="113"/>
        <v>67.389380530973455</v>
      </c>
      <c r="Q1832" t="s">
        <v>8329</v>
      </c>
      <c r="R1832" t="s">
        <v>8330</v>
      </c>
      <c r="S1832" s="9">
        <f t="shared" si="115"/>
        <v>41664.684108796297</v>
      </c>
      <c r="T1832" s="9">
        <f t="shared" si="114"/>
        <v>41694.684108796297</v>
      </c>
    </row>
    <row r="1833" spans="1:20"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16"/>
        <v>103</v>
      </c>
      <c r="P1833">
        <f t="shared" si="113"/>
        <v>73.571428571428569</v>
      </c>
      <c r="Q1833" t="s">
        <v>8329</v>
      </c>
      <c r="R1833" t="s">
        <v>8330</v>
      </c>
      <c r="S1833" s="9">
        <f t="shared" si="115"/>
        <v>41026.996099537035</v>
      </c>
      <c r="T1833" s="9">
        <f t="shared" si="114"/>
        <v>41041.996099537035</v>
      </c>
    </row>
    <row r="1834" spans="1:20"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16"/>
        <v>142.85714285714286</v>
      </c>
      <c r="P1834">
        <f t="shared" si="113"/>
        <v>25</v>
      </c>
      <c r="Q1834" t="s">
        <v>8329</v>
      </c>
      <c r="R1834" t="s">
        <v>8330</v>
      </c>
      <c r="S1834" s="9">
        <f t="shared" si="115"/>
        <v>40576.539664351854</v>
      </c>
      <c r="T1834" s="9">
        <f t="shared" si="114"/>
        <v>40606.539664351854</v>
      </c>
    </row>
    <row r="1835" spans="1:20"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16"/>
        <v>262.5</v>
      </c>
      <c r="P1835">
        <f t="shared" si="113"/>
        <v>42</v>
      </c>
      <c r="Q1835" t="s">
        <v>8329</v>
      </c>
      <c r="R1835" t="s">
        <v>8330</v>
      </c>
      <c r="S1835" s="9">
        <f t="shared" si="115"/>
        <v>41303.044016203705</v>
      </c>
      <c r="T1835" s="9">
        <f t="shared" si="114"/>
        <v>41335.332638888889</v>
      </c>
    </row>
    <row r="1836" spans="1:20"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16"/>
        <v>118.05000000000001</v>
      </c>
      <c r="P1836">
        <f t="shared" si="113"/>
        <v>131.16666666666666</v>
      </c>
      <c r="Q1836" t="s">
        <v>8329</v>
      </c>
      <c r="R1836" t="s">
        <v>8330</v>
      </c>
      <c r="S1836" s="9">
        <f t="shared" si="115"/>
        <v>41988.964062500003</v>
      </c>
      <c r="T1836" s="9">
        <f t="shared" si="114"/>
        <v>42028.964062500003</v>
      </c>
    </row>
    <row r="1837" spans="1:20"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16"/>
        <v>104</v>
      </c>
      <c r="P1837">
        <f t="shared" si="113"/>
        <v>47.272727272727273</v>
      </c>
      <c r="Q1837" t="s">
        <v>8329</v>
      </c>
      <c r="R1837" t="s">
        <v>8330</v>
      </c>
      <c r="S1837" s="9">
        <f t="shared" si="115"/>
        <v>42430.702210648145</v>
      </c>
      <c r="T1837" s="9">
        <f t="shared" si="114"/>
        <v>42460.660543981481</v>
      </c>
    </row>
    <row r="1838" spans="1:20"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16"/>
        <v>200.34</v>
      </c>
      <c r="P1838">
        <f t="shared" si="113"/>
        <v>182.12727272727273</v>
      </c>
      <c r="Q1838" t="s">
        <v>8329</v>
      </c>
      <c r="R1838" t="s">
        <v>8330</v>
      </c>
      <c r="S1838" s="9">
        <f t="shared" si="115"/>
        <v>41305.809363425928</v>
      </c>
      <c r="T1838" s="9">
        <f t="shared" si="114"/>
        <v>41322.809363425928</v>
      </c>
    </row>
    <row r="1839" spans="1:20"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16"/>
        <v>306.83333333333331</v>
      </c>
      <c r="P1839">
        <f t="shared" si="113"/>
        <v>61.366666666666667</v>
      </c>
      <c r="Q1839" t="s">
        <v>8329</v>
      </c>
      <c r="R1839" t="s">
        <v>8330</v>
      </c>
      <c r="S1839" s="9">
        <f t="shared" si="115"/>
        <v>40926.047858796301</v>
      </c>
      <c r="T1839" s="9">
        <f t="shared" si="114"/>
        <v>40986.006192129629</v>
      </c>
    </row>
    <row r="1840" spans="1:20"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16"/>
        <v>100.149</v>
      </c>
      <c r="P1840">
        <f t="shared" si="113"/>
        <v>35.767499999999998</v>
      </c>
      <c r="Q1840" t="s">
        <v>8329</v>
      </c>
      <c r="R1840" t="s">
        <v>8330</v>
      </c>
      <c r="S1840" s="9">
        <f t="shared" si="115"/>
        <v>40788.786539351851</v>
      </c>
      <c r="T1840" s="9">
        <f t="shared" si="114"/>
        <v>40817.125</v>
      </c>
    </row>
    <row r="1841" spans="1:20"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16"/>
        <v>205.29999999999998</v>
      </c>
      <c r="P1841">
        <f t="shared" si="113"/>
        <v>45.62222222222222</v>
      </c>
      <c r="Q1841" t="s">
        <v>8329</v>
      </c>
      <c r="R1841" t="s">
        <v>8330</v>
      </c>
      <c r="S1841" s="9">
        <f t="shared" si="115"/>
        <v>42614.722013888888</v>
      </c>
      <c r="T1841" s="9">
        <f t="shared" si="114"/>
        <v>42644.722013888888</v>
      </c>
    </row>
    <row r="1842" spans="1:20"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16"/>
        <v>108.88888888888889</v>
      </c>
      <c r="P1842">
        <f t="shared" si="113"/>
        <v>75.384615384615387</v>
      </c>
      <c r="Q1842" t="s">
        <v>8329</v>
      </c>
      <c r="R1842" t="s">
        <v>8330</v>
      </c>
      <c r="S1842" s="9">
        <f t="shared" si="115"/>
        <v>41382.096180555556</v>
      </c>
      <c r="T1842" s="9">
        <f t="shared" si="114"/>
        <v>41401.207638888889</v>
      </c>
    </row>
    <row r="1843" spans="1:20"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16"/>
        <v>101.75</v>
      </c>
      <c r="P1843">
        <f t="shared" si="113"/>
        <v>50.875</v>
      </c>
      <c r="Q1843" t="s">
        <v>8329</v>
      </c>
      <c r="R1843" t="s">
        <v>8330</v>
      </c>
      <c r="S1843" s="9">
        <f t="shared" si="115"/>
        <v>41745.84542824074</v>
      </c>
      <c r="T1843" s="9">
        <f t="shared" si="114"/>
        <v>41779.207638888889</v>
      </c>
    </row>
    <row r="1844" spans="1:20"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16"/>
        <v>125.25</v>
      </c>
      <c r="P1844">
        <f t="shared" si="113"/>
        <v>119.28571428571429</v>
      </c>
      <c r="Q1844" t="s">
        <v>8329</v>
      </c>
      <c r="R1844" t="s">
        <v>8330</v>
      </c>
      <c r="S1844" s="9">
        <f t="shared" si="115"/>
        <v>42031.631724537037</v>
      </c>
      <c r="T1844" s="9">
        <f t="shared" si="114"/>
        <v>42065.249305555553</v>
      </c>
    </row>
    <row r="1845" spans="1:20"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16"/>
        <v>124.0061</v>
      </c>
      <c r="P1845">
        <f t="shared" si="113"/>
        <v>92.541865671641801</v>
      </c>
      <c r="Q1845" t="s">
        <v>8329</v>
      </c>
      <c r="R1845" t="s">
        <v>8330</v>
      </c>
      <c r="S1845" s="9">
        <f t="shared" si="115"/>
        <v>40564.994837962964</v>
      </c>
      <c r="T1845" s="9">
        <f t="shared" si="114"/>
        <v>40594.994837962964</v>
      </c>
    </row>
    <row r="1846" spans="1:20"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16"/>
        <v>101.4</v>
      </c>
      <c r="P1846">
        <f t="shared" si="113"/>
        <v>76.05</v>
      </c>
      <c r="Q1846" t="s">
        <v>8329</v>
      </c>
      <c r="R1846" t="s">
        <v>8330</v>
      </c>
      <c r="S1846" s="9">
        <f t="shared" si="115"/>
        <v>40666.973541666666</v>
      </c>
      <c r="T1846" s="9">
        <f t="shared" si="114"/>
        <v>40705.125</v>
      </c>
    </row>
    <row r="1847" spans="1:20"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16"/>
        <v>100</v>
      </c>
      <c r="P1847">
        <f t="shared" si="113"/>
        <v>52.631578947368418</v>
      </c>
      <c r="Q1847" t="s">
        <v>8329</v>
      </c>
      <c r="R1847" t="s">
        <v>8330</v>
      </c>
      <c r="S1847" s="9">
        <f t="shared" si="115"/>
        <v>42523.333310185189</v>
      </c>
      <c r="T1847" s="9">
        <f t="shared" si="114"/>
        <v>42538.204861111109</v>
      </c>
    </row>
    <row r="1848" spans="1:20"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16"/>
        <v>137.92666666666668</v>
      </c>
      <c r="P1848">
        <f t="shared" si="113"/>
        <v>98.990430622009569</v>
      </c>
      <c r="Q1848" t="s">
        <v>8329</v>
      </c>
      <c r="R1848" t="s">
        <v>8330</v>
      </c>
      <c r="S1848" s="9">
        <f t="shared" si="115"/>
        <v>41228.650196759263</v>
      </c>
      <c r="T1848" s="9">
        <f t="shared" si="114"/>
        <v>41258.650196759263</v>
      </c>
    </row>
    <row r="1849" spans="1:20"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16"/>
        <v>120.88000000000001</v>
      </c>
      <c r="P1849">
        <f t="shared" si="113"/>
        <v>79.526315789473685</v>
      </c>
      <c r="Q1849" t="s">
        <v>8329</v>
      </c>
      <c r="R1849" t="s">
        <v>8330</v>
      </c>
      <c r="S1849" s="9">
        <f t="shared" si="115"/>
        <v>42094.236481481479</v>
      </c>
      <c r="T1849" s="9">
        <f t="shared" si="114"/>
        <v>42115.236481481479</v>
      </c>
    </row>
    <row r="1850" spans="1:20"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16"/>
        <v>107.36666666666667</v>
      </c>
      <c r="P1850">
        <f t="shared" si="113"/>
        <v>134.20833333333334</v>
      </c>
      <c r="Q1850" t="s">
        <v>8329</v>
      </c>
      <c r="R1850" t="s">
        <v>8330</v>
      </c>
      <c r="S1850" s="9">
        <f t="shared" si="115"/>
        <v>40691.788055555553</v>
      </c>
      <c r="T1850" s="9">
        <f t="shared" si="114"/>
        <v>40755.290972222225</v>
      </c>
    </row>
    <row r="1851" spans="1:20"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16"/>
        <v>100.33333333333334</v>
      </c>
      <c r="P1851">
        <f t="shared" si="113"/>
        <v>37.625</v>
      </c>
      <c r="Q1851" t="s">
        <v>8329</v>
      </c>
      <c r="R1851" t="s">
        <v>8330</v>
      </c>
      <c r="S1851" s="9">
        <f t="shared" si="115"/>
        <v>41169.845590277779</v>
      </c>
      <c r="T1851" s="9">
        <f t="shared" si="114"/>
        <v>41199.845590277779</v>
      </c>
    </row>
    <row r="1852" spans="1:20"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16"/>
        <v>101.52222222222223</v>
      </c>
      <c r="P1852">
        <f t="shared" si="113"/>
        <v>51.044692737430168</v>
      </c>
      <c r="Q1852" t="s">
        <v>8329</v>
      </c>
      <c r="R1852" t="s">
        <v>8330</v>
      </c>
      <c r="S1852" s="9">
        <f t="shared" si="115"/>
        <v>41800.959490740745</v>
      </c>
      <c r="T1852" s="9">
        <f t="shared" si="114"/>
        <v>41830.959490740745</v>
      </c>
    </row>
    <row r="1853" spans="1:20"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16"/>
        <v>100.07692307692308</v>
      </c>
      <c r="P1853">
        <f t="shared" si="113"/>
        <v>50.03846153846154</v>
      </c>
      <c r="Q1853" t="s">
        <v>8329</v>
      </c>
      <c r="R1853" t="s">
        <v>8330</v>
      </c>
      <c r="S1853" s="9">
        <f t="shared" si="115"/>
        <v>41827.906689814816</v>
      </c>
      <c r="T1853" s="9">
        <f t="shared" si="114"/>
        <v>41848.041666666664</v>
      </c>
    </row>
    <row r="1854" spans="1:20"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16"/>
        <v>116.96666666666667</v>
      </c>
      <c r="P1854">
        <f t="shared" si="113"/>
        <v>133.93129770992365</v>
      </c>
      <c r="Q1854" t="s">
        <v>8329</v>
      </c>
      <c r="R1854" t="s">
        <v>8330</v>
      </c>
      <c r="S1854" s="9">
        <f t="shared" si="115"/>
        <v>42081.77143518519</v>
      </c>
      <c r="T1854" s="9">
        <f t="shared" si="114"/>
        <v>42119</v>
      </c>
    </row>
    <row r="1855" spans="1:20"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16"/>
        <v>101.875</v>
      </c>
      <c r="P1855">
        <f t="shared" si="113"/>
        <v>58.214285714285715</v>
      </c>
      <c r="Q1855" t="s">
        <v>8329</v>
      </c>
      <c r="R1855" t="s">
        <v>8330</v>
      </c>
      <c r="S1855" s="9">
        <f t="shared" si="115"/>
        <v>41177.060381944444</v>
      </c>
      <c r="T1855" s="9">
        <f t="shared" si="114"/>
        <v>41227.102048611108</v>
      </c>
    </row>
    <row r="1856" spans="1:20"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16"/>
        <v>102.12366666666665</v>
      </c>
      <c r="P1856">
        <f t="shared" si="113"/>
        <v>88.037643678160919</v>
      </c>
      <c r="Q1856" t="s">
        <v>8329</v>
      </c>
      <c r="R1856" t="s">
        <v>8330</v>
      </c>
      <c r="S1856" s="9">
        <f t="shared" si="115"/>
        <v>41388.021261574075</v>
      </c>
      <c r="T1856" s="9">
        <f t="shared" si="114"/>
        <v>41418.021261574075</v>
      </c>
    </row>
    <row r="1857" spans="1:20"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16"/>
        <v>154.05897142857143</v>
      </c>
      <c r="P1857">
        <f t="shared" si="113"/>
        <v>70.576753926701571</v>
      </c>
      <c r="Q1857" t="s">
        <v>8329</v>
      </c>
      <c r="R1857" t="s">
        <v>8330</v>
      </c>
      <c r="S1857" s="9">
        <f t="shared" si="115"/>
        <v>41600.538657407407</v>
      </c>
      <c r="T1857" s="9">
        <f t="shared" si="114"/>
        <v>41645.538657407407</v>
      </c>
    </row>
    <row r="1858" spans="1:20"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si="116"/>
        <v>101.25</v>
      </c>
      <c r="P1858">
        <f t="shared" si="113"/>
        <v>53.289473684210527</v>
      </c>
      <c r="Q1858" t="s">
        <v>8329</v>
      </c>
      <c r="R1858" t="s">
        <v>8330</v>
      </c>
      <c r="S1858" s="9">
        <f t="shared" si="115"/>
        <v>41817.854999999996</v>
      </c>
      <c r="T1858" s="9">
        <f t="shared" si="114"/>
        <v>41838.854999999996</v>
      </c>
    </row>
    <row r="1859" spans="1:20"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si="116"/>
        <v>100</v>
      </c>
      <c r="P1859">
        <f t="shared" ref="P1859:P1922" si="117">(E1859/L1859)</f>
        <v>136.36363636363637</v>
      </c>
      <c r="Q1859" t="s">
        <v>8329</v>
      </c>
      <c r="R1859" t="s">
        <v>8330</v>
      </c>
      <c r="S1859" s="9">
        <f t="shared" si="115"/>
        <v>41864.76866898148</v>
      </c>
      <c r="T1859" s="9">
        <f t="shared" ref="T1859:T1922" si="118">(((I1859/60)/60)/24)+DATE(1970,1,1)</f>
        <v>41894.76866898148</v>
      </c>
    </row>
    <row r="1860" spans="1:20"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16"/>
        <v>108.74800874800874</v>
      </c>
      <c r="P1860">
        <f t="shared" si="117"/>
        <v>40.547315436241611</v>
      </c>
      <c r="Q1860" t="s">
        <v>8329</v>
      </c>
      <c r="R1860" t="s">
        <v>8330</v>
      </c>
      <c r="S1860" s="9">
        <f t="shared" ref="S1860:S1923" si="119">(((J1860/60)/60)/24)+DATE(1970,1,1)</f>
        <v>40833.200474537036</v>
      </c>
      <c r="T1860" s="9">
        <f t="shared" si="118"/>
        <v>40893.242141203707</v>
      </c>
    </row>
    <row r="1861" spans="1:20"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16"/>
        <v>131.83333333333334</v>
      </c>
      <c r="P1861">
        <f t="shared" si="117"/>
        <v>70.625</v>
      </c>
      <c r="Q1861" t="s">
        <v>8329</v>
      </c>
      <c r="R1861" t="s">
        <v>8330</v>
      </c>
      <c r="S1861" s="9">
        <f t="shared" si="119"/>
        <v>40778.770011574074</v>
      </c>
      <c r="T1861" s="9">
        <f t="shared" si="118"/>
        <v>40808.770011574074</v>
      </c>
    </row>
    <row r="1862" spans="1:20"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16"/>
        <v>133.46666666666667</v>
      </c>
      <c r="P1862">
        <f t="shared" si="117"/>
        <v>52.684210526315788</v>
      </c>
      <c r="Q1862" t="s">
        <v>8329</v>
      </c>
      <c r="R1862" t="s">
        <v>8330</v>
      </c>
      <c r="S1862" s="9">
        <f t="shared" si="119"/>
        <v>41655.709305555552</v>
      </c>
      <c r="T1862" s="9">
        <f t="shared" si="118"/>
        <v>41676.709305555552</v>
      </c>
    </row>
    <row r="1863" spans="1:20"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16"/>
        <v>0</v>
      </c>
      <c r="P1863" t="e">
        <f t="shared" si="117"/>
        <v>#DIV/0!</v>
      </c>
      <c r="Q1863" t="s">
        <v>8337</v>
      </c>
      <c r="R1863" t="s">
        <v>8339</v>
      </c>
      <c r="S1863" s="9">
        <f t="shared" si="119"/>
        <v>42000.300243055557</v>
      </c>
      <c r="T1863" s="9">
        <f t="shared" si="118"/>
        <v>42030.300243055557</v>
      </c>
    </row>
    <row r="1864" spans="1:20"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16"/>
        <v>8.0833333333333321</v>
      </c>
      <c r="P1864">
        <f t="shared" si="117"/>
        <v>90.9375</v>
      </c>
      <c r="Q1864" t="s">
        <v>8337</v>
      </c>
      <c r="R1864" t="s">
        <v>8339</v>
      </c>
      <c r="S1864" s="9">
        <f t="shared" si="119"/>
        <v>42755.492754629624</v>
      </c>
      <c r="T1864" s="9">
        <f t="shared" si="118"/>
        <v>42802.3125</v>
      </c>
    </row>
    <row r="1865" spans="1:20"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16"/>
        <v>0.4</v>
      </c>
      <c r="P1865">
        <f t="shared" si="117"/>
        <v>5</v>
      </c>
      <c r="Q1865" t="s">
        <v>8337</v>
      </c>
      <c r="R1865" t="s">
        <v>8339</v>
      </c>
      <c r="S1865" s="9">
        <f t="shared" si="119"/>
        <v>41772.797280092593</v>
      </c>
      <c r="T1865" s="9">
        <f t="shared" si="118"/>
        <v>41802.797280092593</v>
      </c>
    </row>
    <row r="1866" spans="1:20"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16"/>
        <v>42.892307692307689</v>
      </c>
      <c r="P1866">
        <f t="shared" si="117"/>
        <v>58.083333333333336</v>
      </c>
      <c r="Q1866" t="s">
        <v>8337</v>
      </c>
      <c r="R1866" t="s">
        <v>8339</v>
      </c>
      <c r="S1866" s="9">
        <f t="shared" si="119"/>
        <v>41733.716435185182</v>
      </c>
      <c r="T1866" s="9">
        <f t="shared" si="118"/>
        <v>41763.716435185182</v>
      </c>
    </row>
    <row r="1867" spans="1:20"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16"/>
        <v>3.6363636363636364E-3</v>
      </c>
      <c r="P1867">
        <f t="shared" si="117"/>
        <v>2</v>
      </c>
      <c r="Q1867" t="s">
        <v>8337</v>
      </c>
      <c r="R1867" t="s">
        <v>8339</v>
      </c>
      <c r="S1867" s="9">
        <f t="shared" si="119"/>
        <v>42645.367442129631</v>
      </c>
      <c r="T1867" s="9">
        <f t="shared" si="118"/>
        <v>42680.409108796302</v>
      </c>
    </row>
    <row r="1868" spans="1:20"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16"/>
        <v>0.5</v>
      </c>
      <c r="P1868">
        <f t="shared" si="117"/>
        <v>62.5</v>
      </c>
      <c r="Q1868" t="s">
        <v>8337</v>
      </c>
      <c r="R1868" t="s">
        <v>8339</v>
      </c>
      <c r="S1868" s="9">
        <f t="shared" si="119"/>
        <v>42742.246493055558</v>
      </c>
      <c r="T1868" s="9">
        <f t="shared" si="118"/>
        <v>42795.166666666672</v>
      </c>
    </row>
    <row r="1869" spans="1:20"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16"/>
        <v>0.05</v>
      </c>
      <c r="P1869">
        <f t="shared" si="117"/>
        <v>10</v>
      </c>
      <c r="Q1869" t="s">
        <v>8337</v>
      </c>
      <c r="R1869" t="s">
        <v>8339</v>
      </c>
      <c r="S1869" s="9">
        <f t="shared" si="119"/>
        <v>42649.924907407403</v>
      </c>
      <c r="T1869" s="9">
        <f t="shared" si="118"/>
        <v>42679.924907407403</v>
      </c>
    </row>
    <row r="1870" spans="1:20"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16"/>
        <v>4.8680000000000003</v>
      </c>
      <c r="P1870">
        <f t="shared" si="117"/>
        <v>71.588235294117652</v>
      </c>
      <c r="Q1870" t="s">
        <v>8337</v>
      </c>
      <c r="R1870" t="s">
        <v>8339</v>
      </c>
      <c r="S1870" s="9">
        <f t="shared" si="119"/>
        <v>42328.779224537036</v>
      </c>
      <c r="T1870" s="9">
        <f t="shared" si="118"/>
        <v>42353.332638888889</v>
      </c>
    </row>
    <row r="1871" spans="1:20"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16"/>
        <v>0</v>
      </c>
      <c r="P1871" t="e">
        <f t="shared" si="117"/>
        <v>#DIV/0!</v>
      </c>
      <c r="Q1871" t="s">
        <v>8337</v>
      </c>
      <c r="R1871" t="s">
        <v>8339</v>
      </c>
      <c r="S1871" s="9">
        <f t="shared" si="119"/>
        <v>42709.002881944441</v>
      </c>
      <c r="T1871" s="9">
        <f t="shared" si="118"/>
        <v>42739.002881944441</v>
      </c>
    </row>
    <row r="1872" spans="1:20"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16"/>
        <v>10.314285714285715</v>
      </c>
      <c r="P1872">
        <f t="shared" si="117"/>
        <v>32.81818181818182</v>
      </c>
      <c r="Q1872" t="s">
        <v>8337</v>
      </c>
      <c r="R1872" t="s">
        <v>8339</v>
      </c>
      <c r="S1872" s="9">
        <f t="shared" si="119"/>
        <v>42371.355729166666</v>
      </c>
      <c r="T1872" s="9">
        <f t="shared" si="118"/>
        <v>42400.178472222222</v>
      </c>
    </row>
    <row r="1873" spans="1:20"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16"/>
        <v>71.784615384615378</v>
      </c>
      <c r="P1873">
        <f t="shared" si="117"/>
        <v>49.11578947368421</v>
      </c>
      <c r="Q1873" t="s">
        <v>8337</v>
      </c>
      <c r="R1873" t="s">
        <v>8339</v>
      </c>
      <c r="S1873" s="9">
        <f t="shared" si="119"/>
        <v>41923.783576388887</v>
      </c>
      <c r="T1873" s="9">
        <f t="shared" si="118"/>
        <v>41963.825243055559</v>
      </c>
    </row>
    <row r="1874" spans="1:20"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16"/>
        <v>1.06</v>
      </c>
      <c r="P1874">
        <f t="shared" si="117"/>
        <v>16.307692307692307</v>
      </c>
      <c r="Q1874" t="s">
        <v>8337</v>
      </c>
      <c r="R1874" t="s">
        <v>8339</v>
      </c>
      <c r="S1874" s="9">
        <f t="shared" si="119"/>
        <v>42155.129652777774</v>
      </c>
      <c r="T1874" s="9">
        <f t="shared" si="118"/>
        <v>42185.129652777774</v>
      </c>
    </row>
    <row r="1875" spans="1:20"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ref="O1875:O1938" si="120">E1875/D1875 *100</f>
        <v>0.44999999999999996</v>
      </c>
      <c r="P1875">
        <f t="shared" si="117"/>
        <v>18</v>
      </c>
      <c r="Q1875" t="s">
        <v>8337</v>
      </c>
      <c r="R1875" t="s">
        <v>8339</v>
      </c>
      <c r="S1875" s="9">
        <f t="shared" si="119"/>
        <v>42164.615856481483</v>
      </c>
      <c r="T1875" s="9">
        <f t="shared" si="118"/>
        <v>42193.697916666672</v>
      </c>
    </row>
    <row r="1876" spans="1:20"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20"/>
        <v>1.6250000000000001E-2</v>
      </c>
      <c r="P1876">
        <f t="shared" si="117"/>
        <v>13</v>
      </c>
      <c r="Q1876" t="s">
        <v>8337</v>
      </c>
      <c r="R1876" t="s">
        <v>8339</v>
      </c>
      <c r="S1876" s="9">
        <f t="shared" si="119"/>
        <v>42529.969131944439</v>
      </c>
      <c r="T1876" s="9">
        <f t="shared" si="118"/>
        <v>42549.969131944439</v>
      </c>
    </row>
    <row r="1877" spans="1:20"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20"/>
        <v>0.51</v>
      </c>
      <c r="P1877">
        <f t="shared" si="117"/>
        <v>17</v>
      </c>
      <c r="Q1877" t="s">
        <v>8337</v>
      </c>
      <c r="R1877" t="s">
        <v>8339</v>
      </c>
      <c r="S1877" s="9">
        <f t="shared" si="119"/>
        <v>42528.899398148147</v>
      </c>
      <c r="T1877" s="9">
        <f t="shared" si="118"/>
        <v>42588.899398148147</v>
      </c>
    </row>
    <row r="1878" spans="1:20"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20"/>
        <v>0</v>
      </c>
      <c r="P1878" t="e">
        <f t="shared" si="117"/>
        <v>#DIV/0!</v>
      </c>
      <c r="Q1878" t="s">
        <v>8337</v>
      </c>
      <c r="R1878" t="s">
        <v>8339</v>
      </c>
      <c r="S1878" s="9">
        <f t="shared" si="119"/>
        <v>41776.284780092588</v>
      </c>
      <c r="T1878" s="9">
        <f t="shared" si="118"/>
        <v>41806.284780092588</v>
      </c>
    </row>
    <row r="1879" spans="1:20"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20"/>
        <v>0</v>
      </c>
      <c r="P1879" t="e">
        <f t="shared" si="117"/>
        <v>#DIV/0!</v>
      </c>
      <c r="Q1879" t="s">
        <v>8337</v>
      </c>
      <c r="R1879" t="s">
        <v>8339</v>
      </c>
      <c r="S1879" s="9">
        <f t="shared" si="119"/>
        <v>42035.029224537036</v>
      </c>
      <c r="T1879" s="9">
        <f t="shared" si="118"/>
        <v>42064.029224537036</v>
      </c>
    </row>
    <row r="1880" spans="1:20"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20"/>
        <v>0</v>
      </c>
      <c r="P1880" t="e">
        <f t="shared" si="117"/>
        <v>#DIV/0!</v>
      </c>
      <c r="Q1880" t="s">
        <v>8337</v>
      </c>
      <c r="R1880" t="s">
        <v>8339</v>
      </c>
      <c r="S1880" s="9">
        <f t="shared" si="119"/>
        <v>41773.008738425924</v>
      </c>
      <c r="T1880" s="9">
        <f t="shared" si="118"/>
        <v>41803.008738425924</v>
      </c>
    </row>
    <row r="1881" spans="1:20"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20"/>
        <v>0.12</v>
      </c>
      <c r="P1881">
        <f t="shared" si="117"/>
        <v>3</v>
      </c>
      <c r="Q1881" t="s">
        <v>8337</v>
      </c>
      <c r="R1881" t="s">
        <v>8339</v>
      </c>
      <c r="S1881" s="9">
        <f t="shared" si="119"/>
        <v>42413.649641203709</v>
      </c>
      <c r="T1881" s="9">
        <f t="shared" si="118"/>
        <v>42443.607974537037</v>
      </c>
    </row>
    <row r="1882" spans="1:20"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20"/>
        <v>20.080000000000002</v>
      </c>
      <c r="P1882">
        <f t="shared" si="117"/>
        <v>41.833333333333336</v>
      </c>
      <c r="Q1882" t="s">
        <v>8337</v>
      </c>
      <c r="R1882" t="s">
        <v>8339</v>
      </c>
      <c r="S1882" s="9">
        <f t="shared" si="119"/>
        <v>42430.566898148143</v>
      </c>
      <c r="T1882" s="9">
        <f t="shared" si="118"/>
        <v>42459.525231481486</v>
      </c>
    </row>
    <row r="1883" spans="1:20"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20"/>
        <v>172.68449999999999</v>
      </c>
      <c r="P1883">
        <f t="shared" si="117"/>
        <v>49.338428571428572</v>
      </c>
      <c r="Q1883" t="s">
        <v>8329</v>
      </c>
      <c r="R1883" t="s">
        <v>8333</v>
      </c>
      <c r="S1883" s="9">
        <f t="shared" si="119"/>
        <v>42043.152650462958</v>
      </c>
      <c r="T1883" s="9">
        <f t="shared" si="118"/>
        <v>42073.110983796301</v>
      </c>
    </row>
    <row r="1884" spans="1:20"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20"/>
        <v>100.8955223880597</v>
      </c>
      <c r="P1884">
        <f t="shared" si="117"/>
        <v>41.728395061728392</v>
      </c>
      <c r="Q1884" t="s">
        <v>8329</v>
      </c>
      <c r="R1884" t="s">
        <v>8333</v>
      </c>
      <c r="S1884" s="9">
        <f t="shared" si="119"/>
        <v>41067.949212962965</v>
      </c>
      <c r="T1884" s="9">
        <f t="shared" si="118"/>
        <v>41100.991666666669</v>
      </c>
    </row>
    <row r="1885" spans="1:20"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20"/>
        <v>104.8048048048048</v>
      </c>
      <c r="P1885">
        <f t="shared" si="117"/>
        <v>32.71875</v>
      </c>
      <c r="Q1885" t="s">
        <v>8329</v>
      </c>
      <c r="R1885" t="s">
        <v>8333</v>
      </c>
      <c r="S1885" s="9">
        <f t="shared" si="119"/>
        <v>40977.948009259257</v>
      </c>
      <c r="T1885" s="9">
        <f t="shared" si="118"/>
        <v>41007.906342592592</v>
      </c>
    </row>
    <row r="1886" spans="1:20"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20"/>
        <v>135.1</v>
      </c>
      <c r="P1886">
        <f t="shared" si="117"/>
        <v>51.96153846153846</v>
      </c>
      <c r="Q1886" t="s">
        <v>8329</v>
      </c>
      <c r="R1886" t="s">
        <v>8333</v>
      </c>
      <c r="S1886" s="9">
        <f t="shared" si="119"/>
        <v>41205.198321759257</v>
      </c>
      <c r="T1886" s="9">
        <f t="shared" si="118"/>
        <v>41240.5</v>
      </c>
    </row>
    <row r="1887" spans="1:20"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20"/>
        <v>116.32786885245903</v>
      </c>
      <c r="P1887">
        <f t="shared" si="117"/>
        <v>50.685714285714283</v>
      </c>
      <c r="Q1887" t="s">
        <v>8329</v>
      </c>
      <c r="R1887" t="s">
        <v>8333</v>
      </c>
      <c r="S1887" s="9">
        <f t="shared" si="119"/>
        <v>41099.093865740739</v>
      </c>
      <c r="T1887" s="9">
        <f t="shared" si="118"/>
        <v>41131.916666666664</v>
      </c>
    </row>
    <row r="1888" spans="1:20"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20"/>
        <v>102.08333333333333</v>
      </c>
      <c r="P1888">
        <f t="shared" si="117"/>
        <v>42.241379310344826</v>
      </c>
      <c r="Q1888" t="s">
        <v>8329</v>
      </c>
      <c r="R1888" t="s">
        <v>8333</v>
      </c>
      <c r="S1888" s="9">
        <f t="shared" si="119"/>
        <v>41925.906689814816</v>
      </c>
      <c r="T1888" s="9">
        <f t="shared" si="118"/>
        <v>41955.94835648148</v>
      </c>
    </row>
    <row r="1889" spans="1:20"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20"/>
        <v>111.16666666666666</v>
      </c>
      <c r="P1889">
        <f t="shared" si="117"/>
        <v>416.875</v>
      </c>
      <c r="Q1889" t="s">
        <v>8329</v>
      </c>
      <c r="R1889" t="s">
        <v>8333</v>
      </c>
      <c r="S1889" s="9">
        <f t="shared" si="119"/>
        <v>42323.800138888888</v>
      </c>
      <c r="T1889" s="9">
        <f t="shared" si="118"/>
        <v>42341.895833333328</v>
      </c>
    </row>
    <row r="1890" spans="1:20"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20"/>
        <v>166.08</v>
      </c>
      <c r="P1890">
        <f t="shared" si="117"/>
        <v>46.651685393258425</v>
      </c>
      <c r="Q1890" t="s">
        <v>8329</v>
      </c>
      <c r="R1890" t="s">
        <v>8333</v>
      </c>
      <c r="S1890" s="9">
        <f t="shared" si="119"/>
        <v>40299.239953703705</v>
      </c>
      <c r="T1890" s="9">
        <f t="shared" si="118"/>
        <v>40330.207638888889</v>
      </c>
    </row>
    <row r="1891" spans="1:20"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20"/>
        <v>106.60000000000001</v>
      </c>
      <c r="P1891">
        <f t="shared" si="117"/>
        <v>48.454545454545453</v>
      </c>
      <c r="Q1891" t="s">
        <v>8329</v>
      </c>
      <c r="R1891" t="s">
        <v>8333</v>
      </c>
      <c r="S1891" s="9">
        <f t="shared" si="119"/>
        <v>41299.793356481481</v>
      </c>
      <c r="T1891" s="9">
        <f t="shared" si="118"/>
        <v>41344.751689814817</v>
      </c>
    </row>
    <row r="1892" spans="1:20"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20"/>
        <v>144.58441666666667</v>
      </c>
      <c r="P1892">
        <f t="shared" si="117"/>
        <v>70.5289837398374</v>
      </c>
      <c r="Q1892" t="s">
        <v>8329</v>
      </c>
      <c r="R1892" t="s">
        <v>8333</v>
      </c>
      <c r="S1892" s="9">
        <f t="shared" si="119"/>
        <v>41228.786203703705</v>
      </c>
      <c r="T1892" s="9">
        <f t="shared" si="118"/>
        <v>41258.786203703705</v>
      </c>
    </row>
    <row r="1893" spans="1:20"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20"/>
        <v>105.55000000000001</v>
      </c>
      <c r="P1893">
        <f t="shared" si="117"/>
        <v>87.958333333333329</v>
      </c>
      <c r="Q1893" t="s">
        <v>8329</v>
      </c>
      <c r="R1893" t="s">
        <v>8333</v>
      </c>
      <c r="S1893" s="9">
        <f t="shared" si="119"/>
        <v>40335.798078703701</v>
      </c>
      <c r="T1893" s="9">
        <f t="shared" si="118"/>
        <v>40381.25</v>
      </c>
    </row>
    <row r="1894" spans="1:20"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20"/>
        <v>136.60000000000002</v>
      </c>
      <c r="P1894">
        <f t="shared" si="117"/>
        <v>26.26923076923077</v>
      </c>
      <c r="Q1894" t="s">
        <v>8329</v>
      </c>
      <c r="R1894" t="s">
        <v>8333</v>
      </c>
      <c r="S1894" s="9">
        <f t="shared" si="119"/>
        <v>40671.637511574074</v>
      </c>
      <c r="T1894" s="9">
        <f t="shared" si="118"/>
        <v>40701.637511574074</v>
      </c>
    </row>
    <row r="1895" spans="1:20"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20"/>
        <v>104</v>
      </c>
      <c r="P1895">
        <f t="shared" si="117"/>
        <v>57.777777777777779</v>
      </c>
      <c r="Q1895" t="s">
        <v>8329</v>
      </c>
      <c r="R1895" t="s">
        <v>8333</v>
      </c>
      <c r="S1895" s="9">
        <f t="shared" si="119"/>
        <v>40632.94195601852</v>
      </c>
      <c r="T1895" s="9">
        <f t="shared" si="118"/>
        <v>40649.165972222225</v>
      </c>
    </row>
    <row r="1896" spans="1:20"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20"/>
        <v>114.5</v>
      </c>
      <c r="P1896">
        <f t="shared" si="117"/>
        <v>57.25</v>
      </c>
      <c r="Q1896" t="s">
        <v>8329</v>
      </c>
      <c r="R1896" t="s">
        <v>8333</v>
      </c>
      <c r="S1896" s="9">
        <f t="shared" si="119"/>
        <v>40920.904895833337</v>
      </c>
      <c r="T1896" s="9">
        <f t="shared" si="118"/>
        <v>40951.904895833337</v>
      </c>
    </row>
    <row r="1897" spans="1:20"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20"/>
        <v>101.71957671957672</v>
      </c>
      <c r="P1897">
        <f t="shared" si="117"/>
        <v>196.34042553191489</v>
      </c>
      <c r="Q1897" t="s">
        <v>8329</v>
      </c>
      <c r="R1897" t="s">
        <v>8333</v>
      </c>
      <c r="S1897" s="9">
        <f t="shared" si="119"/>
        <v>42267.746782407412</v>
      </c>
      <c r="T1897" s="9">
        <f t="shared" si="118"/>
        <v>42297.746782407412</v>
      </c>
    </row>
    <row r="1898" spans="1:20"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20"/>
        <v>123.94678492239468</v>
      </c>
      <c r="P1898">
        <f t="shared" si="117"/>
        <v>43</v>
      </c>
      <c r="Q1898" t="s">
        <v>8329</v>
      </c>
      <c r="R1898" t="s">
        <v>8333</v>
      </c>
      <c r="S1898" s="9">
        <f t="shared" si="119"/>
        <v>40981.710243055553</v>
      </c>
      <c r="T1898" s="9">
        <f t="shared" si="118"/>
        <v>41011.710243055553</v>
      </c>
    </row>
    <row r="1899" spans="1:20"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20"/>
        <v>102.45669291338582</v>
      </c>
      <c r="P1899">
        <f t="shared" si="117"/>
        <v>35.551912568306008</v>
      </c>
      <c r="Q1899" t="s">
        <v>8329</v>
      </c>
      <c r="R1899" t="s">
        <v>8333</v>
      </c>
      <c r="S1899" s="9">
        <f t="shared" si="119"/>
        <v>41680.583402777782</v>
      </c>
      <c r="T1899" s="9">
        <f t="shared" si="118"/>
        <v>41702.875</v>
      </c>
    </row>
    <row r="1900" spans="1:20"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20"/>
        <v>144.5</v>
      </c>
      <c r="P1900">
        <f t="shared" si="117"/>
        <v>68.80952380952381</v>
      </c>
      <c r="Q1900" t="s">
        <v>8329</v>
      </c>
      <c r="R1900" t="s">
        <v>8333</v>
      </c>
      <c r="S1900" s="9">
        <f t="shared" si="119"/>
        <v>42366.192974537036</v>
      </c>
      <c r="T1900" s="9">
        <f t="shared" si="118"/>
        <v>42401.75</v>
      </c>
    </row>
    <row r="1901" spans="1:20"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20"/>
        <v>133.33333333333331</v>
      </c>
      <c r="P1901">
        <f t="shared" si="117"/>
        <v>28.571428571428573</v>
      </c>
      <c r="Q1901" t="s">
        <v>8329</v>
      </c>
      <c r="R1901" t="s">
        <v>8333</v>
      </c>
      <c r="S1901" s="9">
        <f t="shared" si="119"/>
        <v>42058.941736111112</v>
      </c>
      <c r="T1901" s="9">
        <f t="shared" si="118"/>
        <v>42088.90006944444</v>
      </c>
    </row>
    <row r="1902" spans="1:20"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20"/>
        <v>109.3644</v>
      </c>
      <c r="P1902">
        <f t="shared" si="117"/>
        <v>50.631666666666668</v>
      </c>
      <c r="Q1902" t="s">
        <v>8329</v>
      </c>
      <c r="R1902" t="s">
        <v>8333</v>
      </c>
      <c r="S1902" s="9">
        <f t="shared" si="119"/>
        <v>41160.871886574074</v>
      </c>
      <c r="T1902" s="9">
        <f t="shared" si="118"/>
        <v>41188.415972222225</v>
      </c>
    </row>
    <row r="1903" spans="1:20"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20"/>
        <v>2.6969696969696968</v>
      </c>
      <c r="P1903">
        <f t="shared" si="117"/>
        <v>106.8</v>
      </c>
      <c r="Q1903" t="s">
        <v>8323</v>
      </c>
      <c r="R1903" t="s">
        <v>8352</v>
      </c>
      <c r="S1903" s="9">
        <f t="shared" si="119"/>
        <v>42116.54315972222</v>
      </c>
      <c r="T1903" s="9">
        <f t="shared" si="118"/>
        <v>42146.541666666672</v>
      </c>
    </row>
    <row r="1904" spans="1:20"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20"/>
        <v>1.2</v>
      </c>
      <c r="P1904">
        <f t="shared" si="117"/>
        <v>4</v>
      </c>
      <c r="Q1904" t="s">
        <v>8323</v>
      </c>
      <c r="R1904" t="s">
        <v>8352</v>
      </c>
      <c r="S1904" s="9">
        <f t="shared" si="119"/>
        <v>42037.789895833332</v>
      </c>
      <c r="T1904" s="9">
        <f t="shared" si="118"/>
        <v>42067.789895833332</v>
      </c>
    </row>
    <row r="1905" spans="1:20"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20"/>
        <v>46.6</v>
      </c>
      <c r="P1905">
        <f t="shared" si="117"/>
        <v>34.097560975609753</v>
      </c>
      <c r="Q1905" t="s">
        <v>8323</v>
      </c>
      <c r="R1905" t="s">
        <v>8352</v>
      </c>
      <c r="S1905" s="9">
        <f t="shared" si="119"/>
        <v>42702.770729166667</v>
      </c>
      <c r="T1905" s="9">
        <f t="shared" si="118"/>
        <v>42762.770729166667</v>
      </c>
    </row>
    <row r="1906" spans="1:20"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20"/>
        <v>0.1</v>
      </c>
      <c r="P1906">
        <f t="shared" si="117"/>
        <v>25</v>
      </c>
      <c r="Q1906" t="s">
        <v>8323</v>
      </c>
      <c r="R1906" t="s">
        <v>8352</v>
      </c>
      <c r="S1906" s="9">
        <f t="shared" si="119"/>
        <v>42326.685428240744</v>
      </c>
      <c r="T1906" s="9">
        <f t="shared" si="118"/>
        <v>42371.685428240744</v>
      </c>
    </row>
    <row r="1907" spans="1:20"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20"/>
        <v>0.16800000000000001</v>
      </c>
      <c r="P1907">
        <f t="shared" si="117"/>
        <v>10.5</v>
      </c>
      <c r="Q1907" t="s">
        <v>8323</v>
      </c>
      <c r="R1907" t="s">
        <v>8352</v>
      </c>
      <c r="S1907" s="9">
        <f t="shared" si="119"/>
        <v>41859.925856481481</v>
      </c>
      <c r="T1907" s="9">
        <f t="shared" si="118"/>
        <v>41889.925856481481</v>
      </c>
    </row>
    <row r="1908" spans="1:20"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20"/>
        <v>42.76</v>
      </c>
      <c r="P1908">
        <f t="shared" si="117"/>
        <v>215.95959595959596</v>
      </c>
      <c r="Q1908" t="s">
        <v>8323</v>
      </c>
      <c r="R1908" t="s">
        <v>8352</v>
      </c>
      <c r="S1908" s="9">
        <f t="shared" si="119"/>
        <v>42514.671099537038</v>
      </c>
      <c r="T1908" s="9">
        <f t="shared" si="118"/>
        <v>42544.671099537038</v>
      </c>
    </row>
    <row r="1909" spans="1:20"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20"/>
        <v>0.28333333333333333</v>
      </c>
      <c r="P1909">
        <f t="shared" si="117"/>
        <v>21.25</v>
      </c>
      <c r="Q1909" t="s">
        <v>8323</v>
      </c>
      <c r="R1909" t="s">
        <v>8352</v>
      </c>
      <c r="S1909" s="9">
        <f t="shared" si="119"/>
        <v>41767.587094907409</v>
      </c>
      <c r="T1909" s="9">
        <f t="shared" si="118"/>
        <v>41782.587094907409</v>
      </c>
    </row>
    <row r="1910" spans="1:20"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20"/>
        <v>1.7319999999999998</v>
      </c>
      <c r="P1910">
        <f t="shared" si="117"/>
        <v>108.25</v>
      </c>
      <c r="Q1910" t="s">
        <v>8323</v>
      </c>
      <c r="R1910" t="s">
        <v>8352</v>
      </c>
      <c r="S1910" s="9">
        <f t="shared" si="119"/>
        <v>42703.917824074073</v>
      </c>
      <c r="T1910" s="9">
        <f t="shared" si="118"/>
        <v>42733.917824074073</v>
      </c>
    </row>
    <row r="1911" spans="1:20"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20"/>
        <v>14.111428571428572</v>
      </c>
      <c r="P1911">
        <f t="shared" si="117"/>
        <v>129.97368421052633</v>
      </c>
      <c r="Q1911" t="s">
        <v>8323</v>
      </c>
      <c r="R1911" t="s">
        <v>8352</v>
      </c>
      <c r="S1911" s="9">
        <f t="shared" si="119"/>
        <v>41905.429155092592</v>
      </c>
      <c r="T1911" s="9">
        <f t="shared" si="118"/>
        <v>41935.429155092592</v>
      </c>
    </row>
    <row r="1912" spans="1:20"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20"/>
        <v>39.395294117647055</v>
      </c>
      <c r="P1912">
        <f t="shared" si="117"/>
        <v>117.49473684210527</v>
      </c>
      <c r="Q1912" t="s">
        <v>8323</v>
      </c>
      <c r="R1912" t="s">
        <v>8352</v>
      </c>
      <c r="S1912" s="9">
        <f t="shared" si="119"/>
        <v>42264.963159722218</v>
      </c>
      <c r="T1912" s="9">
        <f t="shared" si="118"/>
        <v>42308.947916666672</v>
      </c>
    </row>
    <row r="1913" spans="1:20"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20"/>
        <v>2.3529411764705882E-2</v>
      </c>
      <c r="P1913">
        <f t="shared" si="117"/>
        <v>10</v>
      </c>
      <c r="Q1913" t="s">
        <v>8323</v>
      </c>
      <c r="R1913" t="s">
        <v>8352</v>
      </c>
      <c r="S1913" s="9">
        <f t="shared" si="119"/>
        <v>41830.033958333333</v>
      </c>
      <c r="T1913" s="9">
        <f t="shared" si="118"/>
        <v>41860.033958333333</v>
      </c>
    </row>
    <row r="1914" spans="1:20"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20"/>
        <v>59.3</v>
      </c>
      <c r="P1914">
        <f t="shared" si="117"/>
        <v>70.595238095238102</v>
      </c>
      <c r="Q1914" t="s">
        <v>8323</v>
      </c>
      <c r="R1914" t="s">
        <v>8352</v>
      </c>
      <c r="S1914" s="9">
        <f t="shared" si="119"/>
        <v>42129.226388888885</v>
      </c>
      <c r="T1914" s="9">
        <f t="shared" si="118"/>
        <v>42159.226388888885</v>
      </c>
    </row>
    <row r="1915" spans="1:20"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20"/>
        <v>1.3270833333333334</v>
      </c>
      <c r="P1915">
        <f t="shared" si="117"/>
        <v>24.5</v>
      </c>
      <c r="Q1915" t="s">
        <v>8323</v>
      </c>
      <c r="R1915" t="s">
        <v>8352</v>
      </c>
      <c r="S1915" s="9">
        <f t="shared" si="119"/>
        <v>41890.511319444442</v>
      </c>
      <c r="T1915" s="9">
        <f t="shared" si="118"/>
        <v>41920.511319444442</v>
      </c>
    </row>
    <row r="1916" spans="1:20"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20"/>
        <v>9.0090090090090094</v>
      </c>
      <c r="P1916">
        <f t="shared" si="117"/>
        <v>30</v>
      </c>
      <c r="Q1916" t="s">
        <v>8323</v>
      </c>
      <c r="R1916" t="s">
        <v>8352</v>
      </c>
      <c r="S1916" s="9">
        <f t="shared" si="119"/>
        <v>41929.174456018518</v>
      </c>
      <c r="T1916" s="9">
        <f t="shared" si="118"/>
        <v>41944.165972222225</v>
      </c>
    </row>
    <row r="1917" spans="1:20"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20"/>
        <v>1.6</v>
      </c>
      <c r="P1917">
        <f t="shared" si="117"/>
        <v>2</v>
      </c>
      <c r="Q1917" t="s">
        <v>8323</v>
      </c>
      <c r="R1917" t="s">
        <v>8352</v>
      </c>
      <c r="S1917" s="9">
        <f t="shared" si="119"/>
        <v>41864.04886574074</v>
      </c>
      <c r="T1917" s="9">
        <f t="shared" si="118"/>
        <v>41884.04886574074</v>
      </c>
    </row>
    <row r="1918" spans="1:20"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20"/>
        <v>0.51</v>
      </c>
      <c r="P1918">
        <f t="shared" si="117"/>
        <v>17</v>
      </c>
      <c r="Q1918" t="s">
        <v>8323</v>
      </c>
      <c r="R1918" t="s">
        <v>8352</v>
      </c>
      <c r="S1918" s="9">
        <f t="shared" si="119"/>
        <v>42656.717303240745</v>
      </c>
      <c r="T1918" s="9">
        <f t="shared" si="118"/>
        <v>42681.758969907409</v>
      </c>
    </row>
    <row r="1919" spans="1:20"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20"/>
        <v>52.570512820512818</v>
      </c>
      <c r="P1919">
        <f t="shared" si="117"/>
        <v>2928.9285714285716</v>
      </c>
      <c r="Q1919" t="s">
        <v>8323</v>
      </c>
      <c r="R1919" t="s">
        <v>8352</v>
      </c>
      <c r="S1919" s="9">
        <f t="shared" si="119"/>
        <v>42746.270057870366</v>
      </c>
      <c r="T1919" s="9">
        <f t="shared" si="118"/>
        <v>42776.270057870366</v>
      </c>
    </row>
    <row r="1920" spans="1:20"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20"/>
        <v>1.04</v>
      </c>
      <c r="P1920">
        <f t="shared" si="117"/>
        <v>28.888888888888889</v>
      </c>
      <c r="Q1920" t="s">
        <v>8323</v>
      </c>
      <c r="R1920" t="s">
        <v>8352</v>
      </c>
      <c r="S1920" s="9">
        <f t="shared" si="119"/>
        <v>41828.789942129632</v>
      </c>
      <c r="T1920" s="9">
        <f t="shared" si="118"/>
        <v>41863.789942129632</v>
      </c>
    </row>
    <row r="1921" spans="1:20"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20"/>
        <v>47.4</v>
      </c>
      <c r="P1921">
        <f t="shared" si="117"/>
        <v>29.625</v>
      </c>
      <c r="Q1921" t="s">
        <v>8323</v>
      </c>
      <c r="R1921" t="s">
        <v>8352</v>
      </c>
      <c r="S1921" s="9">
        <f t="shared" si="119"/>
        <v>42113.875567129624</v>
      </c>
      <c r="T1921" s="9">
        <f t="shared" si="118"/>
        <v>42143.875567129624</v>
      </c>
    </row>
    <row r="1922" spans="1:20"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si="120"/>
        <v>43.03</v>
      </c>
      <c r="P1922">
        <f t="shared" si="117"/>
        <v>40.980952380952381</v>
      </c>
      <c r="Q1922" t="s">
        <v>8323</v>
      </c>
      <c r="R1922" t="s">
        <v>8352</v>
      </c>
      <c r="S1922" s="9">
        <f t="shared" si="119"/>
        <v>42270.875706018516</v>
      </c>
      <c r="T1922" s="9">
        <f t="shared" si="118"/>
        <v>42298.958333333328</v>
      </c>
    </row>
    <row r="1923" spans="1:20"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si="120"/>
        <v>136.80000000000001</v>
      </c>
      <c r="P1923">
        <f t="shared" ref="P1923:P1986" si="121">(E1923/L1923)</f>
        <v>54</v>
      </c>
      <c r="Q1923" t="s">
        <v>8329</v>
      </c>
      <c r="R1923" t="s">
        <v>8333</v>
      </c>
      <c r="S1923" s="9">
        <f t="shared" si="119"/>
        <v>41074.221562500003</v>
      </c>
      <c r="T1923" s="9">
        <f t="shared" ref="T1923:T1986" si="122">(((I1923/60)/60)/24)+DATE(1970,1,1)</f>
        <v>41104.221562500003</v>
      </c>
    </row>
    <row r="1924" spans="1:20"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20"/>
        <v>115.55</v>
      </c>
      <c r="P1924">
        <f t="shared" si="121"/>
        <v>36.109375</v>
      </c>
      <c r="Q1924" t="s">
        <v>8329</v>
      </c>
      <c r="R1924" t="s">
        <v>8333</v>
      </c>
      <c r="S1924" s="9">
        <f t="shared" ref="S1924:S1987" si="123">(((J1924/60)/60)/24)+DATE(1970,1,1)</f>
        <v>41590.255868055552</v>
      </c>
      <c r="T1924" s="9">
        <f t="shared" si="122"/>
        <v>41620.255868055552</v>
      </c>
    </row>
    <row r="1925" spans="1:20"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20"/>
        <v>240.79999999999998</v>
      </c>
      <c r="P1925">
        <f t="shared" si="121"/>
        <v>23.153846153846153</v>
      </c>
      <c r="Q1925" t="s">
        <v>8329</v>
      </c>
      <c r="R1925" t="s">
        <v>8333</v>
      </c>
      <c r="S1925" s="9">
        <f t="shared" si="123"/>
        <v>40772.848749999997</v>
      </c>
      <c r="T1925" s="9">
        <f t="shared" si="122"/>
        <v>40813.207638888889</v>
      </c>
    </row>
    <row r="1926" spans="1:20"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20"/>
        <v>114.39999999999999</v>
      </c>
      <c r="P1926">
        <f t="shared" si="121"/>
        <v>104</v>
      </c>
      <c r="Q1926" t="s">
        <v>8329</v>
      </c>
      <c r="R1926" t="s">
        <v>8333</v>
      </c>
      <c r="S1926" s="9">
        <f t="shared" si="123"/>
        <v>41626.761053240742</v>
      </c>
      <c r="T1926" s="9">
        <f t="shared" si="122"/>
        <v>41654.814583333333</v>
      </c>
    </row>
    <row r="1927" spans="1:20"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20"/>
        <v>110.33333333333333</v>
      </c>
      <c r="P1927">
        <f t="shared" si="121"/>
        <v>31.826923076923077</v>
      </c>
      <c r="Q1927" t="s">
        <v>8329</v>
      </c>
      <c r="R1927" t="s">
        <v>8333</v>
      </c>
      <c r="S1927" s="9">
        <f t="shared" si="123"/>
        <v>41535.90148148148</v>
      </c>
      <c r="T1927" s="9">
        <f t="shared" si="122"/>
        <v>41558</v>
      </c>
    </row>
    <row r="1928" spans="1:20"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20"/>
        <v>195.37933333333334</v>
      </c>
      <c r="P1928">
        <f t="shared" si="121"/>
        <v>27.3896261682243</v>
      </c>
      <c r="Q1928" t="s">
        <v>8329</v>
      </c>
      <c r="R1928" t="s">
        <v>8333</v>
      </c>
      <c r="S1928" s="9">
        <f t="shared" si="123"/>
        <v>40456.954351851848</v>
      </c>
      <c r="T1928" s="9">
        <f t="shared" si="122"/>
        <v>40484.018055555556</v>
      </c>
    </row>
    <row r="1929" spans="1:20"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20"/>
        <v>103.33333333333334</v>
      </c>
      <c r="P1929">
        <f t="shared" si="121"/>
        <v>56.363636363636367</v>
      </c>
      <c r="Q1929" t="s">
        <v>8329</v>
      </c>
      <c r="R1929" t="s">
        <v>8333</v>
      </c>
      <c r="S1929" s="9">
        <f t="shared" si="123"/>
        <v>40960.861562500002</v>
      </c>
      <c r="T1929" s="9">
        <f t="shared" si="122"/>
        <v>40976.207638888889</v>
      </c>
    </row>
    <row r="1930" spans="1:20"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20"/>
        <v>103.1372549019608</v>
      </c>
      <c r="P1930">
        <f t="shared" si="121"/>
        <v>77.352941176470594</v>
      </c>
      <c r="Q1930" t="s">
        <v>8329</v>
      </c>
      <c r="R1930" t="s">
        <v>8333</v>
      </c>
      <c r="S1930" s="9">
        <f t="shared" si="123"/>
        <v>41371.648078703707</v>
      </c>
      <c r="T1930" s="9">
        <f t="shared" si="122"/>
        <v>41401.648078703707</v>
      </c>
    </row>
    <row r="1931" spans="1:20"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20"/>
        <v>100.3125</v>
      </c>
      <c r="P1931">
        <f t="shared" si="121"/>
        <v>42.8</v>
      </c>
      <c r="Q1931" t="s">
        <v>8329</v>
      </c>
      <c r="R1931" t="s">
        <v>8333</v>
      </c>
      <c r="S1931" s="9">
        <f t="shared" si="123"/>
        <v>40687.021597222221</v>
      </c>
      <c r="T1931" s="9">
        <f t="shared" si="122"/>
        <v>40729.021597222221</v>
      </c>
    </row>
    <row r="1932" spans="1:20"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20"/>
        <v>127</v>
      </c>
      <c r="P1932">
        <f t="shared" si="121"/>
        <v>48.846153846153847</v>
      </c>
      <c r="Q1932" t="s">
        <v>8329</v>
      </c>
      <c r="R1932" t="s">
        <v>8333</v>
      </c>
      <c r="S1932" s="9">
        <f t="shared" si="123"/>
        <v>41402.558819444443</v>
      </c>
      <c r="T1932" s="9">
        <f t="shared" si="122"/>
        <v>41462.558819444443</v>
      </c>
    </row>
    <row r="1933" spans="1:20"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20"/>
        <v>120.601</v>
      </c>
      <c r="P1933">
        <f t="shared" si="121"/>
        <v>48.240400000000001</v>
      </c>
      <c r="Q1933" t="s">
        <v>8329</v>
      </c>
      <c r="R1933" t="s">
        <v>8333</v>
      </c>
      <c r="S1933" s="9">
        <f t="shared" si="123"/>
        <v>41037.892465277779</v>
      </c>
      <c r="T1933" s="9">
        <f t="shared" si="122"/>
        <v>41051.145833333336</v>
      </c>
    </row>
    <row r="1934" spans="1:20"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20"/>
        <v>106.99047619047619</v>
      </c>
      <c r="P1934">
        <f t="shared" si="121"/>
        <v>70.212500000000006</v>
      </c>
      <c r="Q1934" t="s">
        <v>8329</v>
      </c>
      <c r="R1934" t="s">
        <v>8333</v>
      </c>
      <c r="S1934" s="9">
        <f t="shared" si="123"/>
        <v>40911.809872685182</v>
      </c>
      <c r="T1934" s="9">
        <f t="shared" si="122"/>
        <v>40932.809872685182</v>
      </c>
    </row>
    <row r="1935" spans="1:20"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20"/>
        <v>172.43333333333334</v>
      </c>
      <c r="P1935">
        <f t="shared" si="121"/>
        <v>94.054545454545448</v>
      </c>
      <c r="Q1935" t="s">
        <v>8329</v>
      </c>
      <c r="R1935" t="s">
        <v>8333</v>
      </c>
      <c r="S1935" s="9">
        <f t="shared" si="123"/>
        <v>41879.130868055552</v>
      </c>
      <c r="T1935" s="9">
        <f t="shared" si="122"/>
        <v>41909.130868055552</v>
      </c>
    </row>
    <row r="1936" spans="1:20"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20"/>
        <v>123.61999999999999</v>
      </c>
      <c r="P1936">
        <f t="shared" si="121"/>
        <v>80.272727272727266</v>
      </c>
      <c r="Q1936" t="s">
        <v>8329</v>
      </c>
      <c r="R1936" t="s">
        <v>8333</v>
      </c>
      <c r="S1936" s="9">
        <f t="shared" si="123"/>
        <v>40865.867141203707</v>
      </c>
      <c r="T1936" s="9">
        <f t="shared" si="122"/>
        <v>40902.208333333336</v>
      </c>
    </row>
    <row r="1937" spans="1:20"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20"/>
        <v>108.4</v>
      </c>
      <c r="P1937">
        <f t="shared" si="121"/>
        <v>54.2</v>
      </c>
      <c r="Q1937" t="s">
        <v>8329</v>
      </c>
      <c r="R1937" t="s">
        <v>8333</v>
      </c>
      <c r="S1937" s="9">
        <f t="shared" si="123"/>
        <v>41773.932534722226</v>
      </c>
      <c r="T1937" s="9">
        <f t="shared" si="122"/>
        <v>41811.207638888889</v>
      </c>
    </row>
    <row r="1938" spans="1:20"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20"/>
        <v>116.52013333333333</v>
      </c>
      <c r="P1938">
        <f t="shared" si="121"/>
        <v>60.26903448275862</v>
      </c>
      <c r="Q1938" t="s">
        <v>8329</v>
      </c>
      <c r="R1938" t="s">
        <v>8333</v>
      </c>
      <c r="S1938" s="9">
        <f t="shared" si="123"/>
        <v>40852.889699074076</v>
      </c>
      <c r="T1938" s="9">
        <f t="shared" si="122"/>
        <v>40883.249305555553</v>
      </c>
    </row>
    <row r="1939" spans="1:20"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ref="O1939:O2002" si="124">E1939/D1939 *100</f>
        <v>187.245</v>
      </c>
      <c r="P1939">
        <f t="shared" si="121"/>
        <v>38.740344827586206</v>
      </c>
      <c r="Q1939" t="s">
        <v>8329</v>
      </c>
      <c r="R1939" t="s">
        <v>8333</v>
      </c>
      <c r="S1939" s="9">
        <f t="shared" si="123"/>
        <v>41059.118993055556</v>
      </c>
      <c r="T1939" s="9">
        <f t="shared" si="122"/>
        <v>41075.165972222225</v>
      </c>
    </row>
    <row r="1940" spans="1:20"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24"/>
        <v>115.93333333333334</v>
      </c>
      <c r="P1940">
        <f t="shared" si="121"/>
        <v>152.54385964912279</v>
      </c>
      <c r="Q1940" t="s">
        <v>8329</v>
      </c>
      <c r="R1940" t="s">
        <v>8333</v>
      </c>
      <c r="S1940" s="9">
        <f t="shared" si="123"/>
        <v>41426.259618055556</v>
      </c>
      <c r="T1940" s="9">
        <f t="shared" si="122"/>
        <v>41457.208333333336</v>
      </c>
    </row>
    <row r="1941" spans="1:20"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24"/>
        <v>110.7</v>
      </c>
      <c r="P1941">
        <f t="shared" si="121"/>
        <v>115.3125</v>
      </c>
      <c r="Q1941" t="s">
        <v>8329</v>
      </c>
      <c r="R1941" t="s">
        <v>8333</v>
      </c>
      <c r="S1941" s="9">
        <f t="shared" si="123"/>
        <v>41313.985046296293</v>
      </c>
      <c r="T1941" s="9">
        <f t="shared" si="122"/>
        <v>41343.943379629629</v>
      </c>
    </row>
    <row r="1942" spans="1:20"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24"/>
        <v>170.92307692307693</v>
      </c>
      <c r="P1942">
        <f t="shared" si="121"/>
        <v>35.838709677419352</v>
      </c>
      <c r="Q1942" t="s">
        <v>8329</v>
      </c>
      <c r="R1942" t="s">
        <v>8333</v>
      </c>
      <c r="S1942" s="9">
        <f t="shared" si="123"/>
        <v>40670.507326388892</v>
      </c>
      <c r="T1942" s="9">
        <f t="shared" si="122"/>
        <v>40709.165972222225</v>
      </c>
    </row>
    <row r="1943" spans="1:20"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24"/>
        <v>126.11835600000001</v>
      </c>
      <c r="P1943">
        <f t="shared" si="121"/>
        <v>64.570118779438872</v>
      </c>
      <c r="Q1943" t="s">
        <v>8323</v>
      </c>
      <c r="R1943" t="s">
        <v>8353</v>
      </c>
      <c r="S1943" s="9">
        <f t="shared" si="123"/>
        <v>41744.290868055556</v>
      </c>
      <c r="T1943" s="9">
        <f t="shared" si="122"/>
        <v>41774.290868055556</v>
      </c>
    </row>
    <row r="1944" spans="1:20"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24"/>
        <v>138.44033333333334</v>
      </c>
      <c r="P1944">
        <f t="shared" si="121"/>
        <v>87.436000000000007</v>
      </c>
      <c r="Q1944" t="s">
        <v>8323</v>
      </c>
      <c r="R1944" t="s">
        <v>8353</v>
      </c>
      <c r="S1944" s="9">
        <f t="shared" si="123"/>
        <v>40638.828009259261</v>
      </c>
      <c r="T1944" s="9">
        <f t="shared" si="122"/>
        <v>40728.828009259261</v>
      </c>
    </row>
    <row r="1945" spans="1:20"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24"/>
        <v>1705.2499999999998</v>
      </c>
      <c r="P1945">
        <f t="shared" si="121"/>
        <v>68.815577078288939</v>
      </c>
      <c r="Q1945" t="s">
        <v>8323</v>
      </c>
      <c r="R1945" t="s">
        <v>8353</v>
      </c>
      <c r="S1945" s="9">
        <f t="shared" si="123"/>
        <v>42548.269861111112</v>
      </c>
      <c r="T1945" s="9">
        <f t="shared" si="122"/>
        <v>42593.269861111112</v>
      </c>
    </row>
    <row r="1946" spans="1:20"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24"/>
        <v>788.05550000000005</v>
      </c>
      <c r="P1946">
        <f t="shared" si="121"/>
        <v>176.200223588597</v>
      </c>
      <c r="Q1946" t="s">
        <v>8323</v>
      </c>
      <c r="R1946" t="s">
        <v>8353</v>
      </c>
      <c r="S1946" s="9">
        <f t="shared" si="123"/>
        <v>41730.584374999999</v>
      </c>
      <c r="T1946" s="9">
        <f t="shared" si="122"/>
        <v>41760.584374999999</v>
      </c>
    </row>
    <row r="1947" spans="1:20"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24"/>
        <v>348.01799999999997</v>
      </c>
      <c r="P1947">
        <f t="shared" si="121"/>
        <v>511.79117647058825</v>
      </c>
      <c r="Q1947" t="s">
        <v>8323</v>
      </c>
      <c r="R1947" t="s">
        <v>8353</v>
      </c>
      <c r="S1947" s="9">
        <f t="shared" si="123"/>
        <v>42157.251828703709</v>
      </c>
      <c r="T1947" s="9">
        <f t="shared" si="122"/>
        <v>42197.251828703709</v>
      </c>
    </row>
    <row r="1948" spans="1:20"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24"/>
        <v>149.74666666666667</v>
      </c>
      <c r="P1948">
        <f t="shared" si="121"/>
        <v>160.44285714285715</v>
      </c>
      <c r="Q1948" t="s">
        <v>8323</v>
      </c>
      <c r="R1948" t="s">
        <v>8353</v>
      </c>
      <c r="S1948" s="9">
        <f t="shared" si="123"/>
        <v>41689.150011574071</v>
      </c>
      <c r="T1948" s="9">
        <f t="shared" si="122"/>
        <v>41749.108344907407</v>
      </c>
    </row>
    <row r="1949" spans="1:20"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24"/>
        <v>100.63375000000001</v>
      </c>
      <c r="P1949">
        <f t="shared" si="121"/>
        <v>35.003043478260871</v>
      </c>
      <c r="Q1949" t="s">
        <v>8323</v>
      </c>
      <c r="R1949" t="s">
        <v>8353</v>
      </c>
      <c r="S1949" s="9">
        <f t="shared" si="123"/>
        <v>40102.918055555558</v>
      </c>
      <c r="T1949" s="9">
        <f t="shared" si="122"/>
        <v>40140.249305555553</v>
      </c>
    </row>
    <row r="1950" spans="1:20"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24"/>
        <v>800.21100000000001</v>
      </c>
      <c r="P1950">
        <f t="shared" si="121"/>
        <v>188.50671378091872</v>
      </c>
      <c r="Q1950" t="s">
        <v>8323</v>
      </c>
      <c r="R1950" t="s">
        <v>8353</v>
      </c>
      <c r="S1950" s="9">
        <f t="shared" si="123"/>
        <v>42473.604270833333</v>
      </c>
      <c r="T1950" s="9">
        <f t="shared" si="122"/>
        <v>42527.709722222222</v>
      </c>
    </row>
    <row r="1951" spans="1:20"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24"/>
        <v>106.00260000000002</v>
      </c>
      <c r="P1951">
        <f t="shared" si="121"/>
        <v>56.204984093319197</v>
      </c>
      <c r="Q1951" t="s">
        <v>8323</v>
      </c>
      <c r="R1951" t="s">
        <v>8353</v>
      </c>
      <c r="S1951" s="9">
        <f t="shared" si="123"/>
        <v>41800.423043981478</v>
      </c>
      <c r="T1951" s="9">
        <f t="shared" si="122"/>
        <v>41830.423043981478</v>
      </c>
    </row>
    <row r="1952" spans="1:20"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24"/>
        <v>200.51866666666669</v>
      </c>
      <c r="P1952">
        <f t="shared" si="121"/>
        <v>51.3054157782516</v>
      </c>
      <c r="Q1952" t="s">
        <v>8323</v>
      </c>
      <c r="R1952" t="s">
        <v>8353</v>
      </c>
      <c r="S1952" s="9">
        <f t="shared" si="123"/>
        <v>40624.181400462963</v>
      </c>
      <c r="T1952" s="9">
        <f t="shared" si="122"/>
        <v>40655.181400462963</v>
      </c>
    </row>
    <row r="1953" spans="1:20"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24"/>
        <v>212.44399999999999</v>
      </c>
      <c r="P1953">
        <f t="shared" si="121"/>
        <v>127.36450839328538</v>
      </c>
      <c r="Q1953" t="s">
        <v>8323</v>
      </c>
      <c r="R1953" t="s">
        <v>8353</v>
      </c>
      <c r="S1953" s="9">
        <f t="shared" si="123"/>
        <v>42651.420567129629</v>
      </c>
      <c r="T1953" s="9">
        <f t="shared" si="122"/>
        <v>42681.462233796294</v>
      </c>
    </row>
    <row r="1954" spans="1:20"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24"/>
        <v>198.47237142857145</v>
      </c>
      <c r="P1954">
        <f t="shared" si="121"/>
        <v>101.85532258064516</v>
      </c>
      <c r="Q1954" t="s">
        <v>8323</v>
      </c>
      <c r="R1954" t="s">
        <v>8353</v>
      </c>
      <c r="S1954" s="9">
        <f t="shared" si="123"/>
        <v>41526.60665509259</v>
      </c>
      <c r="T1954" s="9">
        <f t="shared" si="122"/>
        <v>41563.60665509259</v>
      </c>
    </row>
    <row r="1955" spans="1:20"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24"/>
        <v>225.94666666666666</v>
      </c>
      <c r="P1955">
        <f t="shared" si="121"/>
        <v>230.55782312925169</v>
      </c>
      <c r="Q1955" t="s">
        <v>8323</v>
      </c>
      <c r="R1955" t="s">
        <v>8353</v>
      </c>
      <c r="S1955" s="9">
        <f t="shared" si="123"/>
        <v>40941.199826388889</v>
      </c>
      <c r="T1955" s="9">
        <f t="shared" si="122"/>
        <v>40970.125</v>
      </c>
    </row>
    <row r="1956" spans="1:20"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24"/>
        <v>698.94800000000009</v>
      </c>
      <c r="P1956">
        <f t="shared" si="121"/>
        <v>842.10602409638557</v>
      </c>
      <c r="Q1956" t="s">
        <v>8323</v>
      </c>
      <c r="R1956" t="s">
        <v>8353</v>
      </c>
      <c r="S1956" s="9">
        <f t="shared" si="123"/>
        <v>42394.580740740741</v>
      </c>
      <c r="T1956" s="9">
        <f t="shared" si="122"/>
        <v>42441.208333333328</v>
      </c>
    </row>
    <row r="1957" spans="1:20"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24"/>
        <v>398.59528571428569</v>
      </c>
      <c r="P1957">
        <f t="shared" si="121"/>
        <v>577.27593103448271</v>
      </c>
      <c r="Q1957" t="s">
        <v>8323</v>
      </c>
      <c r="R1957" t="s">
        <v>8353</v>
      </c>
      <c r="S1957" s="9">
        <f t="shared" si="123"/>
        <v>41020.271770833337</v>
      </c>
      <c r="T1957" s="9">
        <f t="shared" si="122"/>
        <v>41052.791666666664</v>
      </c>
    </row>
    <row r="1958" spans="1:20"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24"/>
        <v>294.0333333333333</v>
      </c>
      <c r="P1958">
        <f t="shared" si="121"/>
        <v>483.34246575342468</v>
      </c>
      <c r="Q1958" t="s">
        <v>8323</v>
      </c>
      <c r="R1958" t="s">
        <v>8353</v>
      </c>
      <c r="S1958" s="9">
        <f t="shared" si="123"/>
        <v>42067.923668981486</v>
      </c>
      <c r="T1958" s="9">
        <f t="shared" si="122"/>
        <v>42112.882002314815</v>
      </c>
    </row>
    <row r="1959" spans="1:20"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24"/>
        <v>167.50470000000001</v>
      </c>
      <c r="P1959">
        <f t="shared" si="121"/>
        <v>76.138500000000008</v>
      </c>
      <c r="Q1959" t="s">
        <v>8323</v>
      </c>
      <c r="R1959" t="s">
        <v>8353</v>
      </c>
      <c r="S1959" s="9">
        <f t="shared" si="123"/>
        <v>41179.098530092589</v>
      </c>
      <c r="T1959" s="9">
        <f t="shared" si="122"/>
        <v>41209.098530092589</v>
      </c>
    </row>
    <row r="1960" spans="1:20"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24"/>
        <v>1435.5717142857143</v>
      </c>
      <c r="P1960">
        <f t="shared" si="121"/>
        <v>74.107684365781708</v>
      </c>
      <c r="Q1960" t="s">
        <v>8323</v>
      </c>
      <c r="R1960" t="s">
        <v>8353</v>
      </c>
      <c r="S1960" s="9">
        <f t="shared" si="123"/>
        <v>41326.987974537034</v>
      </c>
      <c r="T1960" s="9">
        <f t="shared" si="122"/>
        <v>41356.94630787037</v>
      </c>
    </row>
    <row r="1961" spans="1:20"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24"/>
        <v>156.73439999999999</v>
      </c>
      <c r="P1961">
        <f t="shared" si="121"/>
        <v>36.965660377358489</v>
      </c>
      <c r="Q1961" t="s">
        <v>8323</v>
      </c>
      <c r="R1961" t="s">
        <v>8353</v>
      </c>
      <c r="S1961" s="9">
        <f t="shared" si="123"/>
        <v>41871.845601851855</v>
      </c>
      <c r="T1961" s="9">
        <f t="shared" si="122"/>
        <v>41913</v>
      </c>
    </row>
    <row r="1962" spans="1:20"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24"/>
        <v>117.90285714285716</v>
      </c>
      <c r="P1962">
        <f t="shared" si="121"/>
        <v>2500.969696969697</v>
      </c>
      <c r="Q1962" t="s">
        <v>8323</v>
      </c>
      <c r="R1962" t="s">
        <v>8353</v>
      </c>
      <c r="S1962" s="9">
        <f t="shared" si="123"/>
        <v>41964.362743055557</v>
      </c>
      <c r="T1962" s="9">
        <f t="shared" si="122"/>
        <v>41994.362743055557</v>
      </c>
    </row>
    <row r="1963" spans="1:20"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24"/>
        <v>1105.3811999999998</v>
      </c>
      <c r="P1963">
        <f t="shared" si="121"/>
        <v>67.690214329454989</v>
      </c>
      <c r="Q1963" t="s">
        <v>8323</v>
      </c>
      <c r="R1963" t="s">
        <v>8353</v>
      </c>
      <c r="S1963" s="9">
        <f t="shared" si="123"/>
        <v>41148.194641203707</v>
      </c>
      <c r="T1963" s="9">
        <f t="shared" si="122"/>
        <v>41188.165972222225</v>
      </c>
    </row>
    <row r="1964" spans="1:20"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24"/>
        <v>192.92499999999998</v>
      </c>
      <c r="P1964">
        <f t="shared" si="121"/>
        <v>63.04738562091503</v>
      </c>
      <c r="Q1964" t="s">
        <v>8323</v>
      </c>
      <c r="R1964" t="s">
        <v>8353</v>
      </c>
      <c r="S1964" s="9">
        <f t="shared" si="123"/>
        <v>41742.780509259261</v>
      </c>
      <c r="T1964" s="9">
        <f t="shared" si="122"/>
        <v>41772.780509259261</v>
      </c>
    </row>
    <row r="1965" spans="1:20"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24"/>
        <v>126.8842105263158</v>
      </c>
      <c r="P1965">
        <f t="shared" si="121"/>
        <v>117.6</v>
      </c>
      <c r="Q1965" t="s">
        <v>8323</v>
      </c>
      <c r="R1965" t="s">
        <v>8353</v>
      </c>
      <c r="S1965" s="9">
        <f t="shared" si="123"/>
        <v>41863.429791666669</v>
      </c>
      <c r="T1965" s="9">
        <f t="shared" si="122"/>
        <v>41898.429791666669</v>
      </c>
    </row>
    <row r="1966" spans="1:20"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24"/>
        <v>259.57748878923763</v>
      </c>
      <c r="P1966">
        <f t="shared" si="121"/>
        <v>180.75185011709601</v>
      </c>
      <c r="Q1966" t="s">
        <v>8323</v>
      </c>
      <c r="R1966" t="s">
        <v>8353</v>
      </c>
      <c r="S1966" s="9">
        <f t="shared" si="123"/>
        <v>42452.272824074069</v>
      </c>
      <c r="T1966" s="9">
        <f t="shared" si="122"/>
        <v>42482.272824074069</v>
      </c>
    </row>
    <row r="1967" spans="1:20"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24"/>
        <v>262.27999999999997</v>
      </c>
      <c r="P1967">
        <f t="shared" si="121"/>
        <v>127.32038834951456</v>
      </c>
      <c r="Q1967" t="s">
        <v>8323</v>
      </c>
      <c r="R1967" t="s">
        <v>8353</v>
      </c>
      <c r="S1967" s="9">
        <f t="shared" si="123"/>
        <v>40898.089236111111</v>
      </c>
      <c r="T1967" s="9">
        <f t="shared" si="122"/>
        <v>40920.041666666664</v>
      </c>
    </row>
    <row r="1968" spans="1:20"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24"/>
        <v>206.74309000000002</v>
      </c>
      <c r="P1968">
        <f t="shared" si="121"/>
        <v>136.6444745538665</v>
      </c>
      <c r="Q1968" t="s">
        <v>8323</v>
      </c>
      <c r="R1968" t="s">
        <v>8353</v>
      </c>
      <c r="S1968" s="9">
        <f t="shared" si="123"/>
        <v>41835.540486111109</v>
      </c>
      <c r="T1968" s="9">
        <f t="shared" si="122"/>
        <v>41865.540486111109</v>
      </c>
    </row>
    <row r="1969" spans="1:20"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24"/>
        <v>370.13</v>
      </c>
      <c r="P1969">
        <f t="shared" si="121"/>
        <v>182.78024691358024</v>
      </c>
      <c r="Q1969" t="s">
        <v>8323</v>
      </c>
      <c r="R1969" t="s">
        <v>8353</v>
      </c>
      <c r="S1969" s="9">
        <f t="shared" si="123"/>
        <v>41730.663530092592</v>
      </c>
      <c r="T1969" s="9">
        <f t="shared" si="122"/>
        <v>41760.663530092592</v>
      </c>
    </row>
    <row r="1970" spans="1:20"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24"/>
        <v>284.96600000000001</v>
      </c>
      <c r="P1970">
        <f t="shared" si="121"/>
        <v>279.37843137254902</v>
      </c>
      <c r="Q1970" t="s">
        <v>8323</v>
      </c>
      <c r="R1970" t="s">
        <v>8353</v>
      </c>
      <c r="S1970" s="9">
        <f t="shared" si="123"/>
        <v>42676.586979166663</v>
      </c>
      <c r="T1970" s="9">
        <f t="shared" si="122"/>
        <v>42707.628645833334</v>
      </c>
    </row>
    <row r="1971" spans="1:20"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24"/>
        <v>579.08000000000004</v>
      </c>
      <c r="P1971">
        <f t="shared" si="121"/>
        <v>61.375728669846318</v>
      </c>
      <c r="Q1971" t="s">
        <v>8323</v>
      </c>
      <c r="R1971" t="s">
        <v>8353</v>
      </c>
      <c r="S1971" s="9">
        <f t="shared" si="123"/>
        <v>42557.792453703703</v>
      </c>
      <c r="T1971" s="9">
        <f t="shared" si="122"/>
        <v>42587.792453703703</v>
      </c>
    </row>
    <row r="1972" spans="1:20"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24"/>
        <v>1131.8</v>
      </c>
      <c r="P1972">
        <f t="shared" si="121"/>
        <v>80.727532097004286</v>
      </c>
      <c r="Q1972" t="s">
        <v>8323</v>
      </c>
      <c r="R1972" t="s">
        <v>8353</v>
      </c>
      <c r="S1972" s="9">
        <f t="shared" si="123"/>
        <v>41324.193298611113</v>
      </c>
      <c r="T1972" s="9">
        <f t="shared" si="122"/>
        <v>41384.151631944449</v>
      </c>
    </row>
    <row r="1973" spans="1:20"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24"/>
        <v>263.02771750000005</v>
      </c>
      <c r="P1973">
        <f t="shared" si="121"/>
        <v>272.35590732591254</v>
      </c>
      <c r="Q1973" t="s">
        <v>8323</v>
      </c>
      <c r="R1973" t="s">
        <v>8353</v>
      </c>
      <c r="S1973" s="9">
        <f t="shared" si="123"/>
        <v>41561.500706018516</v>
      </c>
      <c r="T1973" s="9">
        <f t="shared" si="122"/>
        <v>41593.166666666664</v>
      </c>
    </row>
    <row r="1974" spans="1:20"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24"/>
        <v>674.48</v>
      </c>
      <c r="P1974">
        <f t="shared" si="121"/>
        <v>70.848739495798313</v>
      </c>
      <c r="Q1974" t="s">
        <v>8323</v>
      </c>
      <c r="R1974" t="s">
        <v>8353</v>
      </c>
      <c r="S1974" s="9">
        <f t="shared" si="123"/>
        <v>41201.012083333335</v>
      </c>
      <c r="T1974" s="9">
        <f t="shared" si="122"/>
        <v>41231.053749999999</v>
      </c>
    </row>
    <row r="1975" spans="1:20"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24"/>
        <v>256.83081313131316</v>
      </c>
      <c r="P1975">
        <f t="shared" si="121"/>
        <v>247.94003412969283</v>
      </c>
      <c r="Q1975" t="s">
        <v>8323</v>
      </c>
      <c r="R1975" t="s">
        <v>8353</v>
      </c>
      <c r="S1975" s="9">
        <f t="shared" si="123"/>
        <v>42549.722962962958</v>
      </c>
      <c r="T1975" s="9">
        <f t="shared" si="122"/>
        <v>42588.291666666672</v>
      </c>
    </row>
    <row r="1976" spans="1:20"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24"/>
        <v>375.49599999999998</v>
      </c>
      <c r="P1976">
        <f t="shared" si="121"/>
        <v>186.81393034825871</v>
      </c>
      <c r="Q1976" t="s">
        <v>8323</v>
      </c>
      <c r="R1976" t="s">
        <v>8353</v>
      </c>
      <c r="S1976" s="9">
        <f t="shared" si="123"/>
        <v>41445.334131944444</v>
      </c>
      <c r="T1976" s="9">
        <f t="shared" si="122"/>
        <v>41505.334131944444</v>
      </c>
    </row>
    <row r="1977" spans="1:20"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24"/>
        <v>208.70837499999996</v>
      </c>
      <c r="P1977">
        <f t="shared" si="121"/>
        <v>131.98948616600788</v>
      </c>
      <c r="Q1977" t="s">
        <v>8323</v>
      </c>
      <c r="R1977" t="s">
        <v>8353</v>
      </c>
      <c r="S1977" s="9">
        <f t="shared" si="123"/>
        <v>41313.755219907405</v>
      </c>
      <c r="T1977" s="9">
        <f t="shared" si="122"/>
        <v>41343.755219907405</v>
      </c>
    </row>
    <row r="1978" spans="1:20"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24"/>
        <v>346.6</v>
      </c>
      <c r="P1978">
        <f t="shared" si="121"/>
        <v>29.310782241014799</v>
      </c>
      <c r="Q1978" t="s">
        <v>8323</v>
      </c>
      <c r="R1978" t="s">
        <v>8353</v>
      </c>
      <c r="S1978" s="9">
        <f t="shared" si="123"/>
        <v>41438.899594907409</v>
      </c>
      <c r="T1978" s="9">
        <f t="shared" si="122"/>
        <v>41468.899594907409</v>
      </c>
    </row>
    <row r="1979" spans="1:20"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24"/>
        <v>402.33</v>
      </c>
      <c r="P1979">
        <f t="shared" si="121"/>
        <v>245.02436053593178</v>
      </c>
      <c r="Q1979" t="s">
        <v>8323</v>
      </c>
      <c r="R1979" t="s">
        <v>8353</v>
      </c>
      <c r="S1979" s="9">
        <f t="shared" si="123"/>
        <v>42311.216898148152</v>
      </c>
      <c r="T1979" s="9">
        <f t="shared" si="122"/>
        <v>42357.332638888889</v>
      </c>
    </row>
    <row r="1980" spans="1:20"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24"/>
        <v>1026.8451399999999</v>
      </c>
      <c r="P1980">
        <f t="shared" si="121"/>
        <v>1323.2540463917526</v>
      </c>
      <c r="Q1980" t="s">
        <v>8323</v>
      </c>
      <c r="R1980" t="s">
        <v>8353</v>
      </c>
      <c r="S1980" s="9">
        <f t="shared" si="123"/>
        <v>41039.225601851853</v>
      </c>
      <c r="T1980" s="9">
        <f t="shared" si="122"/>
        <v>41072.291666666664</v>
      </c>
    </row>
    <row r="1981" spans="1:20"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24"/>
        <v>114.901155</v>
      </c>
      <c r="P1981">
        <f t="shared" si="121"/>
        <v>282.65966789667897</v>
      </c>
      <c r="Q1981" t="s">
        <v>8323</v>
      </c>
      <c r="R1981" t="s">
        <v>8353</v>
      </c>
      <c r="S1981" s="9">
        <f t="shared" si="123"/>
        <v>42290.460023148145</v>
      </c>
      <c r="T1981" s="9">
        <f t="shared" si="122"/>
        <v>42327.207638888889</v>
      </c>
    </row>
    <row r="1982" spans="1:20"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24"/>
        <v>354.82402000000002</v>
      </c>
      <c r="P1982">
        <f t="shared" si="121"/>
        <v>91.214401028277635</v>
      </c>
      <c r="Q1982" t="s">
        <v>8323</v>
      </c>
      <c r="R1982" t="s">
        <v>8353</v>
      </c>
      <c r="S1982" s="9">
        <f t="shared" si="123"/>
        <v>42423.542384259257</v>
      </c>
      <c r="T1982" s="9">
        <f t="shared" si="122"/>
        <v>42463.500717592593</v>
      </c>
    </row>
    <row r="1983" spans="1:20"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24"/>
        <v>5.08</v>
      </c>
      <c r="P1983">
        <f t="shared" si="121"/>
        <v>31.75</v>
      </c>
      <c r="Q1983" t="s">
        <v>8342</v>
      </c>
      <c r="R1983" t="s">
        <v>8354</v>
      </c>
      <c r="S1983" s="9">
        <f t="shared" si="123"/>
        <v>41799.725289351853</v>
      </c>
      <c r="T1983" s="9">
        <f t="shared" si="122"/>
        <v>41829.725289351853</v>
      </c>
    </row>
    <row r="1984" spans="1:20"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24"/>
        <v>0</v>
      </c>
      <c r="P1984" t="e">
        <f t="shared" si="121"/>
        <v>#DIV/0!</v>
      </c>
      <c r="Q1984" t="s">
        <v>8342</v>
      </c>
      <c r="R1984" t="s">
        <v>8354</v>
      </c>
      <c r="S1984" s="9">
        <f t="shared" si="123"/>
        <v>42678.586655092593</v>
      </c>
      <c r="T1984" s="9">
        <f t="shared" si="122"/>
        <v>42708.628321759257</v>
      </c>
    </row>
    <row r="1985" spans="1:20"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24"/>
        <v>4.3</v>
      </c>
      <c r="P1985">
        <f t="shared" si="121"/>
        <v>88.6875</v>
      </c>
      <c r="Q1985" t="s">
        <v>8342</v>
      </c>
      <c r="R1985" t="s">
        <v>8354</v>
      </c>
      <c r="S1985" s="9">
        <f t="shared" si="123"/>
        <v>42593.011782407411</v>
      </c>
      <c r="T1985" s="9">
        <f t="shared" si="122"/>
        <v>42615.291666666672</v>
      </c>
    </row>
    <row r="1986" spans="1:20"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si="124"/>
        <v>21.146666666666665</v>
      </c>
      <c r="P1986">
        <f t="shared" si="121"/>
        <v>453.14285714285717</v>
      </c>
      <c r="Q1986" t="s">
        <v>8342</v>
      </c>
      <c r="R1986" t="s">
        <v>8354</v>
      </c>
      <c r="S1986" s="9">
        <f t="shared" si="123"/>
        <v>41913.790289351848</v>
      </c>
      <c r="T1986" s="9">
        <f t="shared" si="122"/>
        <v>41973.831956018519</v>
      </c>
    </row>
    <row r="1987" spans="1:20"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si="124"/>
        <v>3.1875</v>
      </c>
      <c r="P1987">
        <f t="shared" ref="P1987:P2050" si="125">(E1987/L1987)</f>
        <v>12.75</v>
      </c>
      <c r="Q1987" t="s">
        <v>8342</v>
      </c>
      <c r="R1987" t="s">
        <v>8354</v>
      </c>
      <c r="S1987" s="9">
        <f t="shared" si="123"/>
        <v>42555.698738425926</v>
      </c>
      <c r="T1987" s="9">
        <f t="shared" ref="T1987:T2050" si="126">(((I1987/60)/60)/24)+DATE(1970,1,1)</f>
        <v>42584.958333333328</v>
      </c>
    </row>
    <row r="1988" spans="1:20"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24"/>
        <v>0.05</v>
      </c>
      <c r="P1988">
        <f t="shared" si="125"/>
        <v>1</v>
      </c>
      <c r="Q1988" t="s">
        <v>8342</v>
      </c>
      <c r="R1988" t="s">
        <v>8354</v>
      </c>
      <c r="S1988" s="9">
        <f t="shared" ref="S1988:S2051" si="127">(((J1988/60)/60)/24)+DATE(1970,1,1)</f>
        <v>42413.433831018512</v>
      </c>
      <c r="T1988" s="9">
        <f t="shared" si="126"/>
        <v>42443.392164351855</v>
      </c>
    </row>
    <row r="1989" spans="1:20"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24"/>
        <v>42.472727272727276</v>
      </c>
      <c r="P1989">
        <f t="shared" si="125"/>
        <v>83.428571428571431</v>
      </c>
      <c r="Q1989" t="s">
        <v>8342</v>
      </c>
      <c r="R1989" t="s">
        <v>8354</v>
      </c>
      <c r="S1989" s="9">
        <f t="shared" si="127"/>
        <v>42034.639768518522</v>
      </c>
      <c r="T1989" s="9">
        <f t="shared" si="126"/>
        <v>42064.639768518522</v>
      </c>
    </row>
    <row r="1990" spans="1:20"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24"/>
        <v>0.41666666666666669</v>
      </c>
      <c r="P1990">
        <f t="shared" si="125"/>
        <v>25</v>
      </c>
      <c r="Q1990" t="s">
        <v>8342</v>
      </c>
      <c r="R1990" t="s">
        <v>8354</v>
      </c>
      <c r="S1990" s="9">
        <f t="shared" si="127"/>
        <v>42206.763217592597</v>
      </c>
      <c r="T1990" s="9">
        <f t="shared" si="126"/>
        <v>42236.763217592597</v>
      </c>
    </row>
    <row r="1991" spans="1:20"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24"/>
        <v>1</v>
      </c>
      <c r="P1991">
        <f t="shared" si="125"/>
        <v>50</v>
      </c>
      <c r="Q1991" t="s">
        <v>8342</v>
      </c>
      <c r="R1991" t="s">
        <v>8354</v>
      </c>
      <c r="S1991" s="9">
        <f t="shared" si="127"/>
        <v>42685.680648148147</v>
      </c>
      <c r="T1991" s="9">
        <f t="shared" si="126"/>
        <v>42715.680648148147</v>
      </c>
    </row>
    <row r="1992" spans="1:20"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24"/>
        <v>16.966666666666665</v>
      </c>
      <c r="P1992">
        <f t="shared" si="125"/>
        <v>101.8</v>
      </c>
      <c r="Q1992" t="s">
        <v>8342</v>
      </c>
      <c r="R1992" t="s">
        <v>8354</v>
      </c>
      <c r="S1992" s="9">
        <f t="shared" si="127"/>
        <v>42398.195972222224</v>
      </c>
      <c r="T1992" s="9">
        <f t="shared" si="126"/>
        <v>42413.195972222224</v>
      </c>
    </row>
    <row r="1993" spans="1:20"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24"/>
        <v>7.0000000000000009</v>
      </c>
      <c r="P1993">
        <f t="shared" si="125"/>
        <v>46.666666666666664</v>
      </c>
      <c r="Q1993" t="s">
        <v>8342</v>
      </c>
      <c r="R1993" t="s">
        <v>8354</v>
      </c>
      <c r="S1993" s="9">
        <f t="shared" si="127"/>
        <v>42167.89335648148</v>
      </c>
      <c r="T1993" s="9">
        <f t="shared" si="126"/>
        <v>42188.89335648148</v>
      </c>
    </row>
    <row r="1994" spans="1:20"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24"/>
        <v>0.13333333333333333</v>
      </c>
      <c r="P1994">
        <f t="shared" si="125"/>
        <v>1</v>
      </c>
      <c r="Q1994" t="s">
        <v>8342</v>
      </c>
      <c r="R1994" t="s">
        <v>8354</v>
      </c>
      <c r="S1994" s="9">
        <f t="shared" si="127"/>
        <v>42023.143414351856</v>
      </c>
      <c r="T1994" s="9">
        <f t="shared" si="126"/>
        <v>42053.143414351856</v>
      </c>
    </row>
    <row r="1995" spans="1:20"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24"/>
        <v>0</v>
      </c>
      <c r="P1995" t="e">
        <f t="shared" si="125"/>
        <v>#DIV/0!</v>
      </c>
      <c r="Q1995" t="s">
        <v>8342</v>
      </c>
      <c r="R1995" t="s">
        <v>8354</v>
      </c>
      <c r="S1995" s="9">
        <f t="shared" si="127"/>
        <v>42329.58839120371</v>
      </c>
      <c r="T1995" s="9">
        <f t="shared" si="126"/>
        <v>42359.58839120371</v>
      </c>
    </row>
    <row r="1996" spans="1:20"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24"/>
        <v>0</v>
      </c>
      <c r="P1996" t="e">
        <f t="shared" si="125"/>
        <v>#DIV/0!</v>
      </c>
      <c r="Q1996" t="s">
        <v>8342</v>
      </c>
      <c r="R1996" t="s">
        <v>8354</v>
      </c>
      <c r="S1996" s="9">
        <f t="shared" si="127"/>
        <v>42651.006273148145</v>
      </c>
      <c r="T1996" s="9">
        <f t="shared" si="126"/>
        <v>42711.047939814816</v>
      </c>
    </row>
    <row r="1997" spans="1:20"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24"/>
        <v>7.8</v>
      </c>
      <c r="P1997">
        <f t="shared" si="125"/>
        <v>26</v>
      </c>
      <c r="Q1997" t="s">
        <v>8342</v>
      </c>
      <c r="R1997" t="s">
        <v>8354</v>
      </c>
      <c r="S1997" s="9">
        <f t="shared" si="127"/>
        <v>42181.902037037042</v>
      </c>
      <c r="T1997" s="9">
        <f t="shared" si="126"/>
        <v>42201.902037037042</v>
      </c>
    </row>
    <row r="1998" spans="1:20"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24"/>
        <v>0</v>
      </c>
      <c r="P1998" t="e">
        <f t="shared" si="125"/>
        <v>#DIV/0!</v>
      </c>
      <c r="Q1998" t="s">
        <v>8342</v>
      </c>
      <c r="R1998" t="s">
        <v>8354</v>
      </c>
      <c r="S1998" s="9">
        <f t="shared" si="127"/>
        <v>41800.819571759261</v>
      </c>
      <c r="T1998" s="9">
        <f t="shared" si="126"/>
        <v>41830.819571759261</v>
      </c>
    </row>
    <row r="1999" spans="1:20"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24"/>
        <v>0</v>
      </c>
      <c r="P1999" t="e">
        <f t="shared" si="125"/>
        <v>#DIV/0!</v>
      </c>
      <c r="Q1999" t="s">
        <v>8342</v>
      </c>
      <c r="R1999" t="s">
        <v>8354</v>
      </c>
      <c r="S1999" s="9">
        <f t="shared" si="127"/>
        <v>41847.930694444447</v>
      </c>
      <c r="T1999" s="9">
        <f t="shared" si="126"/>
        <v>41877.930694444447</v>
      </c>
    </row>
    <row r="2000" spans="1:20"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24"/>
        <v>26.200000000000003</v>
      </c>
      <c r="P2000">
        <f t="shared" si="125"/>
        <v>218.33333333333334</v>
      </c>
      <c r="Q2000" t="s">
        <v>8342</v>
      </c>
      <c r="R2000" t="s">
        <v>8354</v>
      </c>
      <c r="S2000" s="9">
        <f t="shared" si="127"/>
        <v>41807.118495370371</v>
      </c>
      <c r="T2000" s="9">
        <f t="shared" si="126"/>
        <v>41852.118495370371</v>
      </c>
    </row>
    <row r="2001" spans="1:20"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24"/>
        <v>0.76129032258064511</v>
      </c>
      <c r="P2001">
        <f t="shared" si="125"/>
        <v>33.714285714285715</v>
      </c>
      <c r="Q2001" t="s">
        <v>8342</v>
      </c>
      <c r="R2001" t="s">
        <v>8354</v>
      </c>
      <c r="S2001" s="9">
        <f t="shared" si="127"/>
        <v>41926.482731481483</v>
      </c>
      <c r="T2001" s="9">
        <f t="shared" si="126"/>
        <v>41956.524398148147</v>
      </c>
    </row>
    <row r="2002" spans="1:20"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24"/>
        <v>12.5</v>
      </c>
      <c r="P2002">
        <f t="shared" si="125"/>
        <v>25</v>
      </c>
      <c r="Q2002" t="s">
        <v>8342</v>
      </c>
      <c r="R2002" t="s">
        <v>8354</v>
      </c>
      <c r="S2002" s="9">
        <f t="shared" si="127"/>
        <v>42345.951539351852</v>
      </c>
      <c r="T2002" s="9">
        <f t="shared" si="126"/>
        <v>42375.951539351852</v>
      </c>
    </row>
    <row r="2003" spans="1:20"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ref="O2003:O2066" si="128">E2003/D2003 *100</f>
        <v>382.12909090909091</v>
      </c>
      <c r="P2003">
        <f t="shared" si="125"/>
        <v>128.38790470372632</v>
      </c>
      <c r="Q2003" t="s">
        <v>8323</v>
      </c>
      <c r="R2003" t="s">
        <v>8353</v>
      </c>
      <c r="S2003" s="9">
        <f t="shared" si="127"/>
        <v>42136.209675925929</v>
      </c>
      <c r="T2003" s="9">
        <f t="shared" si="126"/>
        <v>42167.833333333328</v>
      </c>
    </row>
    <row r="2004" spans="1:20"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28"/>
        <v>216.79422000000002</v>
      </c>
      <c r="P2004">
        <f t="shared" si="125"/>
        <v>78.834261818181815</v>
      </c>
      <c r="Q2004" t="s">
        <v>8323</v>
      </c>
      <c r="R2004" t="s">
        <v>8353</v>
      </c>
      <c r="S2004" s="9">
        <f t="shared" si="127"/>
        <v>42728.71230324074</v>
      </c>
      <c r="T2004" s="9">
        <f t="shared" si="126"/>
        <v>42758.71230324074</v>
      </c>
    </row>
    <row r="2005" spans="1:20"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28"/>
        <v>312</v>
      </c>
      <c r="P2005">
        <f t="shared" si="125"/>
        <v>91.764705882352942</v>
      </c>
      <c r="Q2005" t="s">
        <v>8323</v>
      </c>
      <c r="R2005" t="s">
        <v>8353</v>
      </c>
      <c r="S2005" s="9">
        <f t="shared" si="127"/>
        <v>40347.125601851854</v>
      </c>
      <c r="T2005" s="9">
        <f t="shared" si="126"/>
        <v>40361.958333333336</v>
      </c>
    </row>
    <row r="2006" spans="1:20"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28"/>
        <v>234.42048</v>
      </c>
      <c r="P2006">
        <f t="shared" si="125"/>
        <v>331.10237288135596</v>
      </c>
      <c r="Q2006" t="s">
        <v>8323</v>
      </c>
      <c r="R2006" t="s">
        <v>8353</v>
      </c>
      <c r="S2006" s="9">
        <f t="shared" si="127"/>
        <v>41800.604895833334</v>
      </c>
      <c r="T2006" s="9">
        <f t="shared" si="126"/>
        <v>41830.604895833334</v>
      </c>
    </row>
    <row r="2007" spans="1:20"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28"/>
        <v>123.68010000000001</v>
      </c>
      <c r="P2007">
        <f t="shared" si="125"/>
        <v>194.26193717277485</v>
      </c>
      <c r="Q2007" t="s">
        <v>8323</v>
      </c>
      <c r="R2007" t="s">
        <v>8353</v>
      </c>
      <c r="S2007" s="9">
        <f t="shared" si="127"/>
        <v>41535.812708333331</v>
      </c>
      <c r="T2007" s="9">
        <f t="shared" si="126"/>
        <v>41563.165972222225</v>
      </c>
    </row>
    <row r="2008" spans="1:20"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28"/>
        <v>247.84</v>
      </c>
      <c r="P2008">
        <f t="shared" si="125"/>
        <v>408.97689768976898</v>
      </c>
      <c r="Q2008" t="s">
        <v>8323</v>
      </c>
      <c r="R2008" t="s">
        <v>8353</v>
      </c>
      <c r="S2008" s="9">
        <f t="shared" si="127"/>
        <v>41941.500520833331</v>
      </c>
      <c r="T2008" s="9">
        <f t="shared" si="126"/>
        <v>41976.542187500003</v>
      </c>
    </row>
    <row r="2009" spans="1:20"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28"/>
        <v>115.7092</v>
      </c>
      <c r="P2009">
        <f t="shared" si="125"/>
        <v>84.459270072992695</v>
      </c>
      <c r="Q2009" t="s">
        <v>8323</v>
      </c>
      <c r="R2009" t="s">
        <v>8353</v>
      </c>
      <c r="S2009" s="9">
        <f t="shared" si="127"/>
        <v>40347.837800925925</v>
      </c>
      <c r="T2009" s="9">
        <f t="shared" si="126"/>
        <v>40414.166666666664</v>
      </c>
    </row>
    <row r="2010" spans="1:20"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28"/>
        <v>117.07484768810599</v>
      </c>
      <c r="P2010">
        <f t="shared" si="125"/>
        <v>44.853658536585364</v>
      </c>
      <c r="Q2010" t="s">
        <v>8323</v>
      </c>
      <c r="R2010" t="s">
        <v>8353</v>
      </c>
      <c r="S2010" s="9">
        <f t="shared" si="127"/>
        <v>40761.604421296295</v>
      </c>
      <c r="T2010" s="9">
        <f t="shared" si="126"/>
        <v>40805.604421296295</v>
      </c>
    </row>
    <row r="2011" spans="1:20"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28"/>
        <v>305.15800000000002</v>
      </c>
      <c r="P2011">
        <f t="shared" si="125"/>
        <v>383.3643216080402</v>
      </c>
      <c r="Q2011" t="s">
        <v>8323</v>
      </c>
      <c r="R2011" t="s">
        <v>8353</v>
      </c>
      <c r="S2011" s="9">
        <f t="shared" si="127"/>
        <v>42661.323414351849</v>
      </c>
      <c r="T2011" s="9">
        <f t="shared" si="126"/>
        <v>42697.365081018521</v>
      </c>
    </row>
    <row r="2012" spans="1:20"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28"/>
        <v>320.05299999999994</v>
      </c>
      <c r="P2012">
        <f t="shared" si="125"/>
        <v>55.276856649395505</v>
      </c>
      <c r="Q2012" t="s">
        <v>8323</v>
      </c>
      <c r="R2012" t="s">
        <v>8353</v>
      </c>
      <c r="S2012" s="9">
        <f t="shared" si="127"/>
        <v>42570.996423611112</v>
      </c>
      <c r="T2012" s="9">
        <f t="shared" si="126"/>
        <v>42600.996423611112</v>
      </c>
    </row>
    <row r="2013" spans="1:20"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28"/>
        <v>819.56399999999996</v>
      </c>
      <c r="P2013">
        <f t="shared" si="125"/>
        <v>422.02059732234807</v>
      </c>
      <c r="Q2013" t="s">
        <v>8323</v>
      </c>
      <c r="R2013" t="s">
        <v>8353</v>
      </c>
      <c r="S2013" s="9">
        <f t="shared" si="127"/>
        <v>42347.358483796299</v>
      </c>
      <c r="T2013" s="9">
        <f t="shared" si="126"/>
        <v>42380.958333333328</v>
      </c>
    </row>
    <row r="2014" spans="1:20"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28"/>
        <v>234.90000000000003</v>
      </c>
      <c r="P2014">
        <f t="shared" si="125"/>
        <v>64.180327868852459</v>
      </c>
      <c r="Q2014" t="s">
        <v>8323</v>
      </c>
      <c r="R2014" t="s">
        <v>8353</v>
      </c>
      <c r="S2014" s="9">
        <f t="shared" si="127"/>
        <v>42010.822233796294</v>
      </c>
      <c r="T2014" s="9">
        <f t="shared" si="126"/>
        <v>42040.822233796294</v>
      </c>
    </row>
    <row r="2015" spans="1:20"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28"/>
        <v>494.91374999999999</v>
      </c>
      <c r="P2015">
        <f t="shared" si="125"/>
        <v>173.57781674704077</v>
      </c>
      <c r="Q2015" t="s">
        <v>8323</v>
      </c>
      <c r="R2015" t="s">
        <v>8353</v>
      </c>
      <c r="S2015" s="9">
        <f t="shared" si="127"/>
        <v>42499.960810185185</v>
      </c>
      <c r="T2015" s="9">
        <f t="shared" si="126"/>
        <v>42559.960810185185</v>
      </c>
    </row>
    <row r="2016" spans="1:20"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28"/>
        <v>7813.7822333333334</v>
      </c>
      <c r="P2016">
        <f t="shared" si="125"/>
        <v>88.601680840609291</v>
      </c>
      <c r="Q2016" t="s">
        <v>8323</v>
      </c>
      <c r="R2016" t="s">
        <v>8353</v>
      </c>
      <c r="S2016" s="9">
        <f t="shared" si="127"/>
        <v>41324.214571759258</v>
      </c>
      <c r="T2016" s="9">
        <f t="shared" si="126"/>
        <v>41358.172905092593</v>
      </c>
    </row>
    <row r="2017" spans="1:20"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28"/>
        <v>113.00013888888888</v>
      </c>
      <c r="P2017">
        <f t="shared" si="125"/>
        <v>50.222283950617282</v>
      </c>
      <c r="Q2017" t="s">
        <v>8323</v>
      </c>
      <c r="R2017" t="s">
        <v>8353</v>
      </c>
      <c r="S2017" s="9">
        <f t="shared" si="127"/>
        <v>40765.876886574071</v>
      </c>
      <c r="T2017" s="9">
        <f t="shared" si="126"/>
        <v>40795.876886574071</v>
      </c>
    </row>
    <row r="2018" spans="1:20"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28"/>
        <v>921.54219999999998</v>
      </c>
      <c r="P2018">
        <f t="shared" si="125"/>
        <v>192.38876826722338</v>
      </c>
      <c r="Q2018" t="s">
        <v>8323</v>
      </c>
      <c r="R2018" t="s">
        <v>8353</v>
      </c>
      <c r="S2018" s="9">
        <f t="shared" si="127"/>
        <v>41312.88077546296</v>
      </c>
      <c r="T2018" s="9">
        <f t="shared" si="126"/>
        <v>41342.88077546296</v>
      </c>
    </row>
    <row r="2019" spans="1:20"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28"/>
        <v>125.10239999999999</v>
      </c>
      <c r="P2019">
        <f t="shared" si="125"/>
        <v>73.416901408450698</v>
      </c>
      <c r="Q2019" t="s">
        <v>8323</v>
      </c>
      <c r="R2019" t="s">
        <v>8353</v>
      </c>
      <c r="S2019" s="9">
        <f t="shared" si="127"/>
        <v>40961.057349537034</v>
      </c>
      <c r="T2019" s="9">
        <f t="shared" si="126"/>
        <v>40992.166666666664</v>
      </c>
    </row>
    <row r="2020" spans="1:20"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28"/>
        <v>102.24343076923077</v>
      </c>
      <c r="P2020">
        <f t="shared" si="125"/>
        <v>147.68495555555555</v>
      </c>
      <c r="Q2020" t="s">
        <v>8323</v>
      </c>
      <c r="R2020" t="s">
        <v>8353</v>
      </c>
      <c r="S2020" s="9">
        <f t="shared" si="127"/>
        <v>42199.365844907406</v>
      </c>
      <c r="T2020" s="9">
        <f t="shared" si="126"/>
        <v>42229.365844907406</v>
      </c>
    </row>
    <row r="2021" spans="1:20"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28"/>
        <v>484.90975000000003</v>
      </c>
      <c r="P2021">
        <f t="shared" si="125"/>
        <v>108.96848314606741</v>
      </c>
      <c r="Q2021" t="s">
        <v>8323</v>
      </c>
      <c r="R2021" t="s">
        <v>8353</v>
      </c>
      <c r="S2021" s="9">
        <f t="shared" si="127"/>
        <v>42605.70857638889</v>
      </c>
      <c r="T2021" s="9">
        <f t="shared" si="126"/>
        <v>42635.70857638889</v>
      </c>
    </row>
    <row r="2022" spans="1:20"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28"/>
        <v>192.33333333333334</v>
      </c>
      <c r="P2022">
        <f t="shared" si="125"/>
        <v>23.647540983606557</v>
      </c>
      <c r="Q2022" t="s">
        <v>8323</v>
      </c>
      <c r="R2022" t="s">
        <v>8353</v>
      </c>
      <c r="S2022" s="9">
        <f t="shared" si="127"/>
        <v>41737.097499999996</v>
      </c>
      <c r="T2022" s="9">
        <f t="shared" si="126"/>
        <v>41773.961111111108</v>
      </c>
    </row>
    <row r="2023" spans="1:20"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28"/>
        <v>281.10000000000002</v>
      </c>
      <c r="P2023">
        <f t="shared" si="125"/>
        <v>147.94736842105263</v>
      </c>
      <c r="Q2023" t="s">
        <v>8323</v>
      </c>
      <c r="R2023" t="s">
        <v>8353</v>
      </c>
      <c r="S2023" s="9">
        <f t="shared" si="127"/>
        <v>41861.070567129631</v>
      </c>
      <c r="T2023" s="9">
        <f t="shared" si="126"/>
        <v>41906.070567129631</v>
      </c>
    </row>
    <row r="2024" spans="1:20"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28"/>
        <v>125.13700000000001</v>
      </c>
      <c r="P2024">
        <f t="shared" si="125"/>
        <v>385.03692307692307</v>
      </c>
      <c r="Q2024" t="s">
        <v>8323</v>
      </c>
      <c r="R2024" t="s">
        <v>8353</v>
      </c>
      <c r="S2024" s="9">
        <f t="shared" si="127"/>
        <v>42502.569120370375</v>
      </c>
      <c r="T2024" s="9">
        <f t="shared" si="126"/>
        <v>42532.569120370375</v>
      </c>
    </row>
    <row r="2025" spans="1:20"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28"/>
        <v>161.459</v>
      </c>
      <c r="P2025">
        <f t="shared" si="125"/>
        <v>457.39093484419266</v>
      </c>
      <c r="Q2025" t="s">
        <v>8323</v>
      </c>
      <c r="R2025" t="s">
        <v>8353</v>
      </c>
      <c r="S2025" s="9">
        <f t="shared" si="127"/>
        <v>42136.420752314814</v>
      </c>
      <c r="T2025" s="9">
        <f t="shared" si="126"/>
        <v>42166.420752314814</v>
      </c>
    </row>
    <row r="2026" spans="1:20"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28"/>
        <v>585.35</v>
      </c>
      <c r="P2026">
        <f t="shared" si="125"/>
        <v>222.99047619047619</v>
      </c>
      <c r="Q2026" t="s">
        <v>8323</v>
      </c>
      <c r="R2026" t="s">
        <v>8353</v>
      </c>
      <c r="S2026" s="9">
        <f t="shared" si="127"/>
        <v>41099.966944444444</v>
      </c>
      <c r="T2026" s="9">
        <f t="shared" si="126"/>
        <v>41134.125</v>
      </c>
    </row>
    <row r="2027" spans="1:20"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28"/>
        <v>201.14999999999998</v>
      </c>
      <c r="P2027">
        <f t="shared" si="125"/>
        <v>220.74074074074073</v>
      </c>
      <c r="Q2027" t="s">
        <v>8323</v>
      </c>
      <c r="R2027" t="s">
        <v>8353</v>
      </c>
      <c r="S2027" s="9">
        <f t="shared" si="127"/>
        <v>42136.184560185182</v>
      </c>
      <c r="T2027" s="9">
        <f t="shared" si="126"/>
        <v>42166.184560185182</v>
      </c>
    </row>
    <row r="2028" spans="1:20"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28"/>
        <v>133.48307999999997</v>
      </c>
      <c r="P2028">
        <f t="shared" si="125"/>
        <v>73.503898678414089</v>
      </c>
      <c r="Q2028" t="s">
        <v>8323</v>
      </c>
      <c r="R2028" t="s">
        <v>8353</v>
      </c>
      <c r="S2028" s="9">
        <f t="shared" si="127"/>
        <v>41704.735937500001</v>
      </c>
      <c r="T2028" s="9">
        <f t="shared" si="126"/>
        <v>41750.165972222225</v>
      </c>
    </row>
    <row r="2029" spans="1:20"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28"/>
        <v>120.24900000000001</v>
      </c>
      <c r="P2029">
        <f t="shared" si="125"/>
        <v>223.09647495361781</v>
      </c>
      <c r="Q2029" t="s">
        <v>8323</v>
      </c>
      <c r="R2029" t="s">
        <v>8353</v>
      </c>
      <c r="S2029" s="9">
        <f t="shared" si="127"/>
        <v>42048.813877314817</v>
      </c>
      <c r="T2029" s="9">
        <f t="shared" si="126"/>
        <v>42093.772210648152</v>
      </c>
    </row>
    <row r="2030" spans="1:20"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28"/>
        <v>126.16666666666667</v>
      </c>
      <c r="P2030">
        <f t="shared" si="125"/>
        <v>47.911392405063289</v>
      </c>
      <c r="Q2030" t="s">
        <v>8323</v>
      </c>
      <c r="R2030" t="s">
        <v>8353</v>
      </c>
      <c r="S2030" s="9">
        <f t="shared" si="127"/>
        <v>40215.919050925928</v>
      </c>
      <c r="T2030" s="9">
        <f t="shared" si="126"/>
        <v>40252.913194444445</v>
      </c>
    </row>
    <row r="2031" spans="1:20"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28"/>
        <v>361.2</v>
      </c>
      <c r="P2031">
        <f t="shared" si="125"/>
        <v>96.063829787234042</v>
      </c>
      <c r="Q2031" t="s">
        <v>8323</v>
      </c>
      <c r="R2031" t="s">
        <v>8353</v>
      </c>
      <c r="S2031" s="9">
        <f t="shared" si="127"/>
        <v>41848.021770833337</v>
      </c>
      <c r="T2031" s="9">
        <f t="shared" si="126"/>
        <v>41878.021770833337</v>
      </c>
    </row>
    <row r="2032" spans="1:20"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28"/>
        <v>226.239013671875</v>
      </c>
      <c r="P2032">
        <f t="shared" si="125"/>
        <v>118.6144</v>
      </c>
      <c r="Q2032" t="s">
        <v>8323</v>
      </c>
      <c r="R2032" t="s">
        <v>8353</v>
      </c>
      <c r="S2032" s="9">
        <f t="shared" si="127"/>
        <v>41212.996481481481</v>
      </c>
      <c r="T2032" s="9">
        <f t="shared" si="126"/>
        <v>41242.996481481481</v>
      </c>
    </row>
    <row r="2033" spans="1:20"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28"/>
        <v>120.35</v>
      </c>
      <c r="P2033">
        <f t="shared" si="125"/>
        <v>118.45472440944881</v>
      </c>
      <c r="Q2033" t="s">
        <v>8323</v>
      </c>
      <c r="R2033" t="s">
        <v>8353</v>
      </c>
      <c r="S2033" s="9">
        <f t="shared" si="127"/>
        <v>41975.329317129625</v>
      </c>
      <c r="T2033" s="9">
        <f t="shared" si="126"/>
        <v>42013.041666666672</v>
      </c>
    </row>
    <row r="2034" spans="1:20"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28"/>
        <v>304.18799999999999</v>
      </c>
      <c r="P2034">
        <f t="shared" si="125"/>
        <v>143.21468926553672</v>
      </c>
      <c r="Q2034" t="s">
        <v>8323</v>
      </c>
      <c r="R2034" t="s">
        <v>8353</v>
      </c>
      <c r="S2034" s="9">
        <f t="shared" si="127"/>
        <v>42689.565671296295</v>
      </c>
      <c r="T2034" s="9">
        <f t="shared" si="126"/>
        <v>42719.208333333328</v>
      </c>
    </row>
    <row r="2035" spans="1:20"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28"/>
        <v>178.67599999999999</v>
      </c>
      <c r="P2035">
        <f t="shared" si="125"/>
        <v>282.71518987341773</v>
      </c>
      <c r="Q2035" t="s">
        <v>8323</v>
      </c>
      <c r="R2035" t="s">
        <v>8353</v>
      </c>
      <c r="S2035" s="9">
        <f t="shared" si="127"/>
        <v>41725.082384259258</v>
      </c>
      <c r="T2035" s="9">
        <f t="shared" si="126"/>
        <v>41755.082384259258</v>
      </c>
    </row>
    <row r="2036" spans="1:20"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28"/>
        <v>386.81998717948721</v>
      </c>
      <c r="P2036">
        <f t="shared" si="125"/>
        <v>593.93620078740162</v>
      </c>
      <c r="Q2036" t="s">
        <v>8323</v>
      </c>
      <c r="R2036" t="s">
        <v>8353</v>
      </c>
      <c r="S2036" s="9">
        <f t="shared" si="127"/>
        <v>42076.130011574074</v>
      </c>
      <c r="T2036" s="9">
        <f t="shared" si="126"/>
        <v>42131.290277777778</v>
      </c>
    </row>
    <row r="2037" spans="1:20"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28"/>
        <v>211.03642500000004</v>
      </c>
      <c r="P2037">
        <f t="shared" si="125"/>
        <v>262.15704968944101</v>
      </c>
      <c r="Q2037" t="s">
        <v>8323</v>
      </c>
      <c r="R2037" t="s">
        <v>8353</v>
      </c>
      <c r="S2037" s="9">
        <f t="shared" si="127"/>
        <v>42311.625081018516</v>
      </c>
      <c r="T2037" s="9">
        <f t="shared" si="126"/>
        <v>42357.041666666672</v>
      </c>
    </row>
    <row r="2038" spans="1:20"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28"/>
        <v>131.66833333333335</v>
      </c>
      <c r="P2038">
        <f t="shared" si="125"/>
        <v>46.580778301886795</v>
      </c>
      <c r="Q2038" t="s">
        <v>8323</v>
      </c>
      <c r="R2038" t="s">
        <v>8353</v>
      </c>
      <c r="S2038" s="9">
        <f t="shared" si="127"/>
        <v>41738.864803240744</v>
      </c>
      <c r="T2038" s="9">
        <f t="shared" si="126"/>
        <v>41768.864803240744</v>
      </c>
    </row>
    <row r="2039" spans="1:20"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28"/>
        <v>300.47639999999996</v>
      </c>
      <c r="P2039">
        <f t="shared" si="125"/>
        <v>70.041118881118877</v>
      </c>
      <c r="Q2039" t="s">
        <v>8323</v>
      </c>
      <c r="R2039" t="s">
        <v>8353</v>
      </c>
      <c r="S2039" s="9">
        <f t="shared" si="127"/>
        <v>41578.210104166668</v>
      </c>
      <c r="T2039" s="9">
        <f t="shared" si="126"/>
        <v>41638.251770833333</v>
      </c>
    </row>
    <row r="2040" spans="1:20"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28"/>
        <v>420.51249999999999</v>
      </c>
      <c r="P2040">
        <f t="shared" si="125"/>
        <v>164.90686274509804</v>
      </c>
      <c r="Q2040" t="s">
        <v>8323</v>
      </c>
      <c r="R2040" t="s">
        <v>8353</v>
      </c>
      <c r="S2040" s="9">
        <f t="shared" si="127"/>
        <v>41424.27107638889</v>
      </c>
      <c r="T2040" s="9">
        <f t="shared" si="126"/>
        <v>41456.75</v>
      </c>
    </row>
    <row r="2041" spans="1:20"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28"/>
        <v>136.21680000000001</v>
      </c>
      <c r="P2041">
        <f t="shared" si="125"/>
        <v>449.26385224274406</v>
      </c>
      <c r="Q2041" t="s">
        <v>8323</v>
      </c>
      <c r="R2041" t="s">
        <v>8353</v>
      </c>
      <c r="S2041" s="9">
        <f t="shared" si="127"/>
        <v>42675.438946759255</v>
      </c>
      <c r="T2041" s="9">
        <f t="shared" si="126"/>
        <v>42705.207638888889</v>
      </c>
    </row>
    <row r="2042" spans="1:20"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28"/>
        <v>248.17133333333334</v>
      </c>
      <c r="P2042">
        <f t="shared" si="125"/>
        <v>27.472841328413285</v>
      </c>
      <c r="Q2042" t="s">
        <v>8323</v>
      </c>
      <c r="R2042" t="s">
        <v>8353</v>
      </c>
      <c r="S2042" s="9">
        <f t="shared" si="127"/>
        <v>41578.927118055559</v>
      </c>
      <c r="T2042" s="9">
        <f t="shared" si="126"/>
        <v>41593.968784722223</v>
      </c>
    </row>
    <row r="2043" spans="1:20"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28"/>
        <v>181.86315789473684</v>
      </c>
      <c r="P2043">
        <f t="shared" si="125"/>
        <v>143.97499999999999</v>
      </c>
      <c r="Q2043" t="s">
        <v>8323</v>
      </c>
      <c r="R2043" t="s">
        <v>8353</v>
      </c>
      <c r="S2043" s="9">
        <f t="shared" si="127"/>
        <v>42654.525775462964</v>
      </c>
      <c r="T2043" s="9">
        <f t="shared" si="126"/>
        <v>42684.567442129628</v>
      </c>
    </row>
    <row r="2044" spans="1:20"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28"/>
        <v>123.53</v>
      </c>
      <c r="P2044">
        <f t="shared" si="125"/>
        <v>88.23571428571428</v>
      </c>
      <c r="Q2044" t="s">
        <v>8323</v>
      </c>
      <c r="R2044" t="s">
        <v>8353</v>
      </c>
      <c r="S2044" s="9">
        <f t="shared" si="127"/>
        <v>42331.708032407405</v>
      </c>
      <c r="T2044" s="9">
        <f t="shared" si="126"/>
        <v>42391.708032407405</v>
      </c>
    </row>
    <row r="2045" spans="1:20"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28"/>
        <v>506.20938628158842</v>
      </c>
      <c r="P2045">
        <f t="shared" si="125"/>
        <v>36.326424870466319</v>
      </c>
      <c r="Q2045" t="s">
        <v>8323</v>
      </c>
      <c r="R2045" t="s">
        <v>8353</v>
      </c>
      <c r="S2045" s="9">
        <f t="shared" si="127"/>
        <v>42661.176817129628</v>
      </c>
      <c r="T2045" s="9">
        <f t="shared" si="126"/>
        <v>42715.207638888889</v>
      </c>
    </row>
    <row r="2046" spans="1:20"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28"/>
        <v>108.21333333333334</v>
      </c>
      <c r="P2046">
        <f t="shared" si="125"/>
        <v>90.177777777777777</v>
      </c>
      <c r="Q2046" t="s">
        <v>8323</v>
      </c>
      <c r="R2046" t="s">
        <v>8353</v>
      </c>
      <c r="S2046" s="9">
        <f t="shared" si="127"/>
        <v>42138.684189814812</v>
      </c>
      <c r="T2046" s="9">
        <f t="shared" si="126"/>
        <v>42168.684189814812</v>
      </c>
    </row>
    <row r="2047" spans="1:20"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28"/>
        <v>819.18387755102037</v>
      </c>
      <c r="P2047">
        <f t="shared" si="125"/>
        <v>152.62361216730039</v>
      </c>
      <c r="Q2047" t="s">
        <v>8323</v>
      </c>
      <c r="R2047" t="s">
        <v>8353</v>
      </c>
      <c r="S2047" s="9">
        <f t="shared" si="127"/>
        <v>41069.088506944441</v>
      </c>
      <c r="T2047" s="9">
        <f t="shared" si="126"/>
        <v>41099.088506944441</v>
      </c>
    </row>
    <row r="2048" spans="1:20"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28"/>
        <v>121.10000000000001</v>
      </c>
      <c r="P2048">
        <f t="shared" si="125"/>
        <v>55.806451612903224</v>
      </c>
      <c r="Q2048" t="s">
        <v>8323</v>
      </c>
      <c r="R2048" t="s">
        <v>8353</v>
      </c>
      <c r="S2048" s="9">
        <f t="shared" si="127"/>
        <v>41387.171805555554</v>
      </c>
      <c r="T2048" s="9">
        <f t="shared" si="126"/>
        <v>41417.171805555554</v>
      </c>
    </row>
    <row r="2049" spans="1:20"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28"/>
        <v>102.99897959183673</v>
      </c>
      <c r="P2049">
        <f t="shared" si="125"/>
        <v>227.85327313769753</v>
      </c>
      <c r="Q2049" t="s">
        <v>8323</v>
      </c>
      <c r="R2049" t="s">
        <v>8353</v>
      </c>
      <c r="S2049" s="9">
        <f t="shared" si="127"/>
        <v>42081.903587962966</v>
      </c>
      <c r="T2049" s="9">
        <f t="shared" si="126"/>
        <v>42111</v>
      </c>
    </row>
    <row r="2050" spans="1:20"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si="128"/>
        <v>148.33229411764705</v>
      </c>
      <c r="P2050">
        <f t="shared" si="125"/>
        <v>91.82989803350327</v>
      </c>
      <c r="Q2050" t="s">
        <v>8323</v>
      </c>
      <c r="R2050" t="s">
        <v>8353</v>
      </c>
      <c r="S2050" s="9">
        <f t="shared" si="127"/>
        <v>41387.651516203703</v>
      </c>
      <c r="T2050" s="9">
        <f t="shared" si="126"/>
        <v>41417.651516203703</v>
      </c>
    </row>
    <row r="2051" spans="1:20"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si="128"/>
        <v>120.19070000000001</v>
      </c>
      <c r="P2051">
        <f t="shared" ref="P2051:P2114" si="129">(E2051/L2051)</f>
        <v>80.991037735849048</v>
      </c>
      <c r="Q2051" t="s">
        <v>8323</v>
      </c>
      <c r="R2051" t="s">
        <v>8353</v>
      </c>
      <c r="S2051" s="9">
        <f t="shared" si="127"/>
        <v>41575.527349537035</v>
      </c>
      <c r="T2051" s="9">
        <f t="shared" ref="T2051:T2114" si="130">(((I2051/60)/60)/24)+DATE(1970,1,1)</f>
        <v>41610.957638888889</v>
      </c>
    </row>
    <row r="2052" spans="1:20"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28"/>
        <v>473.27000000000004</v>
      </c>
      <c r="P2052">
        <f t="shared" si="129"/>
        <v>278.39411764705881</v>
      </c>
      <c r="Q2052" t="s">
        <v>8323</v>
      </c>
      <c r="R2052" t="s">
        <v>8353</v>
      </c>
      <c r="S2052" s="9">
        <f t="shared" ref="S2052:S2115" si="131">(((J2052/60)/60)/24)+DATE(1970,1,1)</f>
        <v>42115.071504629625</v>
      </c>
      <c r="T2052" s="9">
        <f t="shared" si="130"/>
        <v>42155.071504629625</v>
      </c>
    </row>
    <row r="2053" spans="1:20"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28"/>
        <v>130.36250000000001</v>
      </c>
      <c r="P2053">
        <f t="shared" si="129"/>
        <v>43.095041322314053</v>
      </c>
      <c r="Q2053" t="s">
        <v>8323</v>
      </c>
      <c r="R2053" t="s">
        <v>8353</v>
      </c>
      <c r="S2053" s="9">
        <f t="shared" si="131"/>
        <v>41604.022418981483</v>
      </c>
      <c r="T2053" s="9">
        <f t="shared" si="130"/>
        <v>41634.022418981483</v>
      </c>
    </row>
    <row r="2054" spans="1:20"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28"/>
        <v>353.048</v>
      </c>
      <c r="P2054">
        <f t="shared" si="129"/>
        <v>326.29205175600737</v>
      </c>
      <c r="Q2054" t="s">
        <v>8323</v>
      </c>
      <c r="R2054" t="s">
        <v>8353</v>
      </c>
      <c r="S2054" s="9">
        <f t="shared" si="131"/>
        <v>42375.08394675926</v>
      </c>
      <c r="T2054" s="9">
        <f t="shared" si="130"/>
        <v>42420.08394675926</v>
      </c>
    </row>
    <row r="2055" spans="1:20"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28"/>
        <v>101.02</v>
      </c>
      <c r="P2055">
        <f t="shared" si="129"/>
        <v>41.743801652892564</v>
      </c>
      <c r="Q2055" t="s">
        <v>8323</v>
      </c>
      <c r="R2055" t="s">
        <v>8353</v>
      </c>
      <c r="S2055" s="9">
        <f t="shared" si="131"/>
        <v>42303.617488425924</v>
      </c>
      <c r="T2055" s="9">
        <f t="shared" si="130"/>
        <v>42333.659155092595</v>
      </c>
    </row>
    <row r="2056" spans="1:20"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28"/>
        <v>113.59142857142857</v>
      </c>
      <c r="P2056">
        <f t="shared" si="129"/>
        <v>64.020933977455712</v>
      </c>
      <c r="Q2056" t="s">
        <v>8323</v>
      </c>
      <c r="R2056" t="s">
        <v>8353</v>
      </c>
      <c r="S2056" s="9">
        <f t="shared" si="131"/>
        <v>41731.520949074074</v>
      </c>
      <c r="T2056" s="9">
        <f t="shared" si="130"/>
        <v>41761.520949074074</v>
      </c>
    </row>
    <row r="2057" spans="1:20"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28"/>
        <v>167.41666666666666</v>
      </c>
      <c r="P2057">
        <f t="shared" si="129"/>
        <v>99.455445544554451</v>
      </c>
      <c r="Q2057" t="s">
        <v>8323</v>
      </c>
      <c r="R2057" t="s">
        <v>8353</v>
      </c>
      <c r="S2057" s="9">
        <f t="shared" si="131"/>
        <v>41946.674108796295</v>
      </c>
      <c r="T2057" s="9">
        <f t="shared" si="130"/>
        <v>41976.166666666672</v>
      </c>
    </row>
    <row r="2058" spans="1:20"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28"/>
        <v>153.452</v>
      </c>
      <c r="P2058">
        <f t="shared" si="129"/>
        <v>138.49458483754512</v>
      </c>
      <c r="Q2058" t="s">
        <v>8323</v>
      </c>
      <c r="R2058" t="s">
        <v>8353</v>
      </c>
      <c r="S2058" s="9">
        <f t="shared" si="131"/>
        <v>41351.76090277778</v>
      </c>
      <c r="T2058" s="9">
        <f t="shared" si="130"/>
        <v>41381.76090277778</v>
      </c>
    </row>
    <row r="2059" spans="1:20"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28"/>
        <v>202.23220000000001</v>
      </c>
      <c r="P2059">
        <f t="shared" si="129"/>
        <v>45.547792792792798</v>
      </c>
      <c r="Q2059" t="s">
        <v>8323</v>
      </c>
      <c r="R2059" t="s">
        <v>8353</v>
      </c>
      <c r="S2059" s="9">
        <f t="shared" si="131"/>
        <v>42396.494583333333</v>
      </c>
      <c r="T2059" s="9">
        <f t="shared" si="130"/>
        <v>42426.494583333333</v>
      </c>
    </row>
    <row r="2060" spans="1:20"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28"/>
        <v>168.28125</v>
      </c>
      <c r="P2060">
        <f t="shared" si="129"/>
        <v>10.507317073170732</v>
      </c>
      <c r="Q2060" t="s">
        <v>8323</v>
      </c>
      <c r="R2060" t="s">
        <v>8353</v>
      </c>
      <c r="S2060" s="9">
        <f t="shared" si="131"/>
        <v>42026.370717592596</v>
      </c>
      <c r="T2060" s="9">
        <f t="shared" si="130"/>
        <v>42065.833333333328</v>
      </c>
    </row>
    <row r="2061" spans="1:20"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28"/>
        <v>143.45666666666668</v>
      </c>
      <c r="P2061">
        <f t="shared" si="129"/>
        <v>114.76533333333333</v>
      </c>
      <c r="Q2061" t="s">
        <v>8323</v>
      </c>
      <c r="R2061" t="s">
        <v>8353</v>
      </c>
      <c r="S2061" s="9">
        <f t="shared" si="131"/>
        <v>42361.602476851855</v>
      </c>
      <c r="T2061" s="9">
        <f t="shared" si="130"/>
        <v>42400.915972222225</v>
      </c>
    </row>
    <row r="2062" spans="1:20"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28"/>
        <v>196.4</v>
      </c>
      <c r="P2062">
        <f t="shared" si="129"/>
        <v>35.997067448680355</v>
      </c>
      <c r="Q2062" t="s">
        <v>8323</v>
      </c>
      <c r="R2062" t="s">
        <v>8353</v>
      </c>
      <c r="S2062" s="9">
        <f t="shared" si="131"/>
        <v>41783.642939814818</v>
      </c>
      <c r="T2062" s="9">
        <f t="shared" si="130"/>
        <v>41843.642939814818</v>
      </c>
    </row>
    <row r="2063" spans="1:20"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28"/>
        <v>107.91999999999999</v>
      </c>
      <c r="P2063">
        <f t="shared" si="129"/>
        <v>154.17142857142858</v>
      </c>
      <c r="Q2063" t="s">
        <v>8323</v>
      </c>
      <c r="R2063" t="s">
        <v>8353</v>
      </c>
      <c r="S2063" s="9">
        <f t="shared" si="131"/>
        <v>42705.764513888891</v>
      </c>
      <c r="T2063" s="9">
        <f t="shared" si="130"/>
        <v>42735.764513888891</v>
      </c>
    </row>
    <row r="2064" spans="1:20"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28"/>
        <v>114.97699999999999</v>
      </c>
      <c r="P2064">
        <f t="shared" si="129"/>
        <v>566.38916256157631</v>
      </c>
      <c r="Q2064" t="s">
        <v>8323</v>
      </c>
      <c r="R2064" t="s">
        <v>8353</v>
      </c>
      <c r="S2064" s="9">
        <f t="shared" si="131"/>
        <v>42423.3830787037</v>
      </c>
      <c r="T2064" s="9">
        <f t="shared" si="130"/>
        <v>42453.341412037036</v>
      </c>
    </row>
    <row r="2065" spans="1:20"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28"/>
        <v>148.04999999999998</v>
      </c>
      <c r="P2065">
        <f t="shared" si="129"/>
        <v>120.85714285714286</v>
      </c>
      <c r="Q2065" t="s">
        <v>8323</v>
      </c>
      <c r="R2065" t="s">
        <v>8353</v>
      </c>
      <c r="S2065" s="9">
        <f t="shared" si="131"/>
        <v>42472.73265046296</v>
      </c>
      <c r="T2065" s="9">
        <f t="shared" si="130"/>
        <v>42505.73265046296</v>
      </c>
    </row>
    <row r="2066" spans="1:20"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28"/>
        <v>191.16676082790633</v>
      </c>
      <c r="P2066">
        <f t="shared" si="129"/>
        <v>86.163845492085343</v>
      </c>
      <c r="Q2066" t="s">
        <v>8323</v>
      </c>
      <c r="R2066" t="s">
        <v>8353</v>
      </c>
      <c r="S2066" s="9">
        <f t="shared" si="131"/>
        <v>41389.364849537036</v>
      </c>
      <c r="T2066" s="9">
        <f t="shared" si="130"/>
        <v>41425.5</v>
      </c>
    </row>
    <row r="2067" spans="1:20"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ref="O2067:O2130" si="132">E2067/D2067 *100</f>
        <v>199.215125</v>
      </c>
      <c r="P2067">
        <f t="shared" si="129"/>
        <v>51.212114395886893</v>
      </c>
      <c r="Q2067" t="s">
        <v>8323</v>
      </c>
      <c r="R2067" t="s">
        <v>8353</v>
      </c>
      <c r="S2067" s="9">
        <f t="shared" si="131"/>
        <v>41603.333668981482</v>
      </c>
      <c r="T2067" s="9">
        <f t="shared" si="130"/>
        <v>41633.333668981482</v>
      </c>
    </row>
    <row r="2068" spans="1:20"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32"/>
        <v>218.6</v>
      </c>
      <c r="P2068">
        <f t="shared" si="129"/>
        <v>67.261538461538464</v>
      </c>
      <c r="Q2068" t="s">
        <v>8323</v>
      </c>
      <c r="R2068" t="s">
        <v>8353</v>
      </c>
      <c r="S2068" s="9">
        <f t="shared" si="131"/>
        <v>41844.771793981483</v>
      </c>
      <c r="T2068" s="9">
        <f t="shared" si="130"/>
        <v>41874.771793981483</v>
      </c>
    </row>
    <row r="2069" spans="1:20"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32"/>
        <v>126.86868686868686</v>
      </c>
      <c r="P2069">
        <f t="shared" si="129"/>
        <v>62.8</v>
      </c>
      <c r="Q2069" t="s">
        <v>8323</v>
      </c>
      <c r="R2069" t="s">
        <v>8353</v>
      </c>
      <c r="S2069" s="9">
        <f t="shared" si="131"/>
        <v>42115.853888888887</v>
      </c>
      <c r="T2069" s="9">
        <f t="shared" si="130"/>
        <v>42148.853888888887</v>
      </c>
    </row>
    <row r="2070" spans="1:20"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32"/>
        <v>105.22388000000001</v>
      </c>
      <c r="P2070">
        <f t="shared" si="129"/>
        <v>346.13118421052633</v>
      </c>
      <c r="Q2070" t="s">
        <v>8323</v>
      </c>
      <c r="R2070" t="s">
        <v>8353</v>
      </c>
      <c r="S2070" s="9">
        <f t="shared" si="131"/>
        <v>42633.841608796298</v>
      </c>
      <c r="T2070" s="9">
        <f t="shared" si="130"/>
        <v>42663.841608796298</v>
      </c>
    </row>
    <row r="2071" spans="1:20"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32"/>
        <v>128.40666000000002</v>
      </c>
      <c r="P2071">
        <f t="shared" si="129"/>
        <v>244.11912547528519</v>
      </c>
      <c r="Q2071" t="s">
        <v>8323</v>
      </c>
      <c r="R2071" t="s">
        <v>8353</v>
      </c>
      <c r="S2071" s="9">
        <f t="shared" si="131"/>
        <v>42340.972118055557</v>
      </c>
      <c r="T2071" s="9">
        <f t="shared" si="130"/>
        <v>42371.972118055557</v>
      </c>
    </row>
    <row r="2072" spans="1:20"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32"/>
        <v>317.3272</v>
      </c>
      <c r="P2072">
        <f t="shared" si="129"/>
        <v>259.25424836601309</v>
      </c>
      <c r="Q2072" t="s">
        <v>8323</v>
      </c>
      <c r="R2072" t="s">
        <v>8353</v>
      </c>
      <c r="S2072" s="9">
        <f t="shared" si="131"/>
        <v>42519.6565162037</v>
      </c>
      <c r="T2072" s="9">
        <f t="shared" si="130"/>
        <v>42549.6565162037</v>
      </c>
    </row>
    <row r="2073" spans="1:20"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32"/>
        <v>280.73</v>
      </c>
      <c r="P2073">
        <f t="shared" si="129"/>
        <v>201.96402877697841</v>
      </c>
      <c r="Q2073" t="s">
        <v>8323</v>
      </c>
      <c r="R2073" t="s">
        <v>8353</v>
      </c>
      <c r="S2073" s="9">
        <f t="shared" si="131"/>
        <v>42600.278749999998</v>
      </c>
      <c r="T2073" s="9">
        <f t="shared" si="130"/>
        <v>42645.278749999998</v>
      </c>
    </row>
    <row r="2074" spans="1:20"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32"/>
        <v>110.73146853146854</v>
      </c>
      <c r="P2074">
        <f t="shared" si="129"/>
        <v>226.20857142857142</v>
      </c>
      <c r="Q2074" t="s">
        <v>8323</v>
      </c>
      <c r="R2074" t="s">
        <v>8353</v>
      </c>
      <c r="S2074" s="9">
        <f t="shared" si="131"/>
        <v>42467.581388888888</v>
      </c>
      <c r="T2074" s="9">
        <f t="shared" si="130"/>
        <v>42497.581388888888</v>
      </c>
    </row>
    <row r="2075" spans="1:20"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32"/>
        <v>152.60429999999999</v>
      </c>
      <c r="P2075">
        <f t="shared" si="129"/>
        <v>324.69</v>
      </c>
      <c r="Q2075" t="s">
        <v>8323</v>
      </c>
      <c r="R2075" t="s">
        <v>8353</v>
      </c>
      <c r="S2075" s="9">
        <f t="shared" si="131"/>
        <v>42087.668032407411</v>
      </c>
      <c r="T2075" s="9">
        <f t="shared" si="130"/>
        <v>42132.668032407411</v>
      </c>
    </row>
    <row r="2076" spans="1:20"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32"/>
        <v>102.49999999999999</v>
      </c>
      <c r="P2076">
        <f t="shared" si="129"/>
        <v>205</v>
      </c>
      <c r="Q2076" t="s">
        <v>8323</v>
      </c>
      <c r="R2076" t="s">
        <v>8353</v>
      </c>
      <c r="S2076" s="9">
        <f t="shared" si="131"/>
        <v>42466.826180555552</v>
      </c>
      <c r="T2076" s="9">
        <f t="shared" si="130"/>
        <v>42496.826180555552</v>
      </c>
    </row>
    <row r="2077" spans="1:20"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32"/>
        <v>1678.3738373837384</v>
      </c>
      <c r="P2077">
        <f t="shared" si="129"/>
        <v>20.465926829268295</v>
      </c>
      <c r="Q2077" t="s">
        <v>8323</v>
      </c>
      <c r="R2077" t="s">
        <v>8353</v>
      </c>
      <c r="S2077" s="9">
        <f t="shared" si="131"/>
        <v>41450.681574074071</v>
      </c>
      <c r="T2077" s="9">
        <f t="shared" si="130"/>
        <v>41480.681574074071</v>
      </c>
    </row>
    <row r="2078" spans="1:20"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32"/>
        <v>543.349156424581</v>
      </c>
      <c r="P2078">
        <f t="shared" si="129"/>
        <v>116.35303146309367</v>
      </c>
      <c r="Q2078" t="s">
        <v>8323</v>
      </c>
      <c r="R2078" t="s">
        <v>8353</v>
      </c>
      <c r="S2078" s="9">
        <f t="shared" si="131"/>
        <v>41803.880659722221</v>
      </c>
      <c r="T2078" s="9">
        <f t="shared" si="130"/>
        <v>41843.880659722221</v>
      </c>
    </row>
    <row r="2079" spans="1:20"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32"/>
        <v>115.50800000000001</v>
      </c>
      <c r="P2079">
        <f t="shared" si="129"/>
        <v>307.20212765957444</v>
      </c>
      <c r="Q2079" t="s">
        <v>8323</v>
      </c>
      <c r="R2079" t="s">
        <v>8353</v>
      </c>
      <c r="S2079" s="9">
        <f t="shared" si="131"/>
        <v>42103.042546296296</v>
      </c>
      <c r="T2079" s="9">
        <f t="shared" si="130"/>
        <v>42160.875</v>
      </c>
    </row>
    <row r="2080" spans="1:20"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32"/>
        <v>131.20499999999998</v>
      </c>
      <c r="P2080">
        <f t="shared" si="129"/>
        <v>546.6875</v>
      </c>
      <c r="Q2080" t="s">
        <v>8323</v>
      </c>
      <c r="R2080" t="s">
        <v>8353</v>
      </c>
      <c r="S2080" s="9">
        <f t="shared" si="131"/>
        <v>42692.771493055552</v>
      </c>
      <c r="T2080" s="9">
        <f t="shared" si="130"/>
        <v>42722.771493055552</v>
      </c>
    </row>
    <row r="2081" spans="1:20"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32"/>
        <v>288.17</v>
      </c>
      <c r="P2081">
        <f t="shared" si="129"/>
        <v>47.474464579901152</v>
      </c>
      <c r="Q2081" t="s">
        <v>8323</v>
      </c>
      <c r="R2081" t="s">
        <v>8353</v>
      </c>
      <c r="S2081" s="9">
        <f t="shared" si="131"/>
        <v>42150.71056712963</v>
      </c>
      <c r="T2081" s="9">
        <f t="shared" si="130"/>
        <v>42180.791666666672</v>
      </c>
    </row>
    <row r="2082" spans="1:20"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32"/>
        <v>507.8</v>
      </c>
      <c r="P2082">
        <f t="shared" si="129"/>
        <v>101.56</v>
      </c>
      <c r="Q2082" t="s">
        <v>8323</v>
      </c>
      <c r="R2082" t="s">
        <v>8353</v>
      </c>
      <c r="S2082" s="9">
        <f t="shared" si="131"/>
        <v>42289.957175925927</v>
      </c>
      <c r="T2082" s="9">
        <f t="shared" si="130"/>
        <v>42319.998842592591</v>
      </c>
    </row>
    <row r="2083" spans="1:20"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32"/>
        <v>114.57142857142857</v>
      </c>
      <c r="P2083">
        <f t="shared" si="129"/>
        <v>72.909090909090907</v>
      </c>
      <c r="Q2083" t="s">
        <v>8329</v>
      </c>
      <c r="R2083" t="s">
        <v>8333</v>
      </c>
      <c r="S2083" s="9">
        <f t="shared" si="131"/>
        <v>41004.156886574077</v>
      </c>
      <c r="T2083" s="9">
        <f t="shared" si="130"/>
        <v>41045.207638888889</v>
      </c>
    </row>
    <row r="2084" spans="1:20"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32"/>
        <v>110.73333333333333</v>
      </c>
      <c r="P2084">
        <f t="shared" si="129"/>
        <v>43.710526315789473</v>
      </c>
      <c r="Q2084" t="s">
        <v>8329</v>
      </c>
      <c r="R2084" t="s">
        <v>8333</v>
      </c>
      <c r="S2084" s="9">
        <f t="shared" si="131"/>
        <v>40811.120324074072</v>
      </c>
      <c r="T2084" s="9">
        <f t="shared" si="130"/>
        <v>40871.161990740737</v>
      </c>
    </row>
    <row r="2085" spans="1:20"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32"/>
        <v>113.33333333333333</v>
      </c>
      <c r="P2085">
        <f t="shared" si="129"/>
        <v>34</v>
      </c>
      <c r="Q2085" t="s">
        <v>8329</v>
      </c>
      <c r="R2085" t="s">
        <v>8333</v>
      </c>
      <c r="S2085" s="9">
        <f t="shared" si="131"/>
        <v>41034.72216435185</v>
      </c>
      <c r="T2085" s="9">
        <f t="shared" si="130"/>
        <v>41064.72216435185</v>
      </c>
    </row>
    <row r="2086" spans="1:20"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32"/>
        <v>108.33333333333333</v>
      </c>
      <c r="P2086">
        <f t="shared" si="129"/>
        <v>70.652173913043484</v>
      </c>
      <c r="Q2086" t="s">
        <v>8329</v>
      </c>
      <c r="R2086" t="s">
        <v>8333</v>
      </c>
      <c r="S2086" s="9">
        <f t="shared" si="131"/>
        <v>41731.833124999997</v>
      </c>
      <c r="T2086" s="9">
        <f t="shared" si="130"/>
        <v>41763.290972222225</v>
      </c>
    </row>
    <row r="2087" spans="1:20"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32"/>
        <v>123.53333333333335</v>
      </c>
      <c r="P2087">
        <f t="shared" si="129"/>
        <v>89.301204819277103</v>
      </c>
      <c r="Q2087" t="s">
        <v>8329</v>
      </c>
      <c r="R2087" t="s">
        <v>8333</v>
      </c>
      <c r="S2087" s="9">
        <f t="shared" si="131"/>
        <v>41075.835497685184</v>
      </c>
      <c r="T2087" s="9">
        <f t="shared" si="130"/>
        <v>41105.835497685184</v>
      </c>
    </row>
    <row r="2088" spans="1:20"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32"/>
        <v>100.69999999999999</v>
      </c>
      <c r="P2088">
        <f t="shared" si="129"/>
        <v>115.08571428571429</v>
      </c>
      <c r="Q2088" t="s">
        <v>8329</v>
      </c>
      <c r="R2088" t="s">
        <v>8333</v>
      </c>
      <c r="S2088" s="9">
        <f t="shared" si="131"/>
        <v>40860.67050925926</v>
      </c>
      <c r="T2088" s="9">
        <f t="shared" si="130"/>
        <v>40891.207638888889</v>
      </c>
    </row>
    <row r="2089" spans="1:20"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32"/>
        <v>103.53333333333335</v>
      </c>
      <c r="P2089">
        <f t="shared" si="129"/>
        <v>62.12</v>
      </c>
      <c r="Q2089" t="s">
        <v>8329</v>
      </c>
      <c r="R2089" t="s">
        <v>8333</v>
      </c>
      <c r="S2089" s="9">
        <f t="shared" si="131"/>
        <v>40764.204375000001</v>
      </c>
      <c r="T2089" s="9">
        <f t="shared" si="130"/>
        <v>40794.204375000001</v>
      </c>
    </row>
    <row r="2090" spans="1:20"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32"/>
        <v>115.51066666666668</v>
      </c>
      <c r="P2090">
        <f t="shared" si="129"/>
        <v>46.204266666666669</v>
      </c>
      <c r="Q2090" t="s">
        <v>8329</v>
      </c>
      <c r="R2090" t="s">
        <v>8333</v>
      </c>
      <c r="S2090" s="9">
        <f t="shared" si="131"/>
        <v>40395.714722222219</v>
      </c>
      <c r="T2090" s="9">
        <f t="shared" si="130"/>
        <v>40432.165972222225</v>
      </c>
    </row>
    <row r="2091" spans="1:20"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32"/>
        <v>120.4004</v>
      </c>
      <c r="P2091">
        <f t="shared" si="129"/>
        <v>48.54854838709678</v>
      </c>
      <c r="Q2091" t="s">
        <v>8329</v>
      </c>
      <c r="R2091" t="s">
        <v>8333</v>
      </c>
      <c r="S2091" s="9">
        <f t="shared" si="131"/>
        <v>41453.076319444444</v>
      </c>
      <c r="T2091" s="9">
        <f t="shared" si="130"/>
        <v>41488.076319444444</v>
      </c>
    </row>
    <row r="2092" spans="1:20"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32"/>
        <v>115.040375</v>
      </c>
      <c r="P2092">
        <f t="shared" si="129"/>
        <v>57.520187499999999</v>
      </c>
      <c r="Q2092" t="s">
        <v>8329</v>
      </c>
      <c r="R2092" t="s">
        <v>8333</v>
      </c>
      <c r="S2092" s="9">
        <f t="shared" si="131"/>
        <v>41299.381423611114</v>
      </c>
      <c r="T2092" s="9">
        <f t="shared" si="130"/>
        <v>41329.381423611114</v>
      </c>
    </row>
    <row r="2093" spans="1:20"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32"/>
        <v>120.46777777777777</v>
      </c>
      <c r="P2093">
        <f t="shared" si="129"/>
        <v>88.147154471544724</v>
      </c>
      <c r="Q2093" t="s">
        <v>8329</v>
      </c>
      <c r="R2093" t="s">
        <v>8333</v>
      </c>
      <c r="S2093" s="9">
        <f t="shared" si="131"/>
        <v>40555.322662037033</v>
      </c>
      <c r="T2093" s="9">
        <f t="shared" si="130"/>
        <v>40603.833333333336</v>
      </c>
    </row>
    <row r="2094" spans="1:20"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32"/>
        <v>101.28333333333333</v>
      </c>
      <c r="P2094">
        <f t="shared" si="129"/>
        <v>110.49090909090908</v>
      </c>
      <c r="Q2094" t="s">
        <v>8329</v>
      </c>
      <c r="R2094" t="s">
        <v>8333</v>
      </c>
      <c r="S2094" s="9">
        <f t="shared" si="131"/>
        <v>40763.707546296297</v>
      </c>
      <c r="T2094" s="9">
        <f t="shared" si="130"/>
        <v>40823.707546296297</v>
      </c>
    </row>
    <row r="2095" spans="1:20"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32"/>
        <v>102.46666666666667</v>
      </c>
      <c r="P2095">
        <f t="shared" si="129"/>
        <v>66.826086956521735</v>
      </c>
      <c r="Q2095" t="s">
        <v>8329</v>
      </c>
      <c r="R2095" t="s">
        <v>8333</v>
      </c>
      <c r="S2095" s="9">
        <f t="shared" si="131"/>
        <v>41205.854537037041</v>
      </c>
      <c r="T2095" s="9">
        <f t="shared" si="130"/>
        <v>41265.896203703705</v>
      </c>
    </row>
    <row r="2096" spans="1:20"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32"/>
        <v>120.54285714285714</v>
      </c>
      <c r="P2096">
        <f t="shared" si="129"/>
        <v>58.597222222222221</v>
      </c>
      <c r="Q2096" t="s">
        <v>8329</v>
      </c>
      <c r="R2096" t="s">
        <v>8333</v>
      </c>
      <c r="S2096" s="9">
        <f t="shared" si="131"/>
        <v>40939.02002314815</v>
      </c>
      <c r="T2096" s="9">
        <f t="shared" si="130"/>
        <v>40973.125</v>
      </c>
    </row>
    <row r="2097" spans="1:20"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32"/>
        <v>100</v>
      </c>
      <c r="P2097">
        <f t="shared" si="129"/>
        <v>113.63636363636364</v>
      </c>
      <c r="Q2097" t="s">
        <v>8329</v>
      </c>
      <c r="R2097" t="s">
        <v>8333</v>
      </c>
      <c r="S2097" s="9">
        <f t="shared" si="131"/>
        <v>40758.733483796292</v>
      </c>
      <c r="T2097" s="9">
        <f t="shared" si="130"/>
        <v>40818.733483796292</v>
      </c>
    </row>
    <row r="2098" spans="1:20"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32"/>
        <v>101.66666666666666</v>
      </c>
      <c r="P2098">
        <f t="shared" si="129"/>
        <v>43.571428571428569</v>
      </c>
      <c r="Q2098" t="s">
        <v>8329</v>
      </c>
      <c r="R2098" t="s">
        <v>8333</v>
      </c>
      <c r="S2098" s="9">
        <f t="shared" si="131"/>
        <v>41192.758506944447</v>
      </c>
      <c r="T2098" s="9">
        <f t="shared" si="130"/>
        <v>41208.165972222225</v>
      </c>
    </row>
    <row r="2099" spans="1:20"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32"/>
        <v>100</v>
      </c>
      <c r="P2099">
        <f t="shared" si="129"/>
        <v>78.94736842105263</v>
      </c>
      <c r="Q2099" t="s">
        <v>8329</v>
      </c>
      <c r="R2099" t="s">
        <v>8333</v>
      </c>
      <c r="S2099" s="9">
        <f t="shared" si="131"/>
        <v>40818.58489583333</v>
      </c>
      <c r="T2099" s="9">
        <f t="shared" si="130"/>
        <v>40878.626562500001</v>
      </c>
    </row>
    <row r="2100" spans="1:20"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32"/>
        <v>100.33333333333334</v>
      </c>
      <c r="P2100">
        <f t="shared" si="129"/>
        <v>188.125</v>
      </c>
      <c r="Q2100" t="s">
        <v>8329</v>
      </c>
      <c r="R2100" t="s">
        <v>8333</v>
      </c>
      <c r="S2100" s="9">
        <f t="shared" si="131"/>
        <v>40946.11383101852</v>
      </c>
      <c r="T2100" s="9">
        <f t="shared" si="130"/>
        <v>40976.11383101852</v>
      </c>
    </row>
    <row r="2101" spans="1:20"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32"/>
        <v>132.36666666666667</v>
      </c>
      <c r="P2101">
        <f t="shared" si="129"/>
        <v>63.031746031746032</v>
      </c>
      <c r="Q2101" t="s">
        <v>8329</v>
      </c>
      <c r="R2101" t="s">
        <v>8333</v>
      </c>
      <c r="S2101" s="9">
        <f t="shared" si="131"/>
        <v>42173.746342592596</v>
      </c>
      <c r="T2101" s="9">
        <f t="shared" si="130"/>
        <v>42187.152777777781</v>
      </c>
    </row>
    <row r="2102" spans="1:20"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32"/>
        <v>136.66666666666666</v>
      </c>
      <c r="P2102">
        <f t="shared" si="129"/>
        <v>30.37037037037037</v>
      </c>
      <c r="Q2102" t="s">
        <v>8329</v>
      </c>
      <c r="R2102" t="s">
        <v>8333</v>
      </c>
      <c r="S2102" s="9">
        <f t="shared" si="131"/>
        <v>41074.834965277776</v>
      </c>
      <c r="T2102" s="9">
        <f t="shared" si="130"/>
        <v>41090.165972222225</v>
      </c>
    </row>
    <row r="2103" spans="1:20"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32"/>
        <v>113.25</v>
      </c>
      <c r="P2103">
        <f t="shared" si="129"/>
        <v>51.477272727272727</v>
      </c>
      <c r="Q2103" t="s">
        <v>8329</v>
      </c>
      <c r="R2103" t="s">
        <v>8333</v>
      </c>
      <c r="S2103" s="9">
        <f t="shared" si="131"/>
        <v>40892.149467592593</v>
      </c>
      <c r="T2103" s="9">
        <f t="shared" si="130"/>
        <v>40952.149467592593</v>
      </c>
    </row>
    <row r="2104" spans="1:20"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32"/>
        <v>136</v>
      </c>
      <c r="P2104">
        <f t="shared" si="129"/>
        <v>35.789473684210527</v>
      </c>
      <c r="Q2104" t="s">
        <v>8329</v>
      </c>
      <c r="R2104" t="s">
        <v>8333</v>
      </c>
      <c r="S2104" s="9">
        <f t="shared" si="131"/>
        <v>40638.868611111109</v>
      </c>
      <c r="T2104" s="9">
        <f t="shared" si="130"/>
        <v>40668.868611111109</v>
      </c>
    </row>
    <row r="2105" spans="1:20"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32"/>
        <v>146.12318374694613</v>
      </c>
      <c r="P2105">
        <f t="shared" si="129"/>
        <v>98.817391304347822</v>
      </c>
      <c r="Q2105" t="s">
        <v>8329</v>
      </c>
      <c r="R2105" t="s">
        <v>8333</v>
      </c>
      <c r="S2105" s="9">
        <f t="shared" si="131"/>
        <v>41192.754942129628</v>
      </c>
      <c r="T2105" s="9">
        <f t="shared" si="130"/>
        <v>41222.7966087963</v>
      </c>
    </row>
    <row r="2106" spans="1:20"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32"/>
        <v>129.5</v>
      </c>
      <c r="P2106">
        <f t="shared" si="129"/>
        <v>28</v>
      </c>
      <c r="Q2106" t="s">
        <v>8329</v>
      </c>
      <c r="R2106" t="s">
        <v>8333</v>
      </c>
      <c r="S2106" s="9">
        <f t="shared" si="131"/>
        <v>41394.074467592596</v>
      </c>
      <c r="T2106" s="9">
        <f t="shared" si="130"/>
        <v>41425</v>
      </c>
    </row>
    <row r="2107" spans="1:20"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32"/>
        <v>254</v>
      </c>
      <c r="P2107">
        <f t="shared" si="129"/>
        <v>51.313131313131315</v>
      </c>
      <c r="Q2107" t="s">
        <v>8329</v>
      </c>
      <c r="R2107" t="s">
        <v>8333</v>
      </c>
      <c r="S2107" s="9">
        <f t="shared" si="131"/>
        <v>41951.788807870369</v>
      </c>
      <c r="T2107" s="9">
        <f t="shared" si="130"/>
        <v>41964.166666666672</v>
      </c>
    </row>
    <row r="2108" spans="1:20"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32"/>
        <v>107.04545454545456</v>
      </c>
      <c r="P2108">
        <f t="shared" si="129"/>
        <v>53.522727272727273</v>
      </c>
      <c r="Q2108" t="s">
        <v>8329</v>
      </c>
      <c r="R2108" t="s">
        <v>8333</v>
      </c>
      <c r="S2108" s="9">
        <f t="shared" si="131"/>
        <v>41270.21497685185</v>
      </c>
      <c r="T2108" s="9">
        <f t="shared" si="130"/>
        <v>41300.21497685185</v>
      </c>
    </row>
    <row r="2109" spans="1:20"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32"/>
        <v>107.73299999999999</v>
      </c>
      <c r="P2109">
        <f t="shared" si="129"/>
        <v>37.149310344827583</v>
      </c>
      <c r="Q2109" t="s">
        <v>8329</v>
      </c>
      <c r="R2109" t="s">
        <v>8333</v>
      </c>
      <c r="S2109" s="9">
        <f t="shared" si="131"/>
        <v>41934.71056712963</v>
      </c>
      <c r="T2109" s="9">
        <f t="shared" si="130"/>
        <v>41955.752233796295</v>
      </c>
    </row>
    <row r="2110" spans="1:20"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32"/>
        <v>107.31250000000001</v>
      </c>
      <c r="P2110">
        <f t="shared" si="129"/>
        <v>89.895287958115176</v>
      </c>
      <c r="Q2110" t="s">
        <v>8329</v>
      </c>
      <c r="R2110" t="s">
        <v>8333</v>
      </c>
      <c r="S2110" s="9">
        <f t="shared" si="131"/>
        <v>41135.175694444442</v>
      </c>
      <c r="T2110" s="9">
        <f t="shared" si="130"/>
        <v>41162.163194444445</v>
      </c>
    </row>
    <row r="2111" spans="1:20"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32"/>
        <v>106.52500000000001</v>
      </c>
      <c r="P2111">
        <f t="shared" si="129"/>
        <v>106.52500000000001</v>
      </c>
      <c r="Q2111" t="s">
        <v>8329</v>
      </c>
      <c r="R2111" t="s">
        <v>8333</v>
      </c>
      <c r="S2111" s="9">
        <f t="shared" si="131"/>
        <v>42160.708530092597</v>
      </c>
      <c r="T2111" s="9">
        <f t="shared" si="130"/>
        <v>42190.708530092597</v>
      </c>
    </row>
    <row r="2112" spans="1:20"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32"/>
        <v>100.35000000000001</v>
      </c>
      <c r="P2112">
        <f t="shared" si="129"/>
        <v>52.815789473684212</v>
      </c>
      <c r="Q2112" t="s">
        <v>8329</v>
      </c>
      <c r="R2112" t="s">
        <v>8333</v>
      </c>
      <c r="S2112" s="9">
        <f t="shared" si="131"/>
        <v>41759.670937499999</v>
      </c>
      <c r="T2112" s="9">
        <f t="shared" si="130"/>
        <v>41787.207638888889</v>
      </c>
    </row>
    <row r="2113" spans="1:20"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32"/>
        <v>106.5</v>
      </c>
      <c r="P2113">
        <f t="shared" si="129"/>
        <v>54.615384615384613</v>
      </c>
      <c r="Q2113" t="s">
        <v>8329</v>
      </c>
      <c r="R2113" t="s">
        <v>8333</v>
      </c>
      <c r="S2113" s="9">
        <f t="shared" si="131"/>
        <v>40703.197048611109</v>
      </c>
      <c r="T2113" s="9">
        <f t="shared" si="130"/>
        <v>40770.041666666664</v>
      </c>
    </row>
    <row r="2114" spans="1:20"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si="132"/>
        <v>100</v>
      </c>
      <c r="P2114">
        <f t="shared" si="129"/>
        <v>27.272727272727273</v>
      </c>
      <c r="Q2114" t="s">
        <v>8329</v>
      </c>
      <c r="R2114" t="s">
        <v>8333</v>
      </c>
      <c r="S2114" s="9">
        <f t="shared" si="131"/>
        <v>41365.928159722222</v>
      </c>
      <c r="T2114" s="9">
        <f t="shared" si="130"/>
        <v>41379.928159722222</v>
      </c>
    </row>
    <row r="2115" spans="1:20"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si="132"/>
        <v>104.85714285714285</v>
      </c>
      <c r="P2115">
        <f t="shared" ref="P2115:P2178" si="133">(E2115/L2115)</f>
        <v>68.598130841121488</v>
      </c>
      <c r="Q2115" t="s">
        <v>8329</v>
      </c>
      <c r="R2115" t="s">
        <v>8333</v>
      </c>
      <c r="S2115" s="9">
        <f t="shared" si="131"/>
        <v>41870.86546296296</v>
      </c>
      <c r="T2115" s="9">
        <f t="shared" ref="T2115:T2178" si="134">(((I2115/60)/60)/24)+DATE(1970,1,1)</f>
        <v>41905.86546296296</v>
      </c>
    </row>
    <row r="2116" spans="1:20"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132"/>
        <v>104.69999999999999</v>
      </c>
      <c r="P2116">
        <f t="shared" si="133"/>
        <v>35.612244897959187</v>
      </c>
      <c r="Q2116" t="s">
        <v>8329</v>
      </c>
      <c r="R2116" t="s">
        <v>8333</v>
      </c>
      <c r="S2116" s="9">
        <f t="shared" ref="S2116:S2179" si="135">(((J2116/60)/60)/24)+DATE(1970,1,1)</f>
        <v>40458.815625000003</v>
      </c>
      <c r="T2116" s="9">
        <f t="shared" si="134"/>
        <v>40521.207638888889</v>
      </c>
    </row>
    <row r="2117" spans="1:20"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32"/>
        <v>225.66666666666669</v>
      </c>
      <c r="P2117">
        <f t="shared" si="133"/>
        <v>94.027777777777771</v>
      </c>
      <c r="Q2117" t="s">
        <v>8329</v>
      </c>
      <c r="R2117" t="s">
        <v>8333</v>
      </c>
      <c r="S2117" s="9">
        <f t="shared" si="135"/>
        <v>40564.081030092595</v>
      </c>
      <c r="T2117" s="9">
        <f t="shared" si="134"/>
        <v>40594.081030092595</v>
      </c>
    </row>
    <row r="2118" spans="1:20"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32"/>
        <v>100.90416666666667</v>
      </c>
      <c r="P2118">
        <f t="shared" si="133"/>
        <v>526.45652173913038</v>
      </c>
      <c r="Q2118" t="s">
        <v>8329</v>
      </c>
      <c r="R2118" t="s">
        <v>8333</v>
      </c>
      <c r="S2118" s="9">
        <f t="shared" si="135"/>
        <v>41136.777812500004</v>
      </c>
      <c r="T2118" s="9">
        <f t="shared" si="134"/>
        <v>41184.777812500004</v>
      </c>
    </row>
    <row r="2119" spans="1:20"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32"/>
        <v>147.75</v>
      </c>
      <c r="P2119">
        <f t="shared" si="133"/>
        <v>50.657142857142858</v>
      </c>
      <c r="Q2119" t="s">
        <v>8329</v>
      </c>
      <c r="R2119" t="s">
        <v>8333</v>
      </c>
      <c r="S2119" s="9">
        <f t="shared" si="135"/>
        <v>42290.059594907405</v>
      </c>
      <c r="T2119" s="9">
        <f t="shared" si="134"/>
        <v>42304.207638888889</v>
      </c>
    </row>
    <row r="2120" spans="1:20"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32"/>
        <v>134.61099999999999</v>
      </c>
      <c r="P2120">
        <f t="shared" si="133"/>
        <v>79.182941176470578</v>
      </c>
      <c r="Q2120" t="s">
        <v>8329</v>
      </c>
      <c r="R2120" t="s">
        <v>8333</v>
      </c>
      <c r="S2120" s="9">
        <f t="shared" si="135"/>
        <v>40718.839537037034</v>
      </c>
      <c r="T2120" s="9">
        <f t="shared" si="134"/>
        <v>40748.839537037034</v>
      </c>
    </row>
    <row r="2121" spans="1:20"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32"/>
        <v>100.75</v>
      </c>
      <c r="P2121">
        <f t="shared" si="133"/>
        <v>91.590909090909093</v>
      </c>
      <c r="Q2121" t="s">
        <v>8329</v>
      </c>
      <c r="R2121" t="s">
        <v>8333</v>
      </c>
      <c r="S2121" s="9">
        <f t="shared" si="135"/>
        <v>41107.130150462966</v>
      </c>
      <c r="T2121" s="9">
        <f t="shared" si="134"/>
        <v>41137.130150462966</v>
      </c>
    </row>
    <row r="2122" spans="1:20"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132"/>
        <v>100.880375</v>
      </c>
      <c r="P2122">
        <f t="shared" si="133"/>
        <v>116.96275362318841</v>
      </c>
      <c r="Q2122" t="s">
        <v>8329</v>
      </c>
      <c r="R2122" t="s">
        <v>8333</v>
      </c>
      <c r="S2122" s="9">
        <f t="shared" si="135"/>
        <v>41591.964537037034</v>
      </c>
      <c r="T2122" s="9">
        <f t="shared" si="134"/>
        <v>41640.964537037034</v>
      </c>
    </row>
    <row r="2123" spans="1:20"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32"/>
        <v>0.56800000000000006</v>
      </c>
      <c r="P2123">
        <f t="shared" si="133"/>
        <v>28.4</v>
      </c>
      <c r="Q2123" t="s">
        <v>8337</v>
      </c>
      <c r="R2123" t="s">
        <v>8338</v>
      </c>
      <c r="S2123" s="9">
        <f t="shared" si="135"/>
        <v>42716.7424537037</v>
      </c>
      <c r="T2123" s="9">
        <f t="shared" si="134"/>
        <v>42746.7424537037</v>
      </c>
    </row>
    <row r="2124" spans="1:20"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32"/>
        <v>0.38750000000000001</v>
      </c>
      <c r="P2124">
        <f t="shared" si="133"/>
        <v>103.33333333333333</v>
      </c>
      <c r="Q2124" t="s">
        <v>8337</v>
      </c>
      <c r="R2124" t="s">
        <v>8338</v>
      </c>
      <c r="S2124" s="9">
        <f t="shared" si="135"/>
        <v>42712.300567129627</v>
      </c>
      <c r="T2124" s="9">
        <f t="shared" si="134"/>
        <v>42742.300567129627</v>
      </c>
    </row>
    <row r="2125" spans="1:20"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32"/>
        <v>10</v>
      </c>
      <c r="P2125">
        <f t="shared" si="133"/>
        <v>10</v>
      </c>
      <c r="Q2125" t="s">
        <v>8337</v>
      </c>
      <c r="R2125" t="s">
        <v>8338</v>
      </c>
      <c r="S2125" s="9">
        <f t="shared" si="135"/>
        <v>40198.424849537041</v>
      </c>
      <c r="T2125" s="9">
        <f t="shared" si="134"/>
        <v>40252.290972222225</v>
      </c>
    </row>
    <row r="2126" spans="1:20"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32"/>
        <v>10.454545454545453</v>
      </c>
      <c r="P2126">
        <f t="shared" si="133"/>
        <v>23</v>
      </c>
      <c r="Q2126" t="s">
        <v>8337</v>
      </c>
      <c r="R2126" t="s">
        <v>8338</v>
      </c>
      <c r="S2126" s="9">
        <f t="shared" si="135"/>
        <v>40464.028182870366</v>
      </c>
      <c r="T2126" s="9">
        <f t="shared" si="134"/>
        <v>40512.208333333336</v>
      </c>
    </row>
    <row r="2127" spans="1:20"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32"/>
        <v>1.4200000000000002</v>
      </c>
      <c r="P2127">
        <f t="shared" si="133"/>
        <v>31.555555555555557</v>
      </c>
      <c r="Q2127" t="s">
        <v>8337</v>
      </c>
      <c r="R2127" t="s">
        <v>8338</v>
      </c>
      <c r="S2127" s="9">
        <f t="shared" si="135"/>
        <v>42191.023530092592</v>
      </c>
      <c r="T2127" s="9">
        <f t="shared" si="134"/>
        <v>42221.023530092592</v>
      </c>
    </row>
    <row r="2128" spans="1:20"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32"/>
        <v>0.05</v>
      </c>
      <c r="P2128">
        <f t="shared" si="133"/>
        <v>5</v>
      </c>
      <c r="Q2128" t="s">
        <v>8337</v>
      </c>
      <c r="R2128" t="s">
        <v>8338</v>
      </c>
      <c r="S2128" s="9">
        <f t="shared" si="135"/>
        <v>41951.973229166666</v>
      </c>
      <c r="T2128" s="9">
        <f t="shared" si="134"/>
        <v>41981.973229166666</v>
      </c>
    </row>
    <row r="2129" spans="1:20"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32"/>
        <v>28.842857142857142</v>
      </c>
      <c r="P2129">
        <f t="shared" si="133"/>
        <v>34.220338983050844</v>
      </c>
      <c r="Q2129" t="s">
        <v>8337</v>
      </c>
      <c r="R2129" t="s">
        <v>8338</v>
      </c>
      <c r="S2129" s="9">
        <f t="shared" si="135"/>
        <v>42045.50535879629</v>
      </c>
      <c r="T2129" s="9">
        <f t="shared" si="134"/>
        <v>42075.463692129633</v>
      </c>
    </row>
    <row r="2130" spans="1:20"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32"/>
        <v>0.16666666666666669</v>
      </c>
      <c r="P2130">
        <f t="shared" si="133"/>
        <v>25</v>
      </c>
      <c r="Q2130" t="s">
        <v>8337</v>
      </c>
      <c r="R2130" t="s">
        <v>8338</v>
      </c>
      <c r="S2130" s="9">
        <f t="shared" si="135"/>
        <v>41843.772789351853</v>
      </c>
      <c r="T2130" s="9">
        <f t="shared" si="134"/>
        <v>41903.772789351853</v>
      </c>
    </row>
    <row r="2131" spans="1:20"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ref="O2131:O2194" si="136">E2131/D2131 *100</f>
        <v>11.799999999999999</v>
      </c>
      <c r="P2131">
        <f t="shared" si="133"/>
        <v>19.666666666666668</v>
      </c>
      <c r="Q2131" t="s">
        <v>8337</v>
      </c>
      <c r="R2131" t="s">
        <v>8338</v>
      </c>
      <c r="S2131" s="9">
        <f t="shared" si="135"/>
        <v>42409.024305555555</v>
      </c>
      <c r="T2131" s="9">
        <f t="shared" si="134"/>
        <v>42439.024305555555</v>
      </c>
    </row>
    <row r="2132" spans="1:20"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36"/>
        <v>0.20238095238095236</v>
      </c>
      <c r="P2132">
        <f t="shared" si="133"/>
        <v>21.25</v>
      </c>
      <c r="Q2132" t="s">
        <v>8337</v>
      </c>
      <c r="R2132" t="s">
        <v>8338</v>
      </c>
      <c r="S2132" s="9">
        <f t="shared" si="135"/>
        <v>41832.086377314816</v>
      </c>
      <c r="T2132" s="9">
        <f t="shared" si="134"/>
        <v>41867.086377314816</v>
      </c>
    </row>
    <row r="2133" spans="1:20"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36"/>
        <v>5</v>
      </c>
      <c r="P2133">
        <f t="shared" si="133"/>
        <v>8.3333333333333339</v>
      </c>
      <c r="Q2133" t="s">
        <v>8337</v>
      </c>
      <c r="R2133" t="s">
        <v>8338</v>
      </c>
      <c r="S2133" s="9">
        <f t="shared" si="135"/>
        <v>42167.207071759258</v>
      </c>
      <c r="T2133" s="9">
        <f t="shared" si="134"/>
        <v>42197.207071759258</v>
      </c>
    </row>
    <row r="2134" spans="1:20"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36"/>
        <v>2.1129899999999995</v>
      </c>
      <c r="P2134">
        <f t="shared" si="133"/>
        <v>21.34333333333333</v>
      </c>
      <c r="Q2134" t="s">
        <v>8337</v>
      </c>
      <c r="R2134" t="s">
        <v>8338</v>
      </c>
      <c r="S2134" s="9">
        <f t="shared" si="135"/>
        <v>41643.487175925926</v>
      </c>
      <c r="T2134" s="9">
        <f t="shared" si="134"/>
        <v>41673.487175925926</v>
      </c>
    </row>
    <row r="2135" spans="1:20"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36"/>
        <v>1.6</v>
      </c>
      <c r="P2135">
        <f t="shared" si="133"/>
        <v>5.333333333333333</v>
      </c>
      <c r="Q2135" t="s">
        <v>8337</v>
      </c>
      <c r="R2135" t="s">
        <v>8338</v>
      </c>
      <c r="S2135" s="9">
        <f t="shared" si="135"/>
        <v>40619.097210648149</v>
      </c>
      <c r="T2135" s="9">
        <f t="shared" si="134"/>
        <v>40657.290972222225</v>
      </c>
    </row>
    <row r="2136" spans="1:20"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36"/>
        <v>1.7333333333333332</v>
      </c>
      <c r="P2136">
        <f t="shared" si="133"/>
        <v>34.666666666666664</v>
      </c>
      <c r="Q2136" t="s">
        <v>8337</v>
      </c>
      <c r="R2136" t="s">
        <v>8338</v>
      </c>
      <c r="S2136" s="9">
        <f t="shared" si="135"/>
        <v>41361.886469907404</v>
      </c>
      <c r="T2136" s="9">
        <f t="shared" si="134"/>
        <v>41391.886469907404</v>
      </c>
    </row>
    <row r="2137" spans="1:20"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36"/>
        <v>9.56</v>
      </c>
      <c r="P2137">
        <f t="shared" si="133"/>
        <v>21.727272727272727</v>
      </c>
      <c r="Q2137" t="s">
        <v>8337</v>
      </c>
      <c r="R2137" t="s">
        <v>8338</v>
      </c>
      <c r="S2137" s="9">
        <f t="shared" si="135"/>
        <v>41156.963344907403</v>
      </c>
      <c r="T2137" s="9">
        <f t="shared" si="134"/>
        <v>41186.963344907403</v>
      </c>
    </row>
    <row r="2138" spans="1:20"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36"/>
        <v>5.9612499999999999E-2</v>
      </c>
      <c r="P2138">
        <f t="shared" si="133"/>
        <v>11.922499999999999</v>
      </c>
      <c r="Q2138" t="s">
        <v>8337</v>
      </c>
      <c r="R2138" t="s">
        <v>8338</v>
      </c>
      <c r="S2138" s="9">
        <f t="shared" si="135"/>
        <v>41536.509097222224</v>
      </c>
      <c r="T2138" s="9">
        <f t="shared" si="134"/>
        <v>41566.509097222224</v>
      </c>
    </row>
    <row r="2139" spans="1:20"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36"/>
        <v>28.405999999999999</v>
      </c>
      <c r="P2139">
        <f t="shared" si="133"/>
        <v>26.59737827715356</v>
      </c>
      <c r="Q2139" t="s">
        <v>8337</v>
      </c>
      <c r="R2139" t="s">
        <v>8338</v>
      </c>
      <c r="S2139" s="9">
        <f t="shared" si="135"/>
        <v>41948.771168981482</v>
      </c>
      <c r="T2139" s="9">
        <f t="shared" si="134"/>
        <v>41978.771168981482</v>
      </c>
    </row>
    <row r="2140" spans="1:20"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36"/>
        <v>12.8</v>
      </c>
      <c r="P2140">
        <f t="shared" si="133"/>
        <v>10.666666666666666</v>
      </c>
      <c r="Q2140" t="s">
        <v>8337</v>
      </c>
      <c r="R2140" t="s">
        <v>8338</v>
      </c>
      <c r="S2140" s="9">
        <f t="shared" si="135"/>
        <v>41557.013182870374</v>
      </c>
      <c r="T2140" s="9">
        <f t="shared" si="134"/>
        <v>41587.054849537039</v>
      </c>
    </row>
    <row r="2141" spans="1:20"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36"/>
        <v>5.42</v>
      </c>
      <c r="P2141">
        <f t="shared" si="133"/>
        <v>29.035714285714285</v>
      </c>
      <c r="Q2141" t="s">
        <v>8337</v>
      </c>
      <c r="R2141" t="s">
        <v>8338</v>
      </c>
      <c r="S2141" s="9">
        <f t="shared" si="135"/>
        <v>42647.750092592592</v>
      </c>
      <c r="T2141" s="9">
        <f t="shared" si="134"/>
        <v>42677.750092592592</v>
      </c>
    </row>
    <row r="2142" spans="1:20"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36"/>
        <v>0.11199999999999999</v>
      </c>
      <c r="P2142">
        <f t="shared" si="133"/>
        <v>50.909090909090907</v>
      </c>
      <c r="Q2142" t="s">
        <v>8337</v>
      </c>
      <c r="R2142" t="s">
        <v>8338</v>
      </c>
      <c r="S2142" s="9">
        <f t="shared" si="135"/>
        <v>41255.833611111113</v>
      </c>
      <c r="T2142" s="9">
        <f t="shared" si="134"/>
        <v>41285.833611111113</v>
      </c>
    </row>
    <row r="2143" spans="1:20"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36"/>
        <v>0</v>
      </c>
      <c r="P2143" t="e">
        <f t="shared" si="133"/>
        <v>#DIV/0!</v>
      </c>
      <c r="Q2143" t="s">
        <v>8337</v>
      </c>
      <c r="R2143" t="s">
        <v>8338</v>
      </c>
      <c r="S2143" s="9">
        <f t="shared" si="135"/>
        <v>41927.235636574071</v>
      </c>
      <c r="T2143" s="9">
        <f t="shared" si="134"/>
        <v>41957.277303240742</v>
      </c>
    </row>
    <row r="2144" spans="1:20"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36"/>
        <v>5.7238095238095239</v>
      </c>
      <c r="P2144">
        <f t="shared" si="133"/>
        <v>50.083333333333336</v>
      </c>
      <c r="Q2144" t="s">
        <v>8337</v>
      </c>
      <c r="R2144" t="s">
        <v>8338</v>
      </c>
      <c r="S2144" s="9">
        <f t="shared" si="135"/>
        <v>42340.701504629629</v>
      </c>
      <c r="T2144" s="9">
        <f t="shared" si="134"/>
        <v>42368.701504629629</v>
      </c>
    </row>
    <row r="2145" spans="1:20"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36"/>
        <v>11.25</v>
      </c>
      <c r="P2145">
        <f t="shared" si="133"/>
        <v>45</v>
      </c>
      <c r="Q2145" t="s">
        <v>8337</v>
      </c>
      <c r="R2145" t="s">
        <v>8338</v>
      </c>
      <c r="S2145" s="9">
        <f t="shared" si="135"/>
        <v>40332.886712962965</v>
      </c>
      <c r="T2145" s="9">
        <f t="shared" si="134"/>
        <v>40380.791666666664</v>
      </c>
    </row>
    <row r="2146" spans="1:20"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36"/>
        <v>1.7098591549295776</v>
      </c>
      <c r="P2146">
        <f t="shared" si="133"/>
        <v>25.291666666666668</v>
      </c>
      <c r="Q2146" t="s">
        <v>8337</v>
      </c>
      <c r="R2146" t="s">
        <v>8338</v>
      </c>
      <c r="S2146" s="9">
        <f t="shared" si="135"/>
        <v>41499.546759259261</v>
      </c>
      <c r="T2146" s="9">
        <f t="shared" si="134"/>
        <v>41531.546759259261</v>
      </c>
    </row>
    <row r="2147" spans="1:20"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36"/>
        <v>30.433333333333334</v>
      </c>
      <c r="P2147">
        <f t="shared" si="133"/>
        <v>51.292134831460672</v>
      </c>
      <c r="Q2147" t="s">
        <v>8337</v>
      </c>
      <c r="R2147" t="s">
        <v>8338</v>
      </c>
      <c r="S2147" s="9">
        <f t="shared" si="135"/>
        <v>41575.237430555557</v>
      </c>
      <c r="T2147" s="9">
        <f t="shared" si="134"/>
        <v>41605.279097222221</v>
      </c>
    </row>
    <row r="2148" spans="1:20"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36"/>
        <v>0.02</v>
      </c>
      <c r="P2148">
        <f t="shared" si="133"/>
        <v>1</v>
      </c>
      <c r="Q2148" t="s">
        <v>8337</v>
      </c>
      <c r="R2148" t="s">
        <v>8338</v>
      </c>
      <c r="S2148" s="9">
        <f t="shared" si="135"/>
        <v>42397.679513888885</v>
      </c>
      <c r="T2148" s="9">
        <f t="shared" si="134"/>
        <v>42411.679513888885</v>
      </c>
    </row>
    <row r="2149" spans="1:20"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36"/>
        <v>0.69641025641025645</v>
      </c>
      <c r="P2149">
        <f t="shared" si="133"/>
        <v>49.381818181818183</v>
      </c>
      <c r="Q2149" t="s">
        <v>8337</v>
      </c>
      <c r="R2149" t="s">
        <v>8338</v>
      </c>
      <c r="S2149" s="9">
        <f t="shared" si="135"/>
        <v>41927.295694444445</v>
      </c>
      <c r="T2149" s="9">
        <f t="shared" si="134"/>
        <v>41959.337361111116</v>
      </c>
    </row>
    <row r="2150" spans="1:20"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36"/>
        <v>2</v>
      </c>
      <c r="P2150">
        <f t="shared" si="133"/>
        <v>1</v>
      </c>
      <c r="Q2150" t="s">
        <v>8337</v>
      </c>
      <c r="R2150" t="s">
        <v>8338</v>
      </c>
      <c r="S2150" s="9">
        <f t="shared" si="135"/>
        <v>42066.733587962968</v>
      </c>
      <c r="T2150" s="9">
        <f t="shared" si="134"/>
        <v>42096.691921296297</v>
      </c>
    </row>
    <row r="2151" spans="1:20"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36"/>
        <v>0</v>
      </c>
      <c r="P2151" t="e">
        <f t="shared" si="133"/>
        <v>#DIV/0!</v>
      </c>
      <c r="Q2151" t="s">
        <v>8337</v>
      </c>
      <c r="R2151" t="s">
        <v>8338</v>
      </c>
      <c r="S2151" s="9">
        <f t="shared" si="135"/>
        <v>40355.024953703702</v>
      </c>
      <c r="T2151" s="9">
        <f t="shared" si="134"/>
        <v>40390</v>
      </c>
    </row>
    <row r="2152" spans="1:20"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36"/>
        <v>0.80999999999999994</v>
      </c>
      <c r="P2152">
        <f t="shared" si="133"/>
        <v>101.25</v>
      </c>
      <c r="Q2152" t="s">
        <v>8337</v>
      </c>
      <c r="R2152" t="s">
        <v>8338</v>
      </c>
      <c r="S2152" s="9">
        <f t="shared" si="135"/>
        <v>42534.284710648149</v>
      </c>
      <c r="T2152" s="9">
        <f t="shared" si="134"/>
        <v>42564.284710648149</v>
      </c>
    </row>
    <row r="2153" spans="1:20"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36"/>
        <v>0.26222222222222225</v>
      </c>
      <c r="P2153">
        <f t="shared" si="133"/>
        <v>19.666666666666668</v>
      </c>
      <c r="Q2153" t="s">
        <v>8337</v>
      </c>
      <c r="R2153" t="s">
        <v>8338</v>
      </c>
      <c r="S2153" s="9">
        <f t="shared" si="135"/>
        <v>42520.847384259265</v>
      </c>
      <c r="T2153" s="9">
        <f t="shared" si="134"/>
        <v>42550.847384259265</v>
      </c>
    </row>
    <row r="2154" spans="1:20"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36"/>
        <v>0.16666666666666669</v>
      </c>
      <c r="P2154">
        <f t="shared" si="133"/>
        <v>12.5</v>
      </c>
      <c r="Q2154" t="s">
        <v>8337</v>
      </c>
      <c r="R2154" t="s">
        <v>8338</v>
      </c>
      <c r="S2154" s="9">
        <f t="shared" si="135"/>
        <v>41683.832280092596</v>
      </c>
      <c r="T2154" s="9">
        <f t="shared" si="134"/>
        <v>41713.790613425925</v>
      </c>
    </row>
    <row r="2155" spans="1:20"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36"/>
        <v>9.124454880912446E-3</v>
      </c>
      <c r="P2155">
        <f t="shared" si="133"/>
        <v>8.5</v>
      </c>
      <c r="Q2155" t="s">
        <v>8337</v>
      </c>
      <c r="R2155" t="s">
        <v>8338</v>
      </c>
      <c r="S2155" s="9">
        <f t="shared" si="135"/>
        <v>41974.911087962959</v>
      </c>
      <c r="T2155" s="9">
        <f t="shared" si="134"/>
        <v>42014.332638888889</v>
      </c>
    </row>
    <row r="2156" spans="1:20"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36"/>
        <v>0.8</v>
      </c>
      <c r="P2156">
        <f t="shared" si="133"/>
        <v>1</v>
      </c>
      <c r="Q2156" t="s">
        <v>8337</v>
      </c>
      <c r="R2156" t="s">
        <v>8338</v>
      </c>
      <c r="S2156" s="9">
        <f t="shared" si="135"/>
        <v>41647.632256944446</v>
      </c>
      <c r="T2156" s="9">
        <f t="shared" si="134"/>
        <v>41667.632256944446</v>
      </c>
    </row>
    <row r="2157" spans="1:20"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36"/>
        <v>2.2999999999999998</v>
      </c>
      <c r="P2157">
        <f t="shared" si="133"/>
        <v>23</v>
      </c>
      <c r="Q2157" t="s">
        <v>8337</v>
      </c>
      <c r="R2157" t="s">
        <v>8338</v>
      </c>
      <c r="S2157" s="9">
        <f t="shared" si="135"/>
        <v>42430.747511574074</v>
      </c>
      <c r="T2157" s="9">
        <f t="shared" si="134"/>
        <v>42460.70584490741</v>
      </c>
    </row>
    <row r="2158" spans="1:20"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36"/>
        <v>2.6660714285714282</v>
      </c>
      <c r="P2158">
        <f t="shared" si="133"/>
        <v>17.987951807228917</v>
      </c>
      <c r="Q2158" t="s">
        <v>8337</v>
      </c>
      <c r="R2158" t="s">
        <v>8338</v>
      </c>
      <c r="S2158" s="9">
        <f t="shared" si="135"/>
        <v>41488.85423611111</v>
      </c>
      <c r="T2158" s="9">
        <f t="shared" si="134"/>
        <v>41533.85423611111</v>
      </c>
    </row>
    <row r="2159" spans="1:20"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36"/>
        <v>28.192</v>
      </c>
      <c r="P2159">
        <f t="shared" si="133"/>
        <v>370.94736842105266</v>
      </c>
      <c r="Q2159" t="s">
        <v>8337</v>
      </c>
      <c r="R2159" t="s">
        <v>8338</v>
      </c>
      <c r="S2159" s="9">
        <f t="shared" si="135"/>
        <v>42694.98128472222</v>
      </c>
      <c r="T2159" s="9">
        <f t="shared" si="134"/>
        <v>42727.332638888889</v>
      </c>
    </row>
    <row r="2160" spans="1:20"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36"/>
        <v>6.5900366666666672</v>
      </c>
      <c r="P2160">
        <f t="shared" si="133"/>
        <v>63.569485530546629</v>
      </c>
      <c r="Q2160" t="s">
        <v>8337</v>
      </c>
      <c r="R2160" t="s">
        <v>8338</v>
      </c>
      <c r="S2160" s="9">
        <f t="shared" si="135"/>
        <v>41264.853865740741</v>
      </c>
      <c r="T2160" s="9">
        <f t="shared" si="134"/>
        <v>41309.853865740741</v>
      </c>
    </row>
    <row r="2161" spans="1:20"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36"/>
        <v>0.72222222222222221</v>
      </c>
      <c r="P2161">
        <f t="shared" si="133"/>
        <v>13</v>
      </c>
      <c r="Q2161" t="s">
        <v>8337</v>
      </c>
      <c r="R2161" t="s">
        <v>8338</v>
      </c>
      <c r="S2161" s="9">
        <f t="shared" si="135"/>
        <v>40710.731180555551</v>
      </c>
      <c r="T2161" s="9">
        <f t="shared" si="134"/>
        <v>40740.731180555551</v>
      </c>
    </row>
    <row r="2162" spans="1:20"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36"/>
        <v>0.85000000000000009</v>
      </c>
      <c r="P2162">
        <f t="shared" si="133"/>
        <v>5.3125</v>
      </c>
      <c r="Q2162" t="s">
        <v>8337</v>
      </c>
      <c r="R2162" t="s">
        <v>8338</v>
      </c>
      <c r="S2162" s="9">
        <f t="shared" si="135"/>
        <v>41018.711863425924</v>
      </c>
      <c r="T2162" s="9">
        <f t="shared" si="134"/>
        <v>41048.711863425924</v>
      </c>
    </row>
    <row r="2163" spans="1:20"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36"/>
        <v>115.75</v>
      </c>
      <c r="P2163">
        <f t="shared" si="133"/>
        <v>35.615384615384613</v>
      </c>
      <c r="Q2163" t="s">
        <v>8329</v>
      </c>
      <c r="R2163" t="s">
        <v>8330</v>
      </c>
      <c r="S2163" s="9">
        <f t="shared" si="135"/>
        <v>42240.852534722217</v>
      </c>
      <c r="T2163" s="9">
        <f t="shared" si="134"/>
        <v>42270.852534722217</v>
      </c>
    </row>
    <row r="2164" spans="1:20"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36"/>
        <v>112.26666666666667</v>
      </c>
      <c r="P2164">
        <f t="shared" si="133"/>
        <v>87.103448275862064</v>
      </c>
      <c r="Q2164" t="s">
        <v>8329</v>
      </c>
      <c r="R2164" t="s">
        <v>8330</v>
      </c>
      <c r="S2164" s="9">
        <f t="shared" si="135"/>
        <v>41813.766099537039</v>
      </c>
      <c r="T2164" s="9">
        <f t="shared" si="134"/>
        <v>41844.766099537039</v>
      </c>
    </row>
    <row r="2165" spans="1:20"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36"/>
        <v>132.20000000000002</v>
      </c>
      <c r="P2165">
        <f t="shared" si="133"/>
        <v>75.11363636363636</v>
      </c>
      <c r="Q2165" t="s">
        <v>8329</v>
      </c>
      <c r="R2165" t="s">
        <v>8330</v>
      </c>
      <c r="S2165" s="9">
        <f t="shared" si="135"/>
        <v>42111.899537037039</v>
      </c>
      <c r="T2165" s="9">
        <f t="shared" si="134"/>
        <v>42163.159722222219</v>
      </c>
    </row>
    <row r="2166" spans="1:20"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136"/>
        <v>102.63636363636364</v>
      </c>
      <c r="P2166">
        <f t="shared" si="133"/>
        <v>68.01204819277109</v>
      </c>
      <c r="Q2166" t="s">
        <v>8329</v>
      </c>
      <c r="R2166" t="s">
        <v>8330</v>
      </c>
      <c r="S2166" s="9">
        <f t="shared" si="135"/>
        <v>42515.71775462963</v>
      </c>
      <c r="T2166" s="9">
        <f t="shared" si="134"/>
        <v>42546.165972222225</v>
      </c>
    </row>
    <row r="2167" spans="1:20"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36"/>
        <v>138.64000000000001</v>
      </c>
      <c r="P2167">
        <f t="shared" si="133"/>
        <v>29.623931623931625</v>
      </c>
      <c r="Q2167" t="s">
        <v>8329</v>
      </c>
      <c r="R2167" t="s">
        <v>8330</v>
      </c>
      <c r="S2167" s="9">
        <f t="shared" si="135"/>
        <v>42438.667071759264</v>
      </c>
      <c r="T2167" s="9">
        <f t="shared" si="134"/>
        <v>42468.625405092593</v>
      </c>
    </row>
    <row r="2168" spans="1:20"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36"/>
        <v>146.6</v>
      </c>
      <c r="P2168">
        <f t="shared" si="133"/>
        <v>91.625</v>
      </c>
      <c r="Q2168" t="s">
        <v>8329</v>
      </c>
      <c r="R2168" t="s">
        <v>8330</v>
      </c>
      <c r="S2168" s="9">
        <f t="shared" si="135"/>
        <v>41933.838171296295</v>
      </c>
      <c r="T2168" s="9">
        <f t="shared" si="134"/>
        <v>41978.879837962959</v>
      </c>
    </row>
    <row r="2169" spans="1:20"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36"/>
        <v>120</v>
      </c>
      <c r="P2169">
        <f t="shared" si="133"/>
        <v>22.5</v>
      </c>
      <c r="Q2169" t="s">
        <v>8329</v>
      </c>
      <c r="R2169" t="s">
        <v>8330</v>
      </c>
      <c r="S2169" s="9">
        <f t="shared" si="135"/>
        <v>41153.066400462965</v>
      </c>
      <c r="T2169" s="9">
        <f t="shared" si="134"/>
        <v>41167.066400462965</v>
      </c>
    </row>
    <row r="2170" spans="1:20"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36"/>
        <v>121.5816111111111</v>
      </c>
      <c r="P2170">
        <f t="shared" si="133"/>
        <v>64.366735294117646</v>
      </c>
      <c r="Q2170" t="s">
        <v>8329</v>
      </c>
      <c r="R2170" t="s">
        <v>8330</v>
      </c>
      <c r="S2170" s="9">
        <f t="shared" si="135"/>
        <v>42745.600243055553</v>
      </c>
      <c r="T2170" s="9">
        <f t="shared" si="134"/>
        <v>42776.208333333328</v>
      </c>
    </row>
    <row r="2171" spans="1:20"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36"/>
        <v>100</v>
      </c>
      <c r="P2171">
        <f t="shared" si="133"/>
        <v>21.857142857142858</v>
      </c>
      <c r="Q2171" t="s">
        <v>8329</v>
      </c>
      <c r="R2171" t="s">
        <v>8330</v>
      </c>
      <c r="S2171" s="9">
        <f t="shared" si="135"/>
        <v>42793.700821759259</v>
      </c>
      <c r="T2171" s="9">
        <f t="shared" si="134"/>
        <v>42796.700821759259</v>
      </c>
    </row>
    <row r="2172" spans="1:20"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36"/>
        <v>180.85714285714286</v>
      </c>
      <c r="P2172">
        <f t="shared" si="133"/>
        <v>33.315789473684212</v>
      </c>
      <c r="Q2172" t="s">
        <v>8329</v>
      </c>
      <c r="R2172" t="s">
        <v>8330</v>
      </c>
      <c r="S2172" s="9">
        <f t="shared" si="135"/>
        <v>42198.750254629631</v>
      </c>
      <c r="T2172" s="9">
        <f t="shared" si="134"/>
        <v>42238.750254629631</v>
      </c>
    </row>
    <row r="2173" spans="1:20"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36"/>
        <v>106.075</v>
      </c>
      <c r="P2173">
        <f t="shared" si="133"/>
        <v>90.276595744680847</v>
      </c>
      <c r="Q2173" t="s">
        <v>8329</v>
      </c>
      <c r="R2173" t="s">
        <v>8330</v>
      </c>
      <c r="S2173" s="9">
        <f t="shared" si="135"/>
        <v>42141.95711805555</v>
      </c>
      <c r="T2173" s="9">
        <f t="shared" si="134"/>
        <v>42177.208333333328</v>
      </c>
    </row>
    <row r="2174" spans="1:20"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36"/>
        <v>100</v>
      </c>
      <c r="P2174">
        <f t="shared" si="133"/>
        <v>76.92307692307692</v>
      </c>
      <c r="Q2174" t="s">
        <v>8329</v>
      </c>
      <c r="R2174" t="s">
        <v>8330</v>
      </c>
      <c r="S2174" s="9">
        <f t="shared" si="135"/>
        <v>42082.580092592587</v>
      </c>
      <c r="T2174" s="9">
        <f t="shared" si="134"/>
        <v>42112.580092592587</v>
      </c>
    </row>
    <row r="2175" spans="1:20"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36"/>
        <v>126.92857142857143</v>
      </c>
      <c r="P2175">
        <f t="shared" si="133"/>
        <v>59.233333333333334</v>
      </c>
      <c r="Q2175" t="s">
        <v>8329</v>
      </c>
      <c r="R2175" t="s">
        <v>8330</v>
      </c>
      <c r="S2175" s="9">
        <f t="shared" si="135"/>
        <v>41495.692627314813</v>
      </c>
      <c r="T2175" s="9">
        <f t="shared" si="134"/>
        <v>41527.165972222225</v>
      </c>
    </row>
    <row r="2176" spans="1:20"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36"/>
        <v>102.97499999999999</v>
      </c>
      <c r="P2176">
        <f t="shared" si="133"/>
        <v>65.38095238095238</v>
      </c>
      <c r="Q2176" t="s">
        <v>8329</v>
      </c>
      <c r="R2176" t="s">
        <v>8330</v>
      </c>
      <c r="S2176" s="9">
        <f t="shared" si="135"/>
        <v>42465.542905092589</v>
      </c>
      <c r="T2176" s="9">
        <f t="shared" si="134"/>
        <v>42495.542905092589</v>
      </c>
    </row>
    <row r="2177" spans="1:20"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36"/>
        <v>250</v>
      </c>
      <c r="P2177">
        <f t="shared" si="133"/>
        <v>67.307692307692307</v>
      </c>
      <c r="Q2177" t="s">
        <v>8329</v>
      </c>
      <c r="R2177" t="s">
        <v>8330</v>
      </c>
      <c r="S2177" s="9">
        <f t="shared" si="135"/>
        <v>42565.009097222224</v>
      </c>
      <c r="T2177" s="9">
        <f t="shared" si="134"/>
        <v>42572.009097222224</v>
      </c>
    </row>
    <row r="2178" spans="1:20"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si="136"/>
        <v>126.02</v>
      </c>
      <c r="P2178">
        <f t="shared" si="133"/>
        <v>88.74647887323944</v>
      </c>
      <c r="Q2178" t="s">
        <v>8329</v>
      </c>
      <c r="R2178" t="s">
        <v>8330</v>
      </c>
      <c r="S2178" s="9">
        <f t="shared" si="135"/>
        <v>42096.633206018523</v>
      </c>
      <c r="T2178" s="9">
        <f t="shared" si="134"/>
        <v>42126.633206018523</v>
      </c>
    </row>
    <row r="2179" spans="1:20"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si="136"/>
        <v>100.12</v>
      </c>
      <c r="P2179">
        <f t="shared" ref="P2179:P2242" si="137">(E2179/L2179)</f>
        <v>65.868421052631575</v>
      </c>
      <c r="Q2179" t="s">
        <v>8329</v>
      </c>
      <c r="R2179" t="s">
        <v>8330</v>
      </c>
      <c r="S2179" s="9">
        <f t="shared" si="135"/>
        <v>42502.250775462962</v>
      </c>
      <c r="T2179" s="9">
        <f t="shared" ref="T2179:T2242" si="138">(((I2179/60)/60)/24)+DATE(1970,1,1)</f>
        <v>42527.250775462962</v>
      </c>
    </row>
    <row r="2180" spans="1:20"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136"/>
        <v>138.64000000000001</v>
      </c>
      <c r="P2180">
        <f t="shared" si="137"/>
        <v>40.349243306169967</v>
      </c>
      <c r="Q2180" t="s">
        <v>8329</v>
      </c>
      <c r="R2180" t="s">
        <v>8330</v>
      </c>
      <c r="S2180" s="9">
        <f t="shared" ref="S2180:S2243" si="139">(((J2180/60)/60)/24)+DATE(1970,1,1)</f>
        <v>42723.63653935185</v>
      </c>
      <c r="T2180" s="9">
        <f t="shared" si="138"/>
        <v>42753.63653935185</v>
      </c>
    </row>
    <row r="2181" spans="1:20"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136"/>
        <v>161.4</v>
      </c>
      <c r="P2181">
        <f t="shared" si="137"/>
        <v>76.857142857142861</v>
      </c>
      <c r="Q2181" t="s">
        <v>8329</v>
      </c>
      <c r="R2181" t="s">
        <v>8330</v>
      </c>
      <c r="S2181" s="9">
        <f t="shared" si="139"/>
        <v>42075.171203703707</v>
      </c>
      <c r="T2181" s="9">
        <f t="shared" si="138"/>
        <v>42105.171203703707</v>
      </c>
    </row>
    <row r="2182" spans="1:20"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136"/>
        <v>107.18419999999999</v>
      </c>
      <c r="P2182">
        <f t="shared" si="137"/>
        <v>68.707820512820518</v>
      </c>
      <c r="Q2182" t="s">
        <v>8329</v>
      </c>
      <c r="R2182" t="s">
        <v>8330</v>
      </c>
      <c r="S2182" s="9">
        <f t="shared" si="139"/>
        <v>42279.669768518521</v>
      </c>
      <c r="T2182" s="9">
        <f t="shared" si="138"/>
        <v>42321.711435185185</v>
      </c>
    </row>
    <row r="2183" spans="1:20"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136"/>
        <v>153.1</v>
      </c>
      <c r="P2183">
        <f t="shared" si="137"/>
        <v>57.773584905660378</v>
      </c>
      <c r="Q2183" t="s">
        <v>8337</v>
      </c>
      <c r="R2183" t="s">
        <v>8355</v>
      </c>
      <c r="S2183" s="9">
        <f t="shared" si="139"/>
        <v>42773.005243055552</v>
      </c>
      <c r="T2183" s="9">
        <f t="shared" si="138"/>
        <v>42787.005243055552</v>
      </c>
    </row>
    <row r="2184" spans="1:20"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136"/>
        <v>524.16666666666663</v>
      </c>
      <c r="P2184">
        <f t="shared" si="137"/>
        <v>44.171348314606739</v>
      </c>
      <c r="Q2184" t="s">
        <v>8337</v>
      </c>
      <c r="R2184" t="s">
        <v>8355</v>
      </c>
      <c r="S2184" s="9">
        <f t="shared" si="139"/>
        <v>41879.900752314818</v>
      </c>
      <c r="T2184" s="9">
        <f t="shared" si="138"/>
        <v>41914.900752314818</v>
      </c>
    </row>
    <row r="2185" spans="1:20"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136"/>
        <v>489.27777777777777</v>
      </c>
      <c r="P2185">
        <f t="shared" si="137"/>
        <v>31.566308243727597</v>
      </c>
      <c r="Q2185" t="s">
        <v>8337</v>
      </c>
      <c r="R2185" t="s">
        <v>8355</v>
      </c>
      <c r="S2185" s="9">
        <f t="shared" si="139"/>
        <v>42745.365474537044</v>
      </c>
      <c r="T2185" s="9">
        <f t="shared" si="138"/>
        <v>42775.208333333328</v>
      </c>
    </row>
    <row r="2186" spans="1:20"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136"/>
        <v>284.74</v>
      </c>
      <c r="P2186">
        <f t="shared" si="137"/>
        <v>107.04511278195488</v>
      </c>
      <c r="Q2186" t="s">
        <v>8337</v>
      </c>
      <c r="R2186" t="s">
        <v>8355</v>
      </c>
      <c r="S2186" s="9">
        <f t="shared" si="139"/>
        <v>42380.690289351856</v>
      </c>
      <c r="T2186" s="9">
        <f t="shared" si="138"/>
        <v>42394.666666666672</v>
      </c>
    </row>
    <row r="2187" spans="1:20"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136"/>
        <v>1856.97</v>
      </c>
      <c r="P2187">
        <f t="shared" si="137"/>
        <v>149.03451043338683</v>
      </c>
      <c r="Q2187" t="s">
        <v>8337</v>
      </c>
      <c r="R2187" t="s">
        <v>8355</v>
      </c>
      <c r="S2187" s="9">
        <f t="shared" si="139"/>
        <v>41319.349988425929</v>
      </c>
      <c r="T2187" s="9">
        <f t="shared" si="138"/>
        <v>41359.349988425929</v>
      </c>
    </row>
    <row r="2188" spans="1:20"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136"/>
        <v>109.67499999999998</v>
      </c>
      <c r="P2188">
        <f t="shared" si="137"/>
        <v>55.956632653061227</v>
      </c>
      <c r="Q2188" t="s">
        <v>8337</v>
      </c>
      <c r="R2188" t="s">
        <v>8355</v>
      </c>
      <c r="S2188" s="9">
        <f t="shared" si="139"/>
        <v>42583.615081018521</v>
      </c>
      <c r="T2188" s="9">
        <f t="shared" si="138"/>
        <v>42620.083333333328</v>
      </c>
    </row>
    <row r="2189" spans="1:20"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136"/>
        <v>1014.6425</v>
      </c>
      <c r="P2189">
        <f t="shared" si="137"/>
        <v>56.970381807973048</v>
      </c>
      <c r="Q2189" t="s">
        <v>8337</v>
      </c>
      <c r="R2189" t="s">
        <v>8355</v>
      </c>
      <c r="S2189" s="9">
        <f t="shared" si="139"/>
        <v>42068.209097222221</v>
      </c>
      <c r="T2189" s="9">
        <f t="shared" si="138"/>
        <v>42097.165972222225</v>
      </c>
    </row>
    <row r="2190" spans="1:20"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136"/>
        <v>412.17692027666544</v>
      </c>
      <c r="P2190">
        <f t="shared" si="137"/>
        <v>44.056420233463037</v>
      </c>
      <c r="Q2190" t="s">
        <v>8337</v>
      </c>
      <c r="R2190" t="s">
        <v>8355</v>
      </c>
      <c r="S2190" s="9">
        <f t="shared" si="139"/>
        <v>42633.586122685185</v>
      </c>
      <c r="T2190" s="9">
        <f t="shared" si="138"/>
        <v>42668.708333333328</v>
      </c>
    </row>
    <row r="2191" spans="1:20"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136"/>
        <v>503.25</v>
      </c>
      <c r="P2191">
        <f t="shared" si="137"/>
        <v>68.625</v>
      </c>
      <c r="Q2191" t="s">
        <v>8337</v>
      </c>
      <c r="R2191" t="s">
        <v>8355</v>
      </c>
      <c r="S2191" s="9">
        <f t="shared" si="139"/>
        <v>42467.788194444445</v>
      </c>
      <c r="T2191" s="9">
        <f t="shared" si="138"/>
        <v>42481.916666666672</v>
      </c>
    </row>
    <row r="2192" spans="1:20"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136"/>
        <v>184.61052631578946</v>
      </c>
      <c r="P2192">
        <f t="shared" si="137"/>
        <v>65.318435754189949</v>
      </c>
      <c r="Q2192" t="s">
        <v>8337</v>
      </c>
      <c r="R2192" t="s">
        <v>8355</v>
      </c>
      <c r="S2192" s="9">
        <f t="shared" si="139"/>
        <v>42417.625046296293</v>
      </c>
      <c r="T2192" s="9">
        <f t="shared" si="138"/>
        <v>42452.290972222225</v>
      </c>
    </row>
    <row r="2193" spans="1:20"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136"/>
        <v>119.73333333333333</v>
      </c>
      <c r="P2193">
        <f t="shared" si="137"/>
        <v>35.92</v>
      </c>
      <c r="Q2193" t="s">
        <v>8337</v>
      </c>
      <c r="R2193" t="s">
        <v>8355</v>
      </c>
      <c r="S2193" s="9">
        <f t="shared" si="139"/>
        <v>42768.833645833336</v>
      </c>
      <c r="T2193" s="9">
        <f t="shared" si="138"/>
        <v>42780.833645833336</v>
      </c>
    </row>
    <row r="2194" spans="1:20"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136"/>
        <v>1081.2401666666667</v>
      </c>
      <c r="P2194">
        <f t="shared" si="137"/>
        <v>40.070667078443485</v>
      </c>
      <c r="Q2194" t="s">
        <v>8337</v>
      </c>
      <c r="R2194" t="s">
        <v>8355</v>
      </c>
      <c r="S2194" s="9">
        <f t="shared" si="139"/>
        <v>42691.8512037037</v>
      </c>
      <c r="T2194" s="9">
        <f t="shared" si="138"/>
        <v>42719.958333333328</v>
      </c>
    </row>
    <row r="2195" spans="1:20"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ref="O2195:O2258" si="140">E2195/D2195 *100</f>
        <v>452.37333333333333</v>
      </c>
      <c r="P2195">
        <f t="shared" si="137"/>
        <v>75.647714604236342</v>
      </c>
      <c r="Q2195" t="s">
        <v>8337</v>
      </c>
      <c r="R2195" t="s">
        <v>8355</v>
      </c>
      <c r="S2195" s="9">
        <f t="shared" si="139"/>
        <v>42664.405925925923</v>
      </c>
      <c r="T2195" s="9">
        <f t="shared" si="138"/>
        <v>42695.207638888889</v>
      </c>
    </row>
    <row r="2196" spans="1:20"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140"/>
        <v>537.37</v>
      </c>
      <c r="P2196">
        <f t="shared" si="137"/>
        <v>61.203872437357631</v>
      </c>
      <c r="Q2196" t="s">
        <v>8337</v>
      </c>
      <c r="R2196" t="s">
        <v>8355</v>
      </c>
      <c r="S2196" s="9">
        <f t="shared" si="139"/>
        <v>42425.757986111115</v>
      </c>
      <c r="T2196" s="9">
        <f t="shared" si="138"/>
        <v>42455.716319444444</v>
      </c>
    </row>
    <row r="2197" spans="1:20"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140"/>
        <v>120.32608695652173</v>
      </c>
      <c r="P2197">
        <f t="shared" si="137"/>
        <v>48.130434782608695</v>
      </c>
      <c r="Q2197" t="s">
        <v>8337</v>
      </c>
      <c r="R2197" t="s">
        <v>8355</v>
      </c>
      <c r="S2197" s="9">
        <f t="shared" si="139"/>
        <v>42197.771990740745</v>
      </c>
      <c r="T2197" s="9">
        <f t="shared" si="138"/>
        <v>42227.771990740745</v>
      </c>
    </row>
    <row r="2198" spans="1:20"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140"/>
        <v>113.83571428571429</v>
      </c>
      <c r="P2198">
        <f t="shared" si="137"/>
        <v>68.106837606837601</v>
      </c>
      <c r="Q2198" t="s">
        <v>8337</v>
      </c>
      <c r="R2198" t="s">
        <v>8355</v>
      </c>
      <c r="S2198" s="9">
        <f t="shared" si="139"/>
        <v>42675.487291666665</v>
      </c>
      <c r="T2198" s="9">
        <f t="shared" si="138"/>
        <v>42706.291666666672</v>
      </c>
    </row>
    <row r="2199" spans="1:20"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140"/>
        <v>951.03109999999992</v>
      </c>
      <c r="P2199">
        <f t="shared" si="137"/>
        <v>65.891300230946882</v>
      </c>
      <c r="Q2199" t="s">
        <v>8337</v>
      </c>
      <c r="R2199" t="s">
        <v>8355</v>
      </c>
      <c r="S2199" s="9">
        <f t="shared" si="139"/>
        <v>42033.584016203706</v>
      </c>
      <c r="T2199" s="9">
        <f t="shared" si="138"/>
        <v>42063.584016203706</v>
      </c>
    </row>
    <row r="2200" spans="1:20"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140"/>
        <v>132.89249999999998</v>
      </c>
      <c r="P2200">
        <f t="shared" si="137"/>
        <v>81.654377880184327</v>
      </c>
      <c r="Q2200" t="s">
        <v>8337</v>
      </c>
      <c r="R2200" t="s">
        <v>8355</v>
      </c>
      <c r="S2200" s="9">
        <f t="shared" si="139"/>
        <v>42292.513888888891</v>
      </c>
      <c r="T2200" s="9">
        <f t="shared" si="138"/>
        <v>42322.555555555555</v>
      </c>
    </row>
    <row r="2201" spans="1:20"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140"/>
        <v>146.97777777777779</v>
      </c>
      <c r="P2201">
        <f t="shared" si="137"/>
        <v>52.701195219123505</v>
      </c>
      <c r="Q2201" t="s">
        <v>8337</v>
      </c>
      <c r="R2201" t="s">
        <v>8355</v>
      </c>
      <c r="S2201" s="9">
        <f t="shared" si="139"/>
        <v>42262.416643518518</v>
      </c>
      <c r="T2201" s="9">
        <f t="shared" si="138"/>
        <v>42292.416643518518</v>
      </c>
    </row>
    <row r="2202" spans="1:20"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140"/>
        <v>542.15</v>
      </c>
      <c r="P2202">
        <f t="shared" si="137"/>
        <v>41.228136882129277</v>
      </c>
      <c r="Q2202" t="s">
        <v>8337</v>
      </c>
      <c r="R2202" t="s">
        <v>8355</v>
      </c>
      <c r="S2202" s="9">
        <f t="shared" si="139"/>
        <v>42163.625787037032</v>
      </c>
      <c r="T2202" s="9">
        <f t="shared" si="138"/>
        <v>42191.125</v>
      </c>
    </row>
    <row r="2203" spans="1:20"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140"/>
        <v>382.71818181818185</v>
      </c>
      <c r="P2203">
        <f t="shared" si="137"/>
        <v>15.035357142857142</v>
      </c>
      <c r="Q2203" t="s">
        <v>8329</v>
      </c>
      <c r="R2203" t="s">
        <v>8334</v>
      </c>
      <c r="S2203" s="9">
        <f t="shared" si="139"/>
        <v>41276.846817129634</v>
      </c>
      <c r="T2203" s="9">
        <f t="shared" si="138"/>
        <v>41290.846817129634</v>
      </c>
    </row>
    <row r="2204" spans="1:20"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140"/>
        <v>704.18124999999998</v>
      </c>
      <c r="P2204">
        <f t="shared" si="137"/>
        <v>39.066920943134534</v>
      </c>
      <c r="Q2204" t="s">
        <v>8329</v>
      </c>
      <c r="R2204" t="s">
        <v>8334</v>
      </c>
      <c r="S2204" s="9">
        <f t="shared" si="139"/>
        <v>41184.849166666667</v>
      </c>
      <c r="T2204" s="9">
        <f t="shared" si="138"/>
        <v>41214.849166666667</v>
      </c>
    </row>
    <row r="2205" spans="1:20"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140"/>
        <v>109.55</v>
      </c>
      <c r="P2205">
        <f t="shared" si="137"/>
        <v>43.82</v>
      </c>
      <c r="Q2205" t="s">
        <v>8329</v>
      </c>
      <c r="R2205" t="s">
        <v>8334</v>
      </c>
      <c r="S2205" s="9">
        <f t="shared" si="139"/>
        <v>42241.85974537037</v>
      </c>
      <c r="T2205" s="9">
        <f t="shared" si="138"/>
        <v>42271.85974537037</v>
      </c>
    </row>
    <row r="2206" spans="1:20"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140"/>
        <v>132.86666666666667</v>
      </c>
      <c r="P2206">
        <f t="shared" si="137"/>
        <v>27.301369863013697</v>
      </c>
      <c r="Q2206" t="s">
        <v>8329</v>
      </c>
      <c r="R2206" t="s">
        <v>8334</v>
      </c>
      <c r="S2206" s="9">
        <f t="shared" si="139"/>
        <v>41312.311562499999</v>
      </c>
      <c r="T2206" s="9">
        <f t="shared" si="138"/>
        <v>41342.311562499999</v>
      </c>
    </row>
    <row r="2207" spans="1:20"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140"/>
        <v>152</v>
      </c>
      <c r="P2207">
        <f t="shared" si="137"/>
        <v>42.222222222222221</v>
      </c>
      <c r="Q2207" t="s">
        <v>8329</v>
      </c>
      <c r="R2207" t="s">
        <v>8334</v>
      </c>
      <c r="S2207" s="9">
        <f t="shared" si="139"/>
        <v>41031.82163194444</v>
      </c>
      <c r="T2207" s="9">
        <f t="shared" si="138"/>
        <v>41061.82163194444</v>
      </c>
    </row>
    <row r="2208" spans="1:20"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140"/>
        <v>102.72727272727273</v>
      </c>
      <c r="P2208">
        <f t="shared" si="137"/>
        <v>33.235294117647058</v>
      </c>
      <c r="Q2208" t="s">
        <v>8329</v>
      </c>
      <c r="R2208" t="s">
        <v>8334</v>
      </c>
      <c r="S2208" s="9">
        <f t="shared" si="139"/>
        <v>40997.257222222222</v>
      </c>
      <c r="T2208" s="9">
        <f t="shared" si="138"/>
        <v>41015.257222222222</v>
      </c>
    </row>
    <row r="2209" spans="1:20"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140"/>
        <v>100</v>
      </c>
      <c r="P2209">
        <f t="shared" si="137"/>
        <v>285.71428571428572</v>
      </c>
      <c r="Q2209" t="s">
        <v>8329</v>
      </c>
      <c r="R2209" t="s">
        <v>8334</v>
      </c>
      <c r="S2209" s="9">
        <f t="shared" si="139"/>
        <v>41564.194131944445</v>
      </c>
      <c r="T2209" s="9">
        <f t="shared" si="138"/>
        <v>41594.235798611109</v>
      </c>
    </row>
    <row r="2210" spans="1:20"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140"/>
        <v>101.6</v>
      </c>
      <c r="P2210">
        <f t="shared" si="137"/>
        <v>42.333333333333336</v>
      </c>
      <c r="Q2210" t="s">
        <v>8329</v>
      </c>
      <c r="R2210" t="s">
        <v>8334</v>
      </c>
      <c r="S2210" s="9">
        <f t="shared" si="139"/>
        <v>40946.882245370369</v>
      </c>
      <c r="T2210" s="9">
        <f t="shared" si="138"/>
        <v>41006.166666666664</v>
      </c>
    </row>
    <row r="2211" spans="1:20"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140"/>
        <v>150.80000000000001</v>
      </c>
      <c r="P2211">
        <f t="shared" si="137"/>
        <v>50.266666666666666</v>
      </c>
      <c r="Q2211" t="s">
        <v>8329</v>
      </c>
      <c r="R2211" t="s">
        <v>8334</v>
      </c>
      <c r="S2211" s="9">
        <f t="shared" si="139"/>
        <v>41732.479675925926</v>
      </c>
      <c r="T2211" s="9">
        <f t="shared" si="138"/>
        <v>41743.958333333336</v>
      </c>
    </row>
    <row r="2212" spans="1:20"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140"/>
        <v>111.425</v>
      </c>
      <c r="P2212">
        <f t="shared" si="137"/>
        <v>61.902777777777779</v>
      </c>
      <c r="Q2212" t="s">
        <v>8329</v>
      </c>
      <c r="R2212" t="s">
        <v>8334</v>
      </c>
      <c r="S2212" s="9">
        <f t="shared" si="139"/>
        <v>40956.066087962965</v>
      </c>
      <c r="T2212" s="9">
        <f t="shared" si="138"/>
        <v>41013.73333333333</v>
      </c>
    </row>
    <row r="2213" spans="1:20"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140"/>
        <v>195.6</v>
      </c>
      <c r="P2213">
        <f t="shared" si="137"/>
        <v>40.75</v>
      </c>
      <c r="Q2213" t="s">
        <v>8329</v>
      </c>
      <c r="R2213" t="s">
        <v>8334</v>
      </c>
      <c r="S2213" s="9">
        <f t="shared" si="139"/>
        <v>41716.785011574073</v>
      </c>
      <c r="T2213" s="9">
        <f t="shared" si="138"/>
        <v>41739.290972222225</v>
      </c>
    </row>
    <row r="2214" spans="1:20"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140"/>
        <v>114.38333333333333</v>
      </c>
      <c r="P2214">
        <f t="shared" si="137"/>
        <v>55.796747967479675</v>
      </c>
      <c r="Q2214" t="s">
        <v>8329</v>
      </c>
      <c r="R2214" t="s">
        <v>8334</v>
      </c>
      <c r="S2214" s="9">
        <f t="shared" si="139"/>
        <v>41548.747418981482</v>
      </c>
      <c r="T2214" s="9">
        <f t="shared" si="138"/>
        <v>41582.041666666664</v>
      </c>
    </row>
    <row r="2215" spans="1:20"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140"/>
        <v>200</v>
      </c>
      <c r="P2215">
        <f t="shared" si="137"/>
        <v>10</v>
      </c>
      <c r="Q2215" t="s">
        <v>8329</v>
      </c>
      <c r="R2215" t="s">
        <v>8334</v>
      </c>
      <c r="S2215" s="9">
        <f t="shared" si="139"/>
        <v>42109.826145833329</v>
      </c>
      <c r="T2215" s="9">
        <f t="shared" si="138"/>
        <v>42139.826145833329</v>
      </c>
    </row>
    <row r="2216" spans="1:20"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140"/>
        <v>292.50166666666667</v>
      </c>
      <c r="P2216">
        <f t="shared" si="137"/>
        <v>73.125416666666666</v>
      </c>
      <c r="Q2216" t="s">
        <v>8329</v>
      </c>
      <c r="R2216" t="s">
        <v>8334</v>
      </c>
      <c r="S2216" s="9">
        <f t="shared" si="139"/>
        <v>41646.792222222226</v>
      </c>
      <c r="T2216" s="9">
        <f t="shared" si="138"/>
        <v>41676.792222222226</v>
      </c>
    </row>
    <row r="2217" spans="1:20"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140"/>
        <v>156.36363636363637</v>
      </c>
      <c r="P2217">
        <f t="shared" si="137"/>
        <v>26.060606060606062</v>
      </c>
      <c r="Q2217" t="s">
        <v>8329</v>
      </c>
      <c r="R2217" t="s">
        <v>8334</v>
      </c>
      <c r="S2217" s="9">
        <f t="shared" si="139"/>
        <v>40958.717268518521</v>
      </c>
      <c r="T2217" s="9">
        <f t="shared" si="138"/>
        <v>40981.290972222225</v>
      </c>
    </row>
    <row r="2218" spans="1:20"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140"/>
        <v>105.66666666666666</v>
      </c>
      <c r="P2218">
        <f t="shared" si="137"/>
        <v>22.642857142857142</v>
      </c>
      <c r="Q2218" t="s">
        <v>8329</v>
      </c>
      <c r="R2218" t="s">
        <v>8334</v>
      </c>
      <c r="S2218" s="9">
        <f t="shared" si="139"/>
        <v>42194.751678240747</v>
      </c>
      <c r="T2218" s="9">
        <f t="shared" si="138"/>
        <v>42208.751678240747</v>
      </c>
    </row>
    <row r="2219" spans="1:20"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140"/>
        <v>101.19047619047619</v>
      </c>
      <c r="P2219">
        <f t="shared" si="137"/>
        <v>47.222222222222221</v>
      </c>
      <c r="Q2219" t="s">
        <v>8329</v>
      </c>
      <c r="R2219" t="s">
        <v>8334</v>
      </c>
      <c r="S2219" s="9">
        <f t="shared" si="139"/>
        <v>42299.776770833334</v>
      </c>
      <c r="T2219" s="9">
        <f t="shared" si="138"/>
        <v>42310.333333333328</v>
      </c>
    </row>
    <row r="2220" spans="1:20"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140"/>
        <v>122.833</v>
      </c>
      <c r="P2220">
        <f t="shared" si="137"/>
        <v>32.324473684210524</v>
      </c>
      <c r="Q2220" t="s">
        <v>8329</v>
      </c>
      <c r="R2220" t="s">
        <v>8334</v>
      </c>
      <c r="S2220" s="9">
        <f t="shared" si="139"/>
        <v>41127.812303240738</v>
      </c>
      <c r="T2220" s="9">
        <f t="shared" si="138"/>
        <v>41150</v>
      </c>
    </row>
    <row r="2221" spans="1:20"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140"/>
        <v>101.49999999999999</v>
      </c>
      <c r="P2221">
        <f t="shared" si="137"/>
        <v>53.421052631578945</v>
      </c>
      <c r="Q2221" t="s">
        <v>8329</v>
      </c>
      <c r="R2221" t="s">
        <v>8334</v>
      </c>
      <c r="S2221" s="9">
        <f t="shared" si="139"/>
        <v>42205.718888888892</v>
      </c>
      <c r="T2221" s="9">
        <f t="shared" si="138"/>
        <v>42235.718888888892</v>
      </c>
    </row>
    <row r="2222" spans="1:20"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140"/>
        <v>101.14285714285714</v>
      </c>
      <c r="P2222">
        <f t="shared" si="137"/>
        <v>51.304347826086953</v>
      </c>
      <c r="Q2222" t="s">
        <v>8329</v>
      </c>
      <c r="R2222" t="s">
        <v>8334</v>
      </c>
      <c r="S2222" s="9">
        <f t="shared" si="139"/>
        <v>41452.060601851852</v>
      </c>
      <c r="T2222" s="9">
        <f t="shared" si="138"/>
        <v>41482.060601851852</v>
      </c>
    </row>
    <row r="2223" spans="1:20"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140"/>
        <v>108.11999999999999</v>
      </c>
      <c r="P2223">
        <f t="shared" si="137"/>
        <v>37.197247706422019</v>
      </c>
      <c r="Q2223" t="s">
        <v>8337</v>
      </c>
      <c r="R2223" t="s">
        <v>8355</v>
      </c>
      <c r="S2223" s="9">
        <f t="shared" si="139"/>
        <v>42452.666770833333</v>
      </c>
      <c r="T2223" s="9">
        <f t="shared" si="138"/>
        <v>42483</v>
      </c>
    </row>
    <row r="2224" spans="1:20"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140"/>
        <v>162.6</v>
      </c>
      <c r="P2224">
        <f t="shared" si="137"/>
        <v>27.1</v>
      </c>
      <c r="Q2224" t="s">
        <v>8337</v>
      </c>
      <c r="R2224" t="s">
        <v>8355</v>
      </c>
      <c r="S2224" s="9">
        <f t="shared" si="139"/>
        <v>40906.787581018521</v>
      </c>
      <c r="T2224" s="9">
        <f t="shared" si="138"/>
        <v>40936.787581018521</v>
      </c>
    </row>
    <row r="2225" spans="1:20"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140"/>
        <v>105.80000000000001</v>
      </c>
      <c r="P2225">
        <f t="shared" si="137"/>
        <v>206.31</v>
      </c>
      <c r="Q2225" t="s">
        <v>8337</v>
      </c>
      <c r="R2225" t="s">
        <v>8355</v>
      </c>
      <c r="S2225" s="9">
        <f t="shared" si="139"/>
        <v>42152.640833333338</v>
      </c>
      <c r="T2225" s="9">
        <f t="shared" si="138"/>
        <v>42182.640833333338</v>
      </c>
    </row>
    <row r="2226" spans="1:20"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140"/>
        <v>243.15000000000003</v>
      </c>
      <c r="P2226">
        <f t="shared" si="137"/>
        <v>82.145270270270274</v>
      </c>
      <c r="Q2226" t="s">
        <v>8337</v>
      </c>
      <c r="R2226" t="s">
        <v>8355</v>
      </c>
      <c r="S2226" s="9">
        <f t="shared" si="139"/>
        <v>42644.667534722219</v>
      </c>
      <c r="T2226" s="9">
        <f t="shared" si="138"/>
        <v>42672.791666666672</v>
      </c>
    </row>
    <row r="2227" spans="1:20"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140"/>
        <v>944.83338095238094</v>
      </c>
      <c r="P2227">
        <f t="shared" si="137"/>
        <v>164.79651993355483</v>
      </c>
      <c r="Q2227" t="s">
        <v>8337</v>
      </c>
      <c r="R2227" t="s">
        <v>8355</v>
      </c>
      <c r="S2227" s="9">
        <f t="shared" si="139"/>
        <v>41873.79184027778</v>
      </c>
      <c r="T2227" s="9">
        <f t="shared" si="138"/>
        <v>41903.79184027778</v>
      </c>
    </row>
    <row r="2228" spans="1:20"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140"/>
        <v>108.46283333333334</v>
      </c>
      <c r="P2228">
        <f t="shared" si="137"/>
        <v>60.820280373831778</v>
      </c>
      <c r="Q2228" t="s">
        <v>8337</v>
      </c>
      <c r="R2228" t="s">
        <v>8355</v>
      </c>
      <c r="S2228" s="9">
        <f t="shared" si="139"/>
        <v>42381.79886574074</v>
      </c>
      <c r="T2228" s="9">
        <f t="shared" si="138"/>
        <v>42412.207638888889</v>
      </c>
    </row>
    <row r="2229" spans="1:20"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140"/>
        <v>157.37692307692308</v>
      </c>
      <c r="P2229">
        <f t="shared" si="137"/>
        <v>67.970099667774093</v>
      </c>
      <c r="Q2229" t="s">
        <v>8337</v>
      </c>
      <c r="R2229" t="s">
        <v>8355</v>
      </c>
      <c r="S2229" s="9">
        <f t="shared" si="139"/>
        <v>41561.807349537034</v>
      </c>
      <c r="T2229" s="9">
        <f t="shared" si="138"/>
        <v>41591.849016203705</v>
      </c>
    </row>
    <row r="2230" spans="1:20"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140"/>
        <v>1174.49</v>
      </c>
      <c r="P2230">
        <f t="shared" si="137"/>
        <v>81.561805555555551</v>
      </c>
      <c r="Q2230" t="s">
        <v>8337</v>
      </c>
      <c r="R2230" t="s">
        <v>8355</v>
      </c>
      <c r="S2230" s="9">
        <f t="shared" si="139"/>
        <v>42202.278194444443</v>
      </c>
      <c r="T2230" s="9">
        <f t="shared" si="138"/>
        <v>42232.278194444443</v>
      </c>
    </row>
    <row r="2231" spans="1:20"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140"/>
        <v>171.04755366949576</v>
      </c>
      <c r="P2231">
        <f t="shared" si="137"/>
        <v>25.42547309833024</v>
      </c>
      <c r="Q2231" t="s">
        <v>8337</v>
      </c>
      <c r="R2231" t="s">
        <v>8355</v>
      </c>
      <c r="S2231" s="9">
        <f t="shared" si="139"/>
        <v>41484.664247685185</v>
      </c>
      <c r="T2231" s="9">
        <f t="shared" si="138"/>
        <v>41520.166666666664</v>
      </c>
    </row>
    <row r="2232" spans="1:20"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140"/>
        <v>125.95294117647057</v>
      </c>
      <c r="P2232">
        <f t="shared" si="137"/>
        <v>21.497991967871485</v>
      </c>
      <c r="Q2232" t="s">
        <v>8337</v>
      </c>
      <c r="R2232" t="s">
        <v>8355</v>
      </c>
      <c r="S2232" s="9">
        <f t="shared" si="139"/>
        <v>41724.881099537037</v>
      </c>
      <c r="T2232" s="9">
        <f t="shared" si="138"/>
        <v>41754.881099537037</v>
      </c>
    </row>
    <row r="2233" spans="1:20"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140"/>
        <v>1212.1296000000002</v>
      </c>
      <c r="P2233">
        <f t="shared" si="137"/>
        <v>27.226630727762803</v>
      </c>
      <c r="Q2233" t="s">
        <v>8337</v>
      </c>
      <c r="R2233" t="s">
        <v>8355</v>
      </c>
      <c r="S2233" s="9">
        <f t="shared" si="139"/>
        <v>41423.910891203705</v>
      </c>
      <c r="T2233" s="9">
        <f t="shared" si="138"/>
        <v>41450.208333333336</v>
      </c>
    </row>
    <row r="2234" spans="1:20"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140"/>
        <v>495.8</v>
      </c>
      <c r="P2234">
        <f t="shared" si="137"/>
        <v>25.091093117408906</v>
      </c>
      <c r="Q2234" t="s">
        <v>8337</v>
      </c>
      <c r="R2234" t="s">
        <v>8355</v>
      </c>
      <c r="S2234" s="9">
        <f t="shared" si="139"/>
        <v>41806.794074074074</v>
      </c>
      <c r="T2234" s="9">
        <f t="shared" si="138"/>
        <v>41839.125</v>
      </c>
    </row>
    <row r="2235" spans="1:20"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140"/>
        <v>332.03999999999996</v>
      </c>
      <c r="P2235">
        <f t="shared" si="137"/>
        <v>21.230179028132991</v>
      </c>
      <c r="Q2235" t="s">
        <v>8337</v>
      </c>
      <c r="R2235" t="s">
        <v>8355</v>
      </c>
      <c r="S2235" s="9">
        <f t="shared" si="139"/>
        <v>42331.378923611104</v>
      </c>
      <c r="T2235" s="9">
        <f t="shared" si="138"/>
        <v>42352</v>
      </c>
    </row>
    <row r="2236" spans="1:20"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140"/>
        <v>1165</v>
      </c>
      <c r="P2236">
        <f t="shared" si="137"/>
        <v>41.607142857142854</v>
      </c>
      <c r="Q2236" t="s">
        <v>8337</v>
      </c>
      <c r="R2236" t="s">
        <v>8355</v>
      </c>
      <c r="S2236" s="9">
        <f t="shared" si="139"/>
        <v>42710.824618055558</v>
      </c>
      <c r="T2236" s="9">
        <f t="shared" si="138"/>
        <v>42740.824618055558</v>
      </c>
    </row>
    <row r="2237" spans="1:20"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140"/>
        <v>153.3153846153846</v>
      </c>
      <c r="P2237">
        <f t="shared" si="137"/>
        <v>135.58503401360545</v>
      </c>
      <c r="Q2237" t="s">
        <v>8337</v>
      </c>
      <c r="R2237" t="s">
        <v>8355</v>
      </c>
      <c r="S2237" s="9">
        <f t="shared" si="139"/>
        <v>42062.022118055553</v>
      </c>
      <c r="T2237" s="9">
        <f t="shared" si="138"/>
        <v>42091.980451388896</v>
      </c>
    </row>
    <row r="2238" spans="1:20"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140"/>
        <v>537.10714285714289</v>
      </c>
      <c r="P2238">
        <f t="shared" si="137"/>
        <v>22.116176470588236</v>
      </c>
      <c r="Q2238" t="s">
        <v>8337</v>
      </c>
      <c r="R2238" t="s">
        <v>8355</v>
      </c>
      <c r="S2238" s="9">
        <f t="shared" si="139"/>
        <v>42371.617164351846</v>
      </c>
      <c r="T2238" s="9">
        <f t="shared" si="138"/>
        <v>42401.617164351846</v>
      </c>
    </row>
    <row r="2239" spans="1:20"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140"/>
        <v>352.92777777777775</v>
      </c>
      <c r="P2239">
        <f t="shared" si="137"/>
        <v>64.625635808748726</v>
      </c>
      <c r="Q2239" t="s">
        <v>8337</v>
      </c>
      <c r="R2239" t="s">
        <v>8355</v>
      </c>
      <c r="S2239" s="9">
        <f t="shared" si="139"/>
        <v>41915.003275462965</v>
      </c>
      <c r="T2239" s="9">
        <f t="shared" si="138"/>
        <v>41955.332638888889</v>
      </c>
    </row>
    <row r="2240" spans="1:20"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140"/>
        <v>137.4</v>
      </c>
      <c r="P2240">
        <f t="shared" si="137"/>
        <v>69.569620253164558</v>
      </c>
      <c r="Q2240" t="s">
        <v>8337</v>
      </c>
      <c r="R2240" t="s">
        <v>8355</v>
      </c>
      <c r="S2240" s="9">
        <f t="shared" si="139"/>
        <v>42774.621712962966</v>
      </c>
      <c r="T2240" s="9">
        <f t="shared" si="138"/>
        <v>42804.621712962966</v>
      </c>
    </row>
    <row r="2241" spans="1:20"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140"/>
        <v>128.02668</v>
      </c>
      <c r="P2241">
        <f t="shared" si="137"/>
        <v>75.133028169014082</v>
      </c>
      <c r="Q2241" t="s">
        <v>8337</v>
      </c>
      <c r="R2241" t="s">
        <v>8355</v>
      </c>
      <c r="S2241" s="9">
        <f t="shared" si="139"/>
        <v>41572.958495370374</v>
      </c>
      <c r="T2241" s="9">
        <f t="shared" si="138"/>
        <v>41609.168055555558</v>
      </c>
    </row>
    <row r="2242" spans="1:20"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si="140"/>
        <v>270.68</v>
      </c>
      <c r="P2242">
        <f t="shared" si="137"/>
        <v>140.97916666666666</v>
      </c>
      <c r="Q2242" t="s">
        <v>8337</v>
      </c>
      <c r="R2242" t="s">
        <v>8355</v>
      </c>
      <c r="S2242" s="9">
        <f t="shared" si="139"/>
        <v>42452.825740740736</v>
      </c>
      <c r="T2242" s="9">
        <f t="shared" si="138"/>
        <v>42482.825740740736</v>
      </c>
    </row>
    <row r="2243" spans="1:20"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si="140"/>
        <v>806.4</v>
      </c>
      <c r="P2243">
        <f t="shared" ref="P2243:P2306" si="141">(E2243/L2243)</f>
        <v>49.472392638036808</v>
      </c>
      <c r="Q2243" t="s">
        <v>8337</v>
      </c>
      <c r="R2243" t="s">
        <v>8355</v>
      </c>
      <c r="S2243" s="9">
        <f t="shared" si="139"/>
        <v>42766.827546296292</v>
      </c>
      <c r="T2243" s="9">
        <f t="shared" ref="T2243:T2306" si="142">(((I2243/60)/60)/24)+DATE(1970,1,1)</f>
        <v>42796.827546296292</v>
      </c>
    </row>
    <row r="2244" spans="1:20"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140"/>
        <v>1360.0976000000001</v>
      </c>
      <c r="P2244">
        <f t="shared" si="141"/>
        <v>53.865251485148519</v>
      </c>
      <c r="Q2244" t="s">
        <v>8337</v>
      </c>
      <c r="R2244" t="s">
        <v>8355</v>
      </c>
      <c r="S2244" s="9">
        <f t="shared" ref="S2244:S2307" si="143">(((J2244/60)/60)/24)+DATE(1970,1,1)</f>
        <v>41569.575613425928</v>
      </c>
      <c r="T2244" s="9">
        <f t="shared" si="142"/>
        <v>41605.126388888886</v>
      </c>
    </row>
    <row r="2245" spans="1:20"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140"/>
        <v>930250</v>
      </c>
      <c r="P2245">
        <f t="shared" si="141"/>
        <v>4.5712530712530715</v>
      </c>
      <c r="Q2245" t="s">
        <v>8337</v>
      </c>
      <c r="R2245" t="s">
        <v>8355</v>
      </c>
      <c r="S2245" s="9">
        <f t="shared" si="143"/>
        <v>42800.751041666663</v>
      </c>
      <c r="T2245" s="9">
        <f t="shared" si="142"/>
        <v>42807.125</v>
      </c>
    </row>
    <row r="2246" spans="1:20"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140"/>
        <v>377.02</v>
      </c>
      <c r="P2246">
        <f t="shared" si="141"/>
        <v>65.00344827586207</v>
      </c>
      <c r="Q2246" t="s">
        <v>8337</v>
      </c>
      <c r="R2246" t="s">
        <v>8355</v>
      </c>
      <c r="S2246" s="9">
        <f t="shared" si="143"/>
        <v>42647.818819444445</v>
      </c>
      <c r="T2246" s="9">
        <f t="shared" si="142"/>
        <v>42659.854166666672</v>
      </c>
    </row>
    <row r="2247" spans="1:20"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140"/>
        <v>2647.0250000000001</v>
      </c>
      <c r="P2247">
        <f t="shared" si="141"/>
        <v>53.475252525252522</v>
      </c>
      <c r="Q2247" t="s">
        <v>8337</v>
      </c>
      <c r="R2247" t="s">
        <v>8355</v>
      </c>
      <c r="S2247" s="9">
        <f t="shared" si="143"/>
        <v>41660.708530092597</v>
      </c>
      <c r="T2247" s="9">
        <f t="shared" si="142"/>
        <v>41691.75</v>
      </c>
    </row>
    <row r="2248" spans="1:20"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140"/>
        <v>100.12</v>
      </c>
      <c r="P2248">
        <f t="shared" si="141"/>
        <v>43.912280701754383</v>
      </c>
      <c r="Q2248" t="s">
        <v>8337</v>
      </c>
      <c r="R2248" t="s">
        <v>8355</v>
      </c>
      <c r="S2248" s="9">
        <f t="shared" si="143"/>
        <v>42221.79178240741</v>
      </c>
      <c r="T2248" s="9">
        <f t="shared" si="142"/>
        <v>42251.79178240741</v>
      </c>
    </row>
    <row r="2249" spans="1:20"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140"/>
        <v>104.45405405405405</v>
      </c>
      <c r="P2249">
        <f t="shared" si="141"/>
        <v>50.852631578947367</v>
      </c>
      <c r="Q2249" t="s">
        <v>8337</v>
      </c>
      <c r="R2249" t="s">
        <v>8355</v>
      </c>
      <c r="S2249" s="9">
        <f t="shared" si="143"/>
        <v>42200.666261574079</v>
      </c>
      <c r="T2249" s="9">
        <f t="shared" si="142"/>
        <v>42214.666261574079</v>
      </c>
    </row>
    <row r="2250" spans="1:20"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140"/>
        <v>107.21428571428571</v>
      </c>
      <c r="P2250">
        <f t="shared" si="141"/>
        <v>58.6328125</v>
      </c>
      <c r="Q2250" t="s">
        <v>8337</v>
      </c>
      <c r="R2250" t="s">
        <v>8355</v>
      </c>
      <c r="S2250" s="9">
        <f t="shared" si="143"/>
        <v>42688.875902777778</v>
      </c>
      <c r="T2250" s="9">
        <f t="shared" si="142"/>
        <v>42718.875902777778</v>
      </c>
    </row>
    <row r="2251" spans="1:20"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140"/>
        <v>168.77142857142857</v>
      </c>
      <c r="P2251">
        <f t="shared" si="141"/>
        <v>32.81666666666667</v>
      </c>
      <c r="Q2251" t="s">
        <v>8337</v>
      </c>
      <c r="R2251" t="s">
        <v>8355</v>
      </c>
      <c r="S2251" s="9">
        <f t="shared" si="143"/>
        <v>41336.703298611108</v>
      </c>
      <c r="T2251" s="9">
        <f t="shared" si="142"/>
        <v>41366.661631944444</v>
      </c>
    </row>
    <row r="2252" spans="1:20"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140"/>
        <v>975.11200000000008</v>
      </c>
      <c r="P2252">
        <f t="shared" si="141"/>
        <v>426.93169877408059</v>
      </c>
      <c r="Q2252" t="s">
        <v>8337</v>
      </c>
      <c r="R2252" t="s">
        <v>8355</v>
      </c>
      <c r="S2252" s="9">
        <f t="shared" si="143"/>
        <v>42677.005474537036</v>
      </c>
      <c r="T2252" s="9">
        <f t="shared" si="142"/>
        <v>42707.0471412037</v>
      </c>
    </row>
    <row r="2253" spans="1:20"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140"/>
        <v>134.44929411764704</v>
      </c>
      <c r="P2253">
        <f t="shared" si="141"/>
        <v>23.808729166666669</v>
      </c>
      <c r="Q2253" t="s">
        <v>8337</v>
      </c>
      <c r="R2253" t="s">
        <v>8355</v>
      </c>
      <c r="S2253" s="9">
        <f t="shared" si="143"/>
        <v>41846.34579861111</v>
      </c>
      <c r="T2253" s="9">
        <f t="shared" si="142"/>
        <v>41867.34579861111</v>
      </c>
    </row>
    <row r="2254" spans="1:20"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140"/>
        <v>272.27777777777777</v>
      </c>
      <c r="P2254">
        <f t="shared" si="141"/>
        <v>98.413654618473899</v>
      </c>
      <c r="Q2254" t="s">
        <v>8337</v>
      </c>
      <c r="R2254" t="s">
        <v>8355</v>
      </c>
      <c r="S2254" s="9">
        <f t="shared" si="143"/>
        <v>42573.327986111108</v>
      </c>
      <c r="T2254" s="9">
        <f t="shared" si="142"/>
        <v>42588.327986111108</v>
      </c>
    </row>
    <row r="2255" spans="1:20"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140"/>
        <v>112.6875</v>
      </c>
      <c r="P2255">
        <f t="shared" si="141"/>
        <v>107.32142857142857</v>
      </c>
      <c r="Q2255" t="s">
        <v>8337</v>
      </c>
      <c r="R2255" t="s">
        <v>8355</v>
      </c>
      <c r="S2255" s="9">
        <f t="shared" si="143"/>
        <v>42296.631331018521</v>
      </c>
      <c r="T2255" s="9">
        <f t="shared" si="142"/>
        <v>42326.672997685186</v>
      </c>
    </row>
    <row r="2256" spans="1:20"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140"/>
        <v>459.8</v>
      </c>
      <c r="P2256">
        <f t="shared" si="141"/>
        <v>11.67005076142132</v>
      </c>
      <c r="Q2256" t="s">
        <v>8337</v>
      </c>
      <c r="R2256" t="s">
        <v>8355</v>
      </c>
      <c r="S2256" s="9">
        <f t="shared" si="143"/>
        <v>42752.647777777776</v>
      </c>
      <c r="T2256" s="9">
        <f t="shared" si="142"/>
        <v>42759.647777777776</v>
      </c>
    </row>
    <row r="2257" spans="1:20"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140"/>
        <v>286.65822784810126</v>
      </c>
      <c r="P2257">
        <f t="shared" si="141"/>
        <v>41.782287822878232</v>
      </c>
      <c r="Q2257" t="s">
        <v>8337</v>
      </c>
      <c r="R2257" t="s">
        <v>8355</v>
      </c>
      <c r="S2257" s="9">
        <f t="shared" si="143"/>
        <v>42467.951979166668</v>
      </c>
      <c r="T2257" s="9">
        <f t="shared" si="142"/>
        <v>42497.951979166668</v>
      </c>
    </row>
    <row r="2258" spans="1:20"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140"/>
        <v>222.70833333333334</v>
      </c>
      <c r="P2258">
        <f t="shared" si="141"/>
        <v>21.38</v>
      </c>
      <c r="Q2258" t="s">
        <v>8337</v>
      </c>
      <c r="R2258" t="s">
        <v>8355</v>
      </c>
      <c r="S2258" s="9">
        <f t="shared" si="143"/>
        <v>42682.451921296291</v>
      </c>
      <c r="T2258" s="9">
        <f t="shared" si="142"/>
        <v>42696.451921296291</v>
      </c>
    </row>
    <row r="2259" spans="1:20"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ref="O2259:O2322" si="144">E2259/D2259 *100</f>
        <v>636.14</v>
      </c>
      <c r="P2259">
        <f t="shared" si="141"/>
        <v>94.103550295857985</v>
      </c>
      <c r="Q2259" t="s">
        <v>8337</v>
      </c>
      <c r="R2259" t="s">
        <v>8355</v>
      </c>
      <c r="S2259" s="9">
        <f t="shared" si="143"/>
        <v>42505.936678240745</v>
      </c>
      <c r="T2259" s="9">
        <f t="shared" si="142"/>
        <v>42540.958333333328</v>
      </c>
    </row>
    <row r="2260" spans="1:20"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144"/>
        <v>146.5</v>
      </c>
      <c r="P2260">
        <f t="shared" si="141"/>
        <v>15.721951219512196</v>
      </c>
      <c r="Q2260" t="s">
        <v>8337</v>
      </c>
      <c r="R2260" t="s">
        <v>8355</v>
      </c>
      <c r="S2260" s="9">
        <f t="shared" si="143"/>
        <v>42136.75100694444</v>
      </c>
      <c r="T2260" s="9">
        <f t="shared" si="142"/>
        <v>42166.75100694444</v>
      </c>
    </row>
    <row r="2261" spans="1:20"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144"/>
        <v>1867.1</v>
      </c>
      <c r="P2261">
        <f t="shared" si="141"/>
        <v>90.635922330097088</v>
      </c>
      <c r="Q2261" t="s">
        <v>8337</v>
      </c>
      <c r="R2261" t="s">
        <v>8355</v>
      </c>
      <c r="S2261" s="9">
        <f t="shared" si="143"/>
        <v>42702.804814814815</v>
      </c>
      <c r="T2261" s="9">
        <f t="shared" si="142"/>
        <v>42712.804814814815</v>
      </c>
    </row>
    <row r="2262" spans="1:20"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144"/>
        <v>326.92</v>
      </c>
      <c r="P2262">
        <f t="shared" si="141"/>
        <v>97.297619047619051</v>
      </c>
      <c r="Q2262" t="s">
        <v>8337</v>
      </c>
      <c r="R2262" t="s">
        <v>8355</v>
      </c>
      <c r="S2262" s="9">
        <f t="shared" si="143"/>
        <v>41695.016782407409</v>
      </c>
      <c r="T2262" s="9">
        <f t="shared" si="142"/>
        <v>41724.975115740745</v>
      </c>
    </row>
    <row r="2263" spans="1:20"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144"/>
        <v>779.5</v>
      </c>
      <c r="P2263">
        <f t="shared" si="141"/>
        <v>37.11904761904762</v>
      </c>
      <c r="Q2263" t="s">
        <v>8337</v>
      </c>
      <c r="R2263" t="s">
        <v>8355</v>
      </c>
      <c r="S2263" s="9">
        <f t="shared" si="143"/>
        <v>42759.724768518514</v>
      </c>
      <c r="T2263" s="9">
        <f t="shared" si="142"/>
        <v>42780.724768518514</v>
      </c>
    </row>
    <row r="2264" spans="1:20"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144"/>
        <v>154.15151515151516</v>
      </c>
      <c r="P2264">
        <f t="shared" si="141"/>
        <v>28.104972375690608</v>
      </c>
      <c r="Q2264" t="s">
        <v>8337</v>
      </c>
      <c r="R2264" t="s">
        <v>8355</v>
      </c>
      <c r="S2264" s="9">
        <f t="shared" si="143"/>
        <v>41926.585162037038</v>
      </c>
      <c r="T2264" s="9">
        <f t="shared" si="142"/>
        <v>41961</v>
      </c>
    </row>
    <row r="2265" spans="1:20"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144"/>
        <v>115.54666666666667</v>
      </c>
      <c r="P2265">
        <f t="shared" si="141"/>
        <v>144.43333333333334</v>
      </c>
      <c r="Q2265" t="s">
        <v>8337</v>
      </c>
      <c r="R2265" t="s">
        <v>8355</v>
      </c>
      <c r="S2265" s="9">
        <f t="shared" si="143"/>
        <v>42014.832326388889</v>
      </c>
      <c r="T2265" s="9">
        <f t="shared" si="142"/>
        <v>42035.832326388889</v>
      </c>
    </row>
    <row r="2266" spans="1:20"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144"/>
        <v>180.03333333333333</v>
      </c>
      <c r="P2266">
        <f t="shared" si="141"/>
        <v>24.274157303370785</v>
      </c>
      <c r="Q2266" t="s">
        <v>8337</v>
      </c>
      <c r="R2266" t="s">
        <v>8355</v>
      </c>
      <c r="S2266" s="9">
        <f t="shared" si="143"/>
        <v>42496.582337962958</v>
      </c>
      <c r="T2266" s="9">
        <f t="shared" si="142"/>
        <v>42513.125</v>
      </c>
    </row>
    <row r="2267" spans="1:20"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144"/>
        <v>298.5</v>
      </c>
      <c r="P2267">
        <f t="shared" si="141"/>
        <v>35.117647058823529</v>
      </c>
      <c r="Q2267" t="s">
        <v>8337</v>
      </c>
      <c r="R2267" t="s">
        <v>8355</v>
      </c>
      <c r="S2267" s="9">
        <f t="shared" si="143"/>
        <v>42689.853090277778</v>
      </c>
      <c r="T2267" s="9">
        <f t="shared" si="142"/>
        <v>42696.853090277778</v>
      </c>
    </row>
    <row r="2268" spans="1:20"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144"/>
        <v>320.26666666666665</v>
      </c>
      <c r="P2268">
        <f t="shared" si="141"/>
        <v>24.762886597938145</v>
      </c>
      <c r="Q2268" t="s">
        <v>8337</v>
      </c>
      <c r="R2268" t="s">
        <v>8355</v>
      </c>
      <c r="S2268" s="9">
        <f t="shared" si="143"/>
        <v>42469.874907407408</v>
      </c>
      <c r="T2268" s="9">
        <f t="shared" si="142"/>
        <v>42487.083333333328</v>
      </c>
    </row>
    <row r="2269" spans="1:20"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144"/>
        <v>380.52499999999998</v>
      </c>
      <c r="P2269">
        <f t="shared" si="141"/>
        <v>188.37871287128712</v>
      </c>
      <c r="Q2269" t="s">
        <v>8337</v>
      </c>
      <c r="R2269" t="s">
        <v>8355</v>
      </c>
      <c r="S2269" s="9">
        <f t="shared" si="143"/>
        <v>41968.829826388886</v>
      </c>
      <c r="T2269" s="9">
        <f t="shared" si="142"/>
        <v>41994.041666666672</v>
      </c>
    </row>
    <row r="2270" spans="1:20"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144"/>
        <v>102.60000000000001</v>
      </c>
      <c r="P2270">
        <f t="shared" si="141"/>
        <v>148.08247422680412</v>
      </c>
      <c r="Q2270" t="s">
        <v>8337</v>
      </c>
      <c r="R2270" t="s">
        <v>8355</v>
      </c>
      <c r="S2270" s="9">
        <f t="shared" si="143"/>
        <v>42776.082349537035</v>
      </c>
      <c r="T2270" s="9">
        <f t="shared" si="142"/>
        <v>42806.082349537035</v>
      </c>
    </row>
    <row r="2271" spans="1:20"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144"/>
        <v>1801.64</v>
      </c>
      <c r="P2271">
        <f t="shared" si="141"/>
        <v>49.934589800443462</v>
      </c>
      <c r="Q2271" t="s">
        <v>8337</v>
      </c>
      <c r="R2271" t="s">
        <v>8355</v>
      </c>
      <c r="S2271" s="9">
        <f t="shared" si="143"/>
        <v>42776.704432870371</v>
      </c>
      <c r="T2271" s="9">
        <f t="shared" si="142"/>
        <v>42801.208333333328</v>
      </c>
    </row>
    <row r="2272" spans="1:20"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144"/>
        <v>720.24800000000005</v>
      </c>
      <c r="P2272">
        <f t="shared" si="141"/>
        <v>107.82155688622754</v>
      </c>
      <c r="Q2272" t="s">
        <v>8337</v>
      </c>
      <c r="R2272" t="s">
        <v>8355</v>
      </c>
      <c r="S2272" s="9">
        <f t="shared" si="143"/>
        <v>42725.869363425925</v>
      </c>
      <c r="T2272" s="9">
        <f t="shared" si="142"/>
        <v>42745.915972222225</v>
      </c>
    </row>
    <row r="2273" spans="1:20"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144"/>
        <v>283.09000000000003</v>
      </c>
      <c r="P2273">
        <f t="shared" si="141"/>
        <v>42.63403614457831</v>
      </c>
      <c r="Q2273" t="s">
        <v>8337</v>
      </c>
      <c r="R2273" t="s">
        <v>8355</v>
      </c>
      <c r="S2273" s="9">
        <f t="shared" si="143"/>
        <v>42684.000046296293</v>
      </c>
      <c r="T2273" s="9">
        <f t="shared" si="142"/>
        <v>42714.000046296293</v>
      </c>
    </row>
    <row r="2274" spans="1:20"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144"/>
        <v>1356.6000000000001</v>
      </c>
      <c r="P2274">
        <f t="shared" si="141"/>
        <v>14.370762711864407</v>
      </c>
      <c r="Q2274" t="s">
        <v>8337</v>
      </c>
      <c r="R2274" t="s">
        <v>8355</v>
      </c>
      <c r="S2274" s="9">
        <f t="shared" si="143"/>
        <v>42315.699490740735</v>
      </c>
      <c r="T2274" s="9">
        <f t="shared" si="142"/>
        <v>42345.699490740735</v>
      </c>
    </row>
    <row r="2275" spans="1:20"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144"/>
        <v>220.35999999999999</v>
      </c>
      <c r="P2275">
        <f t="shared" si="141"/>
        <v>37.476190476190474</v>
      </c>
      <c r="Q2275" t="s">
        <v>8337</v>
      </c>
      <c r="R2275" t="s">
        <v>8355</v>
      </c>
      <c r="S2275" s="9">
        <f t="shared" si="143"/>
        <v>42781.549097222218</v>
      </c>
      <c r="T2275" s="9">
        <f t="shared" si="142"/>
        <v>42806.507430555561</v>
      </c>
    </row>
    <row r="2276" spans="1:20"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144"/>
        <v>119.6</v>
      </c>
      <c r="P2276">
        <f t="shared" si="141"/>
        <v>30.202020202020201</v>
      </c>
      <c r="Q2276" t="s">
        <v>8337</v>
      </c>
      <c r="R2276" t="s">
        <v>8355</v>
      </c>
      <c r="S2276" s="9">
        <f t="shared" si="143"/>
        <v>41663.500659722224</v>
      </c>
      <c r="T2276" s="9">
        <f t="shared" si="142"/>
        <v>41693.500659722224</v>
      </c>
    </row>
    <row r="2277" spans="1:20"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144"/>
        <v>407.76923076923077</v>
      </c>
      <c r="P2277">
        <f t="shared" si="141"/>
        <v>33.550632911392405</v>
      </c>
      <c r="Q2277" t="s">
        <v>8337</v>
      </c>
      <c r="R2277" t="s">
        <v>8355</v>
      </c>
      <c r="S2277" s="9">
        <f t="shared" si="143"/>
        <v>41965.616655092599</v>
      </c>
      <c r="T2277" s="9">
        <f t="shared" si="142"/>
        <v>41995.616655092599</v>
      </c>
    </row>
    <row r="2278" spans="1:20"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144"/>
        <v>105.81826105905425</v>
      </c>
      <c r="P2278">
        <f t="shared" si="141"/>
        <v>64.74666666666667</v>
      </c>
      <c r="Q2278" t="s">
        <v>8337</v>
      </c>
      <c r="R2278" t="s">
        <v>8355</v>
      </c>
      <c r="S2278" s="9">
        <f t="shared" si="143"/>
        <v>41614.651493055557</v>
      </c>
      <c r="T2278" s="9">
        <f t="shared" si="142"/>
        <v>41644.651493055557</v>
      </c>
    </row>
    <row r="2279" spans="1:20"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144"/>
        <v>141.08235294117648</v>
      </c>
      <c r="P2279">
        <f t="shared" si="141"/>
        <v>57.932367149758456</v>
      </c>
      <c r="Q2279" t="s">
        <v>8337</v>
      </c>
      <c r="R2279" t="s">
        <v>8355</v>
      </c>
      <c r="S2279" s="9">
        <f t="shared" si="143"/>
        <v>40936.678506944445</v>
      </c>
      <c r="T2279" s="9">
        <f t="shared" si="142"/>
        <v>40966.678506944445</v>
      </c>
    </row>
    <row r="2280" spans="1:20"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144"/>
        <v>270.7</v>
      </c>
      <c r="P2280">
        <f t="shared" si="141"/>
        <v>53.078431372549019</v>
      </c>
      <c r="Q2280" t="s">
        <v>8337</v>
      </c>
      <c r="R2280" t="s">
        <v>8355</v>
      </c>
      <c r="S2280" s="9">
        <f t="shared" si="143"/>
        <v>42338.709108796291</v>
      </c>
      <c r="T2280" s="9">
        <f t="shared" si="142"/>
        <v>42372.957638888889</v>
      </c>
    </row>
    <row r="2281" spans="1:20"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144"/>
        <v>153.80000000000001</v>
      </c>
      <c r="P2281">
        <f t="shared" si="141"/>
        <v>48.0625</v>
      </c>
      <c r="Q2281" t="s">
        <v>8337</v>
      </c>
      <c r="R2281" t="s">
        <v>8355</v>
      </c>
      <c r="S2281" s="9">
        <f t="shared" si="143"/>
        <v>42020.806701388887</v>
      </c>
      <c r="T2281" s="9">
        <f t="shared" si="142"/>
        <v>42039.166666666672</v>
      </c>
    </row>
    <row r="2282" spans="1:20"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144"/>
        <v>403.57653061224488</v>
      </c>
      <c r="P2282">
        <f t="shared" si="141"/>
        <v>82.396874999999994</v>
      </c>
      <c r="Q2282" t="s">
        <v>8337</v>
      </c>
      <c r="R2282" t="s">
        <v>8355</v>
      </c>
      <c r="S2282" s="9">
        <f t="shared" si="143"/>
        <v>42234.624895833331</v>
      </c>
      <c r="T2282" s="9">
        <f t="shared" si="142"/>
        <v>42264.624895833331</v>
      </c>
    </row>
    <row r="2283" spans="1:20"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144"/>
        <v>185</v>
      </c>
      <c r="P2283">
        <f t="shared" si="141"/>
        <v>50.454545454545453</v>
      </c>
      <c r="Q2283" t="s">
        <v>8329</v>
      </c>
      <c r="R2283" t="s">
        <v>8330</v>
      </c>
      <c r="S2283" s="9">
        <f t="shared" si="143"/>
        <v>40687.285844907405</v>
      </c>
      <c r="T2283" s="9">
        <f t="shared" si="142"/>
        <v>40749.284722222219</v>
      </c>
    </row>
    <row r="2284" spans="1:20"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144"/>
        <v>185.33333333333331</v>
      </c>
      <c r="P2284">
        <f t="shared" si="141"/>
        <v>115.83333333333333</v>
      </c>
      <c r="Q2284" t="s">
        <v>8329</v>
      </c>
      <c r="R2284" t="s">
        <v>8330</v>
      </c>
      <c r="S2284" s="9">
        <f t="shared" si="143"/>
        <v>42323.17460648148</v>
      </c>
      <c r="T2284" s="9">
        <f t="shared" si="142"/>
        <v>42383.17460648148</v>
      </c>
    </row>
    <row r="2285" spans="1:20"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144"/>
        <v>100.85533333333332</v>
      </c>
      <c r="P2285">
        <f t="shared" si="141"/>
        <v>63.03458333333333</v>
      </c>
      <c r="Q2285" t="s">
        <v>8329</v>
      </c>
      <c r="R2285" t="s">
        <v>8330</v>
      </c>
      <c r="S2285" s="9">
        <f t="shared" si="143"/>
        <v>40978.125046296293</v>
      </c>
      <c r="T2285" s="9">
        <f t="shared" si="142"/>
        <v>41038.083379629628</v>
      </c>
    </row>
    <row r="2286" spans="1:20"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144"/>
        <v>106.22116666666668</v>
      </c>
      <c r="P2286">
        <f t="shared" si="141"/>
        <v>108.02152542372882</v>
      </c>
      <c r="Q2286" t="s">
        <v>8329</v>
      </c>
      <c r="R2286" t="s">
        <v>8330</v>
      </c>
      <c r="S2286" s="9">
        <f t="shared" si="143"/>
        <v>40585.796817129631</v>
      </c>
      <c r="T2286" s="9">
        <f t="shared" si="142"/>
        <v>40614.166666666664</v>
      </c>
    </row>
    <row r="2287" spans="1:20"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144"/>
        <v>121.36666666666667</v>
      </c>
      <c r="P2287">
        <f t="shared" si="141"/>
        <v>46.088607594936711</v>
      </c>
      <c r="Q2287" t="s">
        <v>8329</v>
      </c>
      <c r="R2287" t="s">
        <v>8330</v>
      </c>
      <c r="S2287" s="9">
        <f t="shared" si="143"/>
        <v>41059.185682870368</v>
      </c>
      <c r="T2287" s="9">
        <f t="shared" si="142"/>
        <v>41089.185682870368</v>
      </c>
    </row>
    <row r="2288" spans="1:20"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144"/>
        <v>100.06666666666666</v>
      </c>
      <c r="P2288">
        <f t="shared" si="141"/>
        <v>107.21428571428571</v>
      </c>
      <c r="Q2288" t="s">
        <v>8329</v>
      </c>
      <c r="R2288" t="s">
        <v>8330</v>
      </c>
      <c r="S2288" s="9">
        <f t="shared" si="143"/>
        <v>41494.963587962964</v>
      </c>
      <c r="T2288" s="9">
        <f t="shared" si="142"/>
        <v>41523.165972222225</v>
      </c>
    </row>
    <row r="2289" spans="1:20"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144"/>
        <v>119.97755555555555</v>
      </c>
      <c r="P2289">
        <f t="shared" si="141"/>
        <v>50.9338679245283</v>
      </c>
      <c r="Q2289" t="s">
        <v>8329</v>
      </c>
      <c r="R2289" t="s">
        <v>8330</v>
      </c>
      <c r="S2289" s="9">
        <f t="shared" si="143"/>
        <v>41792.667361111111</v>
      </c>
      <c r="T2289" s="9">
        <f t="shared" si="142"/>
        <v>41813.667361111111</v>
      </c>
    </row>
    <row r="2290" spans="1:20"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144"/>
        <v>100.1</v>
      </c>
      <c r="P2290">
        <f t="shared" si="141"/>
        <v>40.04</v>
      </c>
      <c r="Q2290" t="s">
        <v>8329</v>
      </c>
      <c r="R2290" t="s">
        <v>8330</v>
      </c>
      <c r="S2290" s="9">
        <f t="shared" si="143"/>
        <v>41067.827418981484</v>
      </c>
      <c r="T2290" s="9">
        <f t="shared" si="142"/>
        <v>41086.75</v>
      </c>
    </row>
    <row r="2291" spans="1:20"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144"/>
        <v>107.4</v>
      </c>
      <c r="P2291">
        <f t="shared" si="141"/>
        <v>64.44</v>
      </c>
      <c r="Q2291" t="s">
        <v>8329</v>
      </c>
      <c r="R2291" t="s">
        <v>8330</v>
      </c>
      <c r="S2291" s="9">
        <f t="shared" si="143"/>
        <v>41571.998379629629</v>
      </c>
      <c r="T2291" s="9">
        <f t="shared" si="142"/>
        <v>41614.973611111112</v>
      </c>
    </row>
    <row r="2292" spans="1:20"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144"/>
        <v>104.06666666666666</v>
      </c>
      <c r="P2292">
        <f t="shared" si="141"/>
        <v>53.827586206896555</v>
      </c>
      <c r="Q2292" t="s">
        <v>8329</v>
      </c>
      <c r="R2292" t="s">
        <v>8330</v>
      </c>
      <c r="S2292" s="9">
        <f t="shared" si="143"/>
        <v>40070.253819444442</v>
      </c>
      <c r="T2292" s="9">
        <f t="shared" si="142"/>
        <v>40148.708333333336</v>
      </c>
    </row>
    <row r="2293" spans="1:20"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144"/>
        <v>172.8</v>
      </c>
      <c r="P2293">
        <f t="shared" si="141"/>
        <v>100.46511627906976</v>
      </c>
      <c r="Q2293" t="s">
        <v>8329</v>
      </c>
      <c r="R2293" t="s">
        <v>8330</v>
      </c>
      <c r="S2293" s="9">
        <f t="shared" si="143"/>
        <v>40987.977060185185</v>
      </c>
      <c r="T2293" s="9">
        <f t="shared" si="142"/>
        <v>41022.166666666664</v>
      </c>
    </row>
    <row r="2294" spans="1:20"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144"/>
        <v>107.2505</v>
      </c>
      <c r="P2294">
        <f t="shared" si="141"/>
        <v>46.630652173913049</v>
      </c>
      <c r="Q2294" t="s">
        <v>8329</v>
      </c>
      <c r="R2294" t="s">
        <v>8330</v>
      </c>
      <c r="S2294" s="9">
        <f t="shared" si="143"/>
        <v>40987.697638888887</v>
      </c>
      <c r="T2294" s="9">
        <f t="shared" si="142"/>
        <v>41017.697638888887</v>
      </c>
    </row>
    <row r="2295" spans="1:20"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144"/>
        <v>108.23529411764706</v>
      </c>
      <c r="P2295">
        <f t="shared" si="141"/>
        <v>34.074074074074076</v>
      </c>
      <c r="Q2295" t="s">
        <v>8329</v>
      </c>
      <c r="R2295" t="s">
        <v>8330</v>
      </c>
      <c r="S2295" s="9">
        <f t="shared" si="143"/>
        <v>41151.708321759259</v>
      </c>
      <c r="T2295" s="9">
        <f t="shared" si="142"/>
        <v>41177.165972222225</v>
      </c>
    </row>
    <row r="2296" spans="1:20"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144"/>
        <v>146.08079999999998</v>
      </c>
      <c r="P2296">
        <f t="shared" si="141"/>
        <v>65.214642857142863</v>
      </c>
      <c r="Q2296" t="s">
        <v>8329</v>
      </c>
      <c r="R2296" t="s">
        <v>8330</v>
      </c>
      <c r="S2296" s="9">
        <f t="shared" si="143"/>
        <v>41264.72314814815</v>
      </c>
      <c r="T2296" s="9">
        <f t="shared" si="142"/>
        <v>41294.72314814815</v>
      </c>
    </row>
    <row r="2297" spans="1:20"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144"/>
        <v>125.25</v>
      </c>
      <c r="P2297">
        <f t="shared" si="141"/>
        <v>44.205882352941174</v>
      </c>
      <c r="Q2297" t="s">
        <v>8329</v>
      </c>
      <c r="R2297" t="s">
        <v>8330</v>
      </c>
      <c r="S2297" s="9">
        <f t="shared" si="143"/>
        <v>41270.954351851848</v>
      </c>
      <c r="T2297" s="9">
        <f t="shared" si="142"/>
        <v>41300.954351851848</v>
      </c>
    </row>
    <row r="2298" spans="1:20"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144"/>
        <v>149.07142857142856</v>
      </c>
      <c r="P2298">
        <f t="shared" si="141"/>
        <v>71.965517241379317</v>
      </c>
      <c r="Q2298" t="s">
        <v>8329</v>
      </c>
      <c r="R2298" t="s">
        <v>8330</v>
      </c>
      <c r="S2298" s="9">
        <f t="shared" si="143"/>
        <v>40927.731782407405</v>
      </c>
      <c r="T2298" s="9">
        <f t="shared" si="142"/>
        <v>40962.731782407405</v>
      </c>
    </row>
    <row r="2299" spans="1:20"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144"/>
        <v>100.6</v>
      </c>
      <c r="P2299">
        <f t="shared" si="141"/>
        <v>52.94736842105263</v>
      </c>
      <c r="Q2299" t="s">
        <v>8329</v>
      </c>
      <c r="R2299" t="s">
        <v>8330</v>
      </c>
      <c r="S2299" s="9">
        <f t="shared" si="143"/>
        <v>40948.042233796295</v>
      </c>
      <c r="T2299" s="9">
        <f t="shared" si="142"/>
        <v>40982.165972222225</v>
      </c>
    </row>
    <row r="2300" spans="1:20"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144"/>
        <v>105.07333333333332</v>
      </c>
      <c r="P2300">
        <f t="shared" si="141"/>
        <v>109.45138888888889</v>
      </c>
      <c r="Q2300" t="s">
        <v>8329</v>
      </c>
      <c r="R2300" t="s">
        <v>8330</v>
      </c>
      <c r="S2300" s="9">
        <f t="shared" si="143"/>
        <v>41694.84065972222</v>
      </c>
      <c r="T2300" s="9">
        <f t="shared" si="142"/>
        <v>41724.798993055556</v>
      </c>
    </row>
    <row r="2301" spans="1:20"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144"/>
        <v>350.16666666666663</v>
      </c>
      <c r="P2301">
        <f t="shared" si="141"/>
        <v>75.035714285714292</v>
      </c>
      <c r="Q2301" t="s">
        <v>8329</v>
      </c>
      <c r="R2301" t="s">
        <v>8330</v>
      </c>
      <c r="S2301" s="9">
        <f t="shared" si="143"/>
        <v>40565.032511574071</v>
      </c>
      <c r="T2301" s="9">
        <f t="shared" si="142"/>
        <v>40580.032511574071</v>
      </c>
    </row>
    <row r="2302" spans="1:20"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144"/>
        <v>101.25</v>
      </c>
      <c r="P2302">
        <f t="shared" si="141"/>
        <v>115.71428571428571</v>
      </c>
      <c r="Q2302" t="s">
        <v>8329</v>
      </c>
      <c r="R2302" t="s">
        <v>8330</v>
      </c>
      <c r="S2302" s="9">
        <f t="shared" si="143"/>
        <v>41074.727037037039</v>
      </c>
      <c r="T2302" s="9">
        <f t="shared" si="142"/>
        <v>41088.727037037039</v>
      </c>
    </row>
    <row r="2303" spans="1:20"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144"/>
        <v>133.6044</v>
      </c>
      <c r="P2303">
        <f t="shared" si="141"/>
        <v>31.659810426540286</v>
      </c>
      <c r="Q2303" t="s">
        <v>8329</v>
      </c>
      <c r="R2303" t="s">
        <v>8333</v>
      </c>
      <c r="S2303" s="9">
        <f t="shared" si="143"/>
        <v>41416.146944444445</v>
      </c>
      <c r="T2303" s="9">
        <f t="shared" si="142"/>
        <v>41446.146944444445</v>
      </c>
    </row>
    <row r="2304" spans="1:20"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144"/>
        <v>170.65217391304347</v>
      </c>
      <c r="P2304">
        <f t="shared" si="141"/>
        <v>46.176470588235297</v>
      </c>
      <c r="Q2304" t="s">
        <v>8329</v>
      </c>
      <c r="R2304" t="s">
        <v>8333</v>
      </c>
      <c r="S2304" s="9">
        <f t="shared" si="143"/>
        <v>41605.868449074071</v>
      </c>
      <c r="T2304" s="9">
        <f t="shared" si="142"/>
        <v>41639.291666666664</v>
      </c>
    </row>
    <row r="2305" spans="1:20"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144"/>
        <v>109.35829457364341</v>
      </c>
      <c r="P2305">
        <f t="shared" si="141"/>
        <v>68.481650485436887</v>
      </c>
      <c r="Q2305" t="s">
        <v>8329</v>
      </c>
      <c r="R2305" t="s">
        <v>8333</v>
      </c>
      <c r="S2305" s="9">
        <f t="shared" si="143"/>
        <v>40850.111064814817</v>
      </c>
      <c r="T2305" s="9">
        <f t="shared" si="142"/>
        <v>40890.152731481481</v>
      </c>
    </row>
    <row r="2306" spans="1:20"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si="144"/>
        <v>100.70033333333335</v>
      </c>
      <c r="P2306">
        <f t="shared" si="141"/>
        <v>53.469203539823013</v>
      </c>
      <c r="Q2306" t="s">
        <v>8329</v>
      </c>
      <c r="R2306" t="s">
        <v>8333</v>
      </c>
      <c r="S2306" s="9">
        <f t="shared" si="143"/>
        <v>40502.815868055557</v>
      </c>
      <c r="T2306" s="9">
        <f t="shared" si="142"/>
        <v>40544.207638888889</v>
      </c>
    </row>
    <row r="2307" spans="1:20"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si="144"/>
        <v>101.22777777777779</v>
      </c>
      <c r="P2307">
        <f t="shared" ref="P2307:P2370" si="145">(E2307/L2307)</f>
        <v>109.10778443113773</v>
      </c>
      <c r="Q2307" t="s">
        <v>8329</v>
      </c>
      <c r="R2307" t="s">
        <v>8333</v>
      </c>
      <c r="S2307" s="9">
        <f t="shared" si="143"/>
        <v>41834.695277777777</v>
      </c>
      <c r="T2307" s="9">
        <f t="shared" ref="T2307:T2370" si="146">(((I2307/60)/60)/24)+DATE(1970,1,1)</f>
        <v>41859.75</v>
      </c>
    </row>
    <row r="2308" spans="1:20"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144"/>
        <v>106.75857142857143</v>
      </c>
      <c r="P2308">
        <f t="shared" si="145"/>
        <v>51.185616438356163</v>
      </c>
      <c r="Q2308" t="s">
        <v>8329</v>
      </c>
      <c r="R2308" t="s">
        <v>8333</v>
      </c>
      <c r="S2308" s="9">
        <f t="shared" ref="S2308:S2371" si="147">(((J2308/60)/60)/24)+DATE(1970,1,1)</f>
        <v>40948.16815972222</v>
      </c>
      <c r="T2308" s="9">
        <f t="shared" si="146"/>
        <v>40978.16815972222</v>
      </c>
    </row>
    <row r="2309" spans="1:20"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144"/>
        <v>106.65777537961894</v>
      </c>
      <c r="P2309">
        <f t="shared" si="145"/>
        <v>27.936800000000002</v>
      </c>
      <c r="Q2309" t="s">
        <v>8329</v>
      </c>
      <c r="R2309" t="s">
        <v>8333</v>
      </c>
      <c r="S2309" s="9">
        <f t="shared" si="147"/>
        <v>41004.802465277775</v>
      </c>
      <c r="T2309" s="9">
        <f t="shared" si="146"/>
        <v>41034.802407407406</v>
      </c>
    </row>
    <row r="2310" spans="1:20"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144"/>
        <v>101.30622</v>
      </c>
      <c r="P2310">
        <f t="shared" si="145"/>
        <v>82.496921824104234</v>
      </c>
      <c r="Q2310" t="s">
        <v>8329</v>
      </c>
      <c r="R2310" t="s">
        <v>8333</v>
      </c>
      <c r="S2310" s="9">
        <f t="shared" si="147"/>
        <v>41851.962916666671</v>
      </c>
      <c r="T2310" s="9">
        <f t="shared" si="146"/>
        <v>41880.041666666664</v>
      </c>
    </row>
    <row r="2311" spans="1:20"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144"/>
        <v>106.67450000000001</v>
      </c>
      <c r="P2311">
        <f t="shared" si="145"/>
        <v>59.817476635514019</v>
      </c>
      <c r="Q2311" t="s">
        <v>8329</v>
      </c>
      <c r="R2311" t="s">
        <v>8333</v>
      </c>
      <c r="S2311" s="9">
        <f t="shared" si="147"/>
        <v>41307.987696759257</v>
      </c>
      <c r="T2311" s="9">
        <f t="shared" si="146"/>
        <v>41342.987696759257</v>
      </c>
    </row>
    <row r="2312" spans="1:20"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144"/>
        <v>428.83978378378379</v>
      </c>
      <c r="P2312">
        <f t="shared" si="145"/>
        <v>64.816470588235291</v>
      </c>
      <c r="Q2312" t="s">
        <v>8329</v>
      </c>
      <c r="R2312" t="s">
        <v>8333</v>
      </c>
      <c r="S2312" s="9">
        <f t="shared" si="147"/>
        <v>41324.79415509259</v>
      </c>
      <c r="T2312" s="9">
        <f t="shared" si="146"/>
        <v>41354.752488425926</v>
      </c>
    </row>
    <row r="2313" spans="1:20"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144"/>
        <v>104.11111111111111</v>
      </c>
      <c r="P2313">
        <f t="shared" si="145"/>
        <v>90.09615384615384</v>
      </c>
      <c r="Q2313" t="s">
        <v>8329</v>
      </c>
      <c r="R2313" t="s">
        <v>8333</v>
      </c>
      <c r="S2313" s="9">
        <f t="shared" si="147"/>
        <v>41736.004502314812</v>
      </c>
      <c r="T2313" s="9">
        <f t="shared" si="146"/>
        <v>41766.004502314812</v>
      </c>
    </row>
    <row r="2314" spans="1:20"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144"/>
        <v>107.86666666666666</v>
      </c>
      <c r="P2314">
        <f t="shared" si="145"/>
        <v>40.962025316455694</v>
      </c>
      <c r="Q2314" t="s">
        <v>8329</v>
      </c>
      <c r="R2314" t="s">
        <v>8333</v>
      </c>
      <c r="S2314" s="9">
        <f t="shared" si="147"/>
        <v>41716.632847222223</v>
      </c>
      <c r="T2314" s="9">
        <f t="shared" si="146"/>
        <v>41747.958333333336</v>
      </c>
    </row>
    <row r="2315" spans="1:20"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144"/>
        <v>175.84040000000002</v>
      </c>
      <c r="P2315">
        <f t="shared" si="145"/>
        <v>56.000127388535034</v>
      </c>
      <c r="Q2315" t="s">
        <v>8329</v>
      </c>
      <c r="R2315" t="s">
        <v>8333</v>
      </c>
      <c r="S2315" s="9">
        <f t="shared" si="147"/>
        <v>41002.958634259259</v>
      </c>
      <c r="T2315" s="9">
        <f t="shared" si="146"/>
        <v>41032.958634259259</v>
      </c>
    </row>
    <row r="2316" spans="1:20"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144"/>
        <v>156.97</v>
      </c>
      <c r="P2316">
        <f t="shared" si="145"/>
        <v>37.672800000000002</v>
      </c>
      <c r="Q2316" t="s">
        <v>8329</v>
      </c>
      <c r="R2316" t="s">
        <v>8333</v>
      </c>
      <c r="S2316" s="9">
        <f t="shared" si="147"/>
        <v>41037.551585648151</v>
      </c>
      <c r="T2316" s="9">
        <f t="shared" si="146"/>
        <v>41067.551585648151</v>
      </c>
    </row>
    <row r="2317" spans="1:20"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144"/>
        <v>102.60000000000001</v>
      </c>
      <c r="P2317">
        <f t="shared" si="145"/>
        <v>40.078125</v>
      </c>
      <c r="Q2317" t="s">
        <v>8329</v>
      </c>
      <c r="R2317" t="s">
        <v>8333</v>
      </c>
      <c r="S2317" s="9">
        <f t="shared" si="147"/>
        <v>41004.72619212963</v>
      </c>
      <c r="T2317" s="9">
        <f t="shared" si="146"/>
        <v>41034.72619212963</v>
      </c>
    </row>
    <row r="2318" spans="1:20"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144"/>
        <v>104.04266666666666</v>
      </c>
      <c r="P2318">
        <f t="shared" si="145"/>
        <v>78.031999999999996</v>
      </c>
      <c r="Q2318" t="s">
        <v>8329</v>
      </c>
      <c r="R2318" t="s">
        <v>8333</v>
      </c>
      <c r="S2318" s="9">
        <f t="shared" si="147"/>
        <v>40079.725115740745</v>
      </c>
      <c r="T2318" s="9">
        <f t="shared" si="146"/>
        <v>40156.76666666667</v>
      </c>
    </row>
    <row r="2319" spans="1:20"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144"/>
        <v>104</v>
      </c>
      <c r="P2319">
        <f t="shared" si="145"/>
        <v>18.90909090909091</v>
      </c>
      <c r="Q2319" t="s">
        <v>8329</v>
      </c>
      <c r="R2319" t="s">
        <v>8333</v>
      </c>
      <c r="S2319" s="9">
        <f t="shared" si="147"/>
        <v>40192.542233796295</v>
      </c>
      <c r="T2319" s="9">
        <f t="shared" si="146"/>
        <v>40224.208333333336</v>
      </c>
    </row>
    <row r="2320" spans="1:20"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144"/>
        <v>121.05999999999999</v>
      </c>
      <c r="P2320">
        <f t="shared" si="145"/>
        <v>37.134969325153371</v>
      </c>
      <c r="Q2320" t="s">
        <v>8329</v>
      </c>
      <c r="R2320" t="s">
        <v>8333</v>
      </c>
      <c r="S2320" s="9">
        <f t="shared" si="147"/>
        <v>40050.643680555557</v>
      </c>
      <c r="T2320" s="9">
        <f t="shared" si="146"/>
        <v>40082.165972222225</v>
      </c>
    </row>
    <row r="2321" spans="1:20"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144"/>
        <v>107.69999999999999</v>
      </c>
      <c r="P2321">
        <f t="shared" si="145"/>
        <v>41.961038961038959</v>
      </c>
      <c r="Q2321" t="s">
        <v>8329</v>
      </c>
      <c r="R2321" t="s">
        <v>8333</v>
      </c>
      <c r="S2321" s="9">
        <f t="shared" si="147"/>
        <v>41593.082002314812</v>
      </c>
      <c r="T2321" s="9">
        <f t="shared" si="146"/>
        <v>41623.082002314812</v>
      </c>
    </row>
    <row r="2322" spans="1:20"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144"/>
        <v>108.66</v>
      </c>
      <c r="P2322">
        <f t="shared" si="145"/>
        <v>61.044943820224717</v>
      </c>
      <c r="Q2322" t="s">
        <v>8329</v>
      </c>
      <c r="R2322" t="s">
        <v>8333</v>
      </c>
      <c r="S2322" s="9">
        <f t="shared" si="147"/>
        <v>41696.817129629628</v>
      </c>
      <c r="T2322" s="9">
        <f t="shared" si="146"/>
        <v>41731.775462962964</v>
      </c>
    </row>
    <row r="2323" spans="1:20"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ref="O2323:O2386" si="148">E2323/D2323 *100</f>
        <v>39.120962394619681</v>
      </c>
      <c r="P2323">
        <f t="shared" si="145"/>
        <v>64.53125</v>
      </c>
      <c r="Q2323" t="s">
        <v>8340</v>
      </c>
      <c r="R2323" t="s">
        <v>8356</v>
      </c>
      <c r="S2323" s="9">
        <f t="shared" si="147"/>
        <v>42799.260428240741</v>
      </c>
      <c r="T2323" s="9">
        <f t="shared" si="146"/>
        <v>42829.21876157407</v>
      </c>
    </row>
    <row r="2324" spans="1:20"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148"/>
        <v>3.1481481481481479</v>
      </c>
      <c r="P2324">
        <f t="shared" si="145"/>
        <v>21.25</v>
      </c>
      <c r="Q2324" t="s">
        <v>8340</v>
      </c>
      <c r="R2324" t="s">
        <v>8356</v>
      </c>
      <c r="S2324" s="9">
        <f t="shared" si="147"/>
        <v>42804.895474537043</v>
      </c>
      <c r="T2324" s="9">
        <f t="shared" si="146"/>
        <v>42834.853807870371</v>
      </c>
    </row>
    <row r="2325" spans="1:20"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148"/>
        <v>48</v>
      </c>
      <c r="P2325">
        <f t="shared" si="145"/>
        <v>30</v>
      </c>
      <c r="Q2325" t="s">
        <v>8340</v>
      </c>
      <c r="R2325" t="s">
        <v>8356</v>
      </c>
      <c r="S2325" s="9">
        <f t="shared" si="147"/>
        <v>42807.755173611105</v>
      </c>
      <c r="T2325" s="9">
        <f t="shared" si="146"/>
        <v>42814.755173611105</v>
      </c>
    </row>
    <row r="2326" spans="1:20"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148"/>
        <v>20.733333333333334</v>
      </c>
      <c r="P2326">
        <f t="shared" si="145"/>
        <v>25.491803278688526</v>
      </c>
      <c r="Q2326" t="s">
        <v>8340</v>
      </c>
      <c r="R2326" t="s">
        <v>8356</v>
      </c>
      <c r="S2326" s="9">
        <f t="shared" si="147"/>
        <v>42790.885243055556</v>
      </c>
      <c r="T2326" s="9">
        <f t="shared" si="146"/>
        <v>42820.843576388885</v>
      </c>
    </row>
    <row r="2327" spans="1:20"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148"/>
        <v>8</v>
      </c>
      <c r="P2327">
        <f t="shared" si="145"/>
        <v>11.428571428571429</v>
      </c>
      <c r="Q2327" t="s">
        <v>8340</v>
      </c>
      <c r="R2327" t="s">
        <v>8356</v>
      </c>
      <c r="S2327" s="9">
        <f t="shared" si="147"/>
        <v>42794.022349537037</v>
      </c>
      <c r="T2327" s="9">
        <f t="shared" si="146"/>
        <v>42823.980682870373</v>
      </c>
    </row>
    <row r="2328" spans="1:20"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148"/>
        <v>0.72</v>
      </c>
      <c r="P2328">
        <f t="shared" si="145"/>
        <v>108</v>
      </c>
      <c r="Q2328" t="s">
        <v>8340</v>
      </c>
      <c r="R2328" t="s">
        <v>8356</v>
      </c>
      <c r="S2328" s="9">
        <f t="shared" si="147"/>
        <v>42804.034120370372</v>
      </c>
      <c r="T2328" s="9">
        <f t="shared" si="146"/>
        <v>42855.708333333328</v>
      </c>
    </row>
    <row r="2329" spans="1:20"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148"/>
        <v>526.09431428571429</v>
      </c>
      <c r="P2329">
        <f t="shared" si="145"/>
        <v>54.883162444113267</v>
      </c>
      <c r="Q2329" t="s">
        <v>8340</v>
      </c>
      <c r="R2329" t="s">
        <v>8356</v>
      </c>
      <c r="S2329" s="9">
        <f t="shared" si="147"/>
        <v>41842.917129629634</v>
      </c>
      <c r="T2329" s="9">
        <f t="shared" si="146"/>
        <v>41877.917129629634</v>
      </c>
    </row>
    <row r="2330" spans="1:20"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148"/>
        <v>254.45000000000002</v>
      </c>
      <c r="P2330">
        <f t="shared" si="145"/>
        <v>47.383612662942269</v>
      </c>
      <c r="Q2330" t="s">
        <v>8340</v>
      </c>
      <c r="R2330" t="s">
        <v>8356</v>
      </c>
      <c r="S2330" s="9">
        <f t="shared" si="147"/>
        <v>42139.781678240746</v>
      </c>
      <c r="T2330" s="9">
        <f t="shared" si="146"/>
        <v>42169.781678240746</v>
      </c>
    </row>
    <row r="2331" spans="1:20"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148"/>
        <v>105.91999999999999</v>
      </c>
      <c r="P2331">
        <f t="shared" si="145"/>
        <v>211.84</v>
      </c>
      <c r="Q2331" t="s">
        <v>8340</v>
      </c>
      <c r="R2331" t="s">
        <v>8356</v>
      </c>
      <c r="S2331" s="9">
        <f t="shared" si="147"/>
        <v>41807.624374999999</v>
      </c>
      <c r="T2331" s="9">
        <f t="shared" si="146"/>
        <v>41837.624374999999</v>
      </c>
    </row>
    <row r="2332" spans="1:20"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148"/>
        <v>102.42285714285715</v>
      </c>
      <c r="P2332">
        <f t="shared" si="145"/>
        <v>219.92638036809817</v>
      </c>
      <c r="Q2332" t="s">
        <v>8340</v>
      </c>
      <c r="R2332" t="s">
        <v>8356</v>
      </c>
      <c r="S2332" s="9">
        <f t="shared" si="147"/>
        <v>42332.89980324074</v>
      </c>
      <c r="T2332" s="9">
        <f t="shared" si="146"/>
        <v>42363</v>
      </c>
    </row>
    <row r="2333" spans="1:20"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148"/>
        <v>144.31375</v>
      </c>
      <c r="P2333">
        <f t="shared" si="145"/>
        <v>40.795406360424032</v>
      </c>
      <c r="Q2333" t="s">
        <v>8340</v>
      </c>
      <c r="R2333" t="s">
        <v>8356</v>
      </c>
      <c r="S2333" s="9">
        <f t="shared" si="147"/>
        <v>41839.005671296298</v>
      </c>
      <c r="T2333" s="9">
        <f t="shared" si="146"/>
        <v>41869.005671296298</v>
      </c>
    </row>
    <row r="2334" spans="1:20"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148"/>
        <v>106.30800000000001</v>
      </c>
      <c r="P2334">
        <f t="shared" si="145"/>
        <v>75.502840909090907</v>
      </c>
      <c r="Q2334" t="s">
        <v>8340</v>
      </c>
      <c r="R2334" t="s">
        <v>8356</v>
      </c>
      <c r="S2334" s="9">
        <f t="shared" si="147"/>
        <v>42011.628136574072</v>
      </c>
      <c r="T2334" s="9">
        <f t="shared" si="146"/>
        <v>42041.628136574072</v>
      </c>
    </row>
    <row r="2335" spans="1:20"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148"/>
        <v>212.16666666666666</v>
      </c>
      <c r="P2335">
        <f t="shared" si="145"/>
        <v>13.542553191489361</v>
      </c>
      <c r="Q2335" t="s">
        <v>8340</v>
      </c>
      <c r="R2335" t="s">
        <v>8356</v>
      </c>
      <c r="S2335" s="9">
        <f t="shared" si="147"/>
        <v>41767.650347222225</v>
      </c>
      <c r="T2335" s="9">
        <f t="shared" si="146"/>
        <v>41788.743055555555</v>
      </c>
    </row>
    <row r="2336" spans="1:20"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148"/>
        <v>101.95</v>
      </c>
      <c r="P2336">
        <f t="shared" si="145"/>
        <v>60.865671641791046</v>
      </c>
      <c r="Q2336" t="s">
        <v>8340</v>
      </c>
      <c r="R2336" t="s">
        <v>8356</v>
      </c>
      <c r="S2336" s="9">
        <f t="shared" si="147"/>
        <v>41918.670115740737</v>
      </c>
      <c r="T2336" s="9">
        <f t="shared" si="146"/>
        <v>41948.731944444444</v>
      </c>
    </row>
    <row r="2337" spans="1:20"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148"/>
        <v>102.27200000000001</v>
      </c>
      <c r="P2337">
        <f t="shared" si="145"/>
        <v>115.69230769230769</v>
      </c>
      <c r="Q2337" t="s">
        <v>8340</v>
      </c>
      <c r="R2337" t="s">
        <v>8356</v>
      </c>
      <c r="S2337" s="9">
        <f t="shared" si="147"/>
        <v>41771.572256944448</v>
      </c>
      <c r="T2337" s="9">
        <f t="shared" si="146"/>
        <v>41801.572256944448</v>
      </c>
    </row>
    <row r="2338" spans="1:20"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148"/>
        <v>520.73254999999995</v>
      </c>
      <c r="P2338">
        <f t="shared" si="145"/>
        <v>48.104623556581984</v>
      </c>
      <c r="Q2338" t="s">
        <v>8340</v>
      </c>
      <c r="R2338" t="s">
        <v>8356</v>
      </c>
      <c r="S2338" s="9">
        <f t="shared" si="147"/>
        <v>41666.924710648149</v>
      </c>
      <c r="T2338" s="9">
        <f t="shared" si="146"/>
        <v>41706.924710648149</v>
      </c>
    </row>
    <row r="2339" spans="1:20"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148"/>
        <v>110.65833333333333</v>
      </c>
      <c r="P2339">
        <f t="shared" si="145"/>
        <v>74.184357541899445</v>
      </c>
      <c r="Q2339" t="s">
        <v>8340</v>
      </c>
      <c r="R2339" t="s">
        <v>8356</v>
      </c>
      <c r="S2339" s="9">
        <f t="shared" si="147"/>
        <v>41786.640543981484</v>
      </c>
      <c r="T2339" s="9">
        <f t="shared" si="146"/>
        <v>41816.640543981484</v>
      </c>
    </row>
    <row r="2340" spans="1:20"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148"/>
        <v>101.14333333333335</v>
      </c>
      <c r="P2340">
        <f t="shared" si="145"/>
        <v>123.34552845528455</v>
      </c>
      <c r="Q2340" t="s">
        <v>8340</v>
      </c>
      <c r="R2340" t="s">
        <v>8356</v>
      </c>
      <c r="S2340" s="9">
        <f t="shared" si="147"/>
        <v>41789.896805555552</v>
      </c>
      <c r="T2340" s="9">
        <f t="shared" si="146"/>
        <v>41819.896805555552</v>
      </c>
    </row>
    <row r="2341" spans="1:20"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148"/>
        <v>294.20799999999997</v>
      </c>
      <c r="P2341">
        <f t="shared" si="145"/>
        <v>66.623188405797094</v>
      </c>
      <c r="Q2341" t="s">
        <v>8340</v>
      </c>
      <c r="R2341" t="s">
        <v>8356</v>
      </c>
      <c r="S2341" s="9">
        <f t="shared" si="147"/>
        <v>42692.79987268518</v>
      </c>
      <c r="T2341" s="9">
        <f t="shared" si="146"/>
        <v>42723.332638888889</v>
      </c>
    </row>
    <row r="2342" spans="1:20"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148"/>
        <v>105.77749999999999</v>
      </c>
      <c r="P2342">
        <f t="shared" si="145"/>
        <v>104.99007444168734</v>
      </c>
      <c r="Q2342" t="s">
        <v>8340</v>
      </c>
      <c r="R2342" t="s">
        <v>8356</v>
      </c>
      <c r="S2342" s="9">
        <f t="shared" si="147"/>
        <v>42643.642800925925</v>
      </c>
      <c r="T2342" s="9">
        <f t="shared" si="146"/>
        <v>42673.642800925925</v>
      </c>
    </row>
    <row r="2343" spans="1:20"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148"/>
        <v>0</v>
      </c>
      <c r="P2343" t="e">
        <f t="shared" si="145"/>
        <v>#DIV/0!</v>
      </c>
      <c r="Q2343" t="s">
        <v>8323</v>
      </c>
      <c r="R2343" t="s">
        <v>8324</v>
      </c>
      <c r="S2343" s="9">
        <f t="shared" si="147"/>
        <v>42167.813703703709</v>
      </c>
      <c r="T2343" s="9">
        <f t="shared" si="146"/>
        <v>42197.813703703709</v>
      </c>
    </row>
    <row r="2344" spans="1:20"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148"/>
        <v>0</v>
      </c>
      <c r="P2344" t="e">
        <f t="shared" si="145"/>
        <v>#DIV/0!</v>
      </c>
      <c r="Q2344" t="s">
        <v>8323</v>
      </c>
      <c r="R2344" t="s">
        <v>8324</v>
      </c>
      <c r="S2344" s="9">
        <f t="shared" si="147"/>
        <v>41897.702199074076</v>
      </c>
      <c r="T2344" s="9">
        <f t="shared" si="146"/>
        <v>41918.208333333336</v>
      </c>
    </row>
    <row r="2345" spans="1:20"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148"/>
        <v>3</v>
      </c>
      <c r="P2345">
        <f t="shared" si="145"/>
        <v>300</v>
      </c>
      <c r="Q2345" t="s">
        <v>8323</v>
      </c>
      <c r="R2345" t="s">
        <v>8324</v>
      </c>
      <c r="S2345" s="9">
        <f t="shared" si="147"/>
        <v>42327.825289351851</v>
      </c>
      <c r="T2345" s="9">
        <f t="shared" si="146"/>
        <v>42377.82430555555</v>
      </c>
    </row>
    <row r="2346" spans="1:20"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148"/>
        <v>0.1</v>
      </c>
      <c r="P2346">
        <f t="shared" si="145"/>
        <v>1</v>
      </c>
      <c r="Q2346" t="s">
        <v>8323</v>
      </c>
      <c r="R2346" t="s">
        <v>8324</v>
      </c>
      <c r="S2346" s="9">
        <f t="shared" si="147"/>
        <v>42515.727650462963</v>
      </c>
      <c r="T2346" s="9">
        <f t="shared" si="146"/>
        <v>42545.727650462963</v>
      </c>
    </row>
    <row r="2347" spans="1:20"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148"/>
        <v>0</v>
      </c>
      <c r="P2347" t="e">
        <f t="shared" si="145"/>
        <v>#DIV/0!</v>
      </c>
      <c r="Q2347" t="s">
        <v>8323</v>
      </c>
      <c r="R2347" t="s">
        <v>8324</v>
      </c>
      <c r="S2347" s="9">
        <f t="shared" si="147"/>
        <v>42060.001805555556</v>
      </c>
      <c r="T2347" s="9">
        <f t="shared" si="146"/>
        <v>42094.985416666663</v>
      </c>
    </row>
    <row r="2348" spans="1:20"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148"/>
        <v>6.5000000000000002E-2</v>
      </c>
      <c r="P2348">
        <f t="shared" si="145"/>
        <v>13</v>
      </c>
      <c r="Q2348" t="s">
        <v>8323</v>
      </c>
      <c r="R2348" t="s">
        <v>8324</v>
      </c>
      <c r="S2348" s="9">
        <f t="shared" si="147"/>
        <v>42615.79896990741</v>
      </c>
      <c r="T2348" s="9">
        <f t="shared" si="146"/>
        <v>42660.79896990741</v>
      </c>
    </row>
    <row r="2349" spans="1:20"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148"/>
        <v>1.5</v>
      </c>
      <c r="P2349">
        <f t="shared" si="145"/>
        <v>15</v>
      </c>
      <c r="Q2349" t="s">
        <v>8323</v>
      </c>
      <c r="R2349" t="s">
        <v>8324</v>
      </c>
      <c r="S2349" s="9">
        <f t="shared" si="147"/>
        <v>42577.607361111113</v>
      </c>
      <c r="T2349" s="9">
        <f t="shared" si="146"/>
        <v>42607.607361111113</v>
      </c>
    </row>
    <row r="2350" spans="1:20"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148"/>
        <v>0.38571428571428573</v>
      </c>
      <c r="P2350">
        <f t="shared" si="145"/>
        <v>54</v>
      </c>
      <c r="Q2350" t="s">
        <v>8323</v>
      </c>
      <c r="R2350" t="s">
        <v>8324</v>
      </c>
      <c r="S2350" s="9">
        <f t="shared" si="147"/>
        <v>42360.932152777779</v>
      </c>
      <c r="T2350" s="9">
        <f t="shared" si="146"/>
        <v>42420.932152777779</v>
      </c>
    </row>
    <row r="2351" spans="1:20"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148"/>
        <v>0</v>
      </c>
      <c r="P2351" t="e">
        <f t="shared" si="145"/>
        <v>#DIV/0!</v>
      </c>
      <c r="Q2351" t="s">
        <v>8323</v>
      </c>
      <c r="R2351" t="s">
        <v>8324</v>
      </c>
      <c r="S2351" s="9">
        <f t="shared" si="147"/>
        <v>42198.775787037041</v>
      </c>
      <c r="T2351" s="9">
        <f t="shared" si="146"/>
        <v>42227.775787037041</v>
      </c>
    </row>
    <row r="2352" spans="1:20"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148"/>
        <v>0</v>
      </c>
      <c r="P2352" t="e">
        <f t="shared" si="145"/>
        <v>#DIV/0!</v>
      </c>
      <c r="Q2352" t="s">
        <v>8323</v>
      </c>
      <c r="R2352" t="s">
        <v>8324</v>
      </c>
      <c r="S2352" s="9">
        <f t="shared" si="147"/>
        <v>42708.842245370368</v>
      </c>
      <c r="T2352" s="9">
        <f t="shared" si="146"/>
        <v>42738.842245370368</v>
      </c>
    </row>
    <row r="2353" spans="1:20"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148"/>
        <v>0.5714285714285714</v>
      </c>
      <c r="P2353">
        <f t="shared" si="145"/>
        <v>15.428571428571429</v>
      </c>
      <c r="Q2353" t="s">
        <v>8323</v>
      </c>
      <c r="R2353" t="s">
        <v>8324</v>
      </c>
      <c r="S2353" s="9">
        <f t="shared" si="147"/>
        <v>42094.101145833338</v>
      </c>
      <c r="T2353" s="9">
        <f t="shared" si="146"/>
        <v>42124.101145833338</v>
      </c>
    </row>
    <row r="2354" spans="1:20"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148"/>
        <v>0</v>
      </c>
      <c r="P2354" t="e">
        <f t="shared" si="145"/>
        <v>#DIV/0!</v>
      </c>
      <c r="Q2354" t="s">
        <v>8323</v>
      </c>
      <c r="R2354" t="s">
        <v>8324</v>
      </c>
      <c r="S2354" s="9">
        <f t="shared" si="147"/>
        <v>42101.633703703701</v>
      </c>
      <c r="T2354" s="9">
        <f t="shared" si="146"/>
        <v>42161.633703703701</v>
      </c>
    </row>
    <row r="2355" spans="1:20"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148"/>
        <v>0</v>
      </c>
      <c r="P2355" t="e">
        <f t="shared" si="145"/>
        <v>#DIV/0!</v>
      </c>
      <c r="Q2355" t="s">
        <v>8323</v>
      </c>
      <c r="R2355" t="s">
        <v>8324</v>
      </c>
      <c r="S2355" s="9">
        <f t="shared" si="147"/>
        <v>42103.676180555558</v>
      </c>
      <c r="T2355" s="9">
        <f t="shared" si="146"/>
        <v>42115.676180555558</v>
      </c>
    </row>
    <row r="2356" spans="1:20"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148"/>
        <v>7.1428571428571425E-2</v>
      </c>
      <c r="P2356">
        <f t="shared" si="145"/>
        <v>25</v>
      </c>
      <c r="Q2356" t="s">
        <v>8323</v>
      </c>
      <c r="R2356" t="s">
        <v>8324</v>
      </c>
      <c r="S2356" s="9">
        <f t="shared" si="147"/>
        <v>41954.722916666666</v>
      </c>
      <c r="T2356" s="9">
        <f t="shared" si="146"/>
        <v>42014.722916666666</v>
      </c>
    </row>
    <row r="2357" spans="1:20"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148"/>
        <v>0.6875</v>
      </c>
      <c r="P2357">
        <f t="shared" si="145"/>
        <v>27.5</v>
      </c>
      <c r="Q2357" t="s">
        <v>8323</v>
      </c>
      <c r="R2357" t="s">
        <v>8324</v>
      </c>
      <c r="S2357" s="9">
        <f t="shared" si="147"/>
        <v>42096.918240740735</v>
      </c>
      <c r="T2357" s="9">
        <f t="shared" si="146"/>
        <v>42126.918240740735</v>
      </c>
    </row>
    <row r="2358" spans="1:20"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148"/>
        <v>0</v>
      </c>
      <c r="P2358" t="e">
        <f t="shared" si="145"/>
        <v>#DIV/0!</v>
      </c>
      <c r="Q2358" t="s">
        <v>8323</v>
      </c>
      <c r="R2358" t="s">
        <v>8324</v>
      </c>
      <c r="S2358" s="9">
        <f t="shared" si="147"/>
        <v>42130.78361111111</v>
      </c>
      <c r="T2358" s="9">
        <f t="shared" si="146"/>
        <v>42160.78361111111</v>
      </c>
    </row>
    <row r="2359" spans="1:20"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148"/>
        <v>0</v>
      </c>
      <c r="P2359" t="e">
        <f t="shared" si="145"/>
        <v>#DIV/0!</v>
      </c>
      <c r="Q2359" t="s">
        <v>8323</v>
      </c>
      <c r="R2359" t="s">
        <v>8324</v>
      </c>
      <c r="S2359" s="9">
        <f t="shared" si="147"/>
        <v>42264.620115740734</v>
      </c>
      <c r="T2359" s="9">
        <f t="shared" si="146"/>
        <v>42294.620115740734</v>
      </c>
    </row>
    <row r="2360" spans="1:20"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148"/>
        <v>0</v>
      </c>
      <c r="P2360" t="e">
        <f t="shared" si="145"/>
        <v>#DIV/0!</v>
      </c>
      <c r="Q2360" t="s">
        <v>8323</v>
      </c>
      <c r="R2360" t="s">
        <v>8324</v>
      </c>
      <c r="S2360" s="9">
        <f t="shared" si="147"/>
        <v>41978.930972222224</v>
      </c>
      <c r="T2360" s="9">
        <f t="shared" si="146"/>
        <v>42035.027083333334</v>
      </c>
    </row>
    <row r="2361" spans="1:20"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148"/>
        <v>14.680000000000001</v>
      </c>
      <c r="P2361">
        <f t="shared" si="145"/>
        <v>367</v>
      </c>
      <c r="Q2361" t="s">
        <v>8323</v>
      </c>
      <c r="R2361" t="s">
        <v>8324</v>
      </c>
      <c r="S2361" s="9">
        <f t="shared" si="147"/>
        <v>42159.649583333332</v>
      </c>
      <c r="T2361" s="9">
        <f t="shared" si="146"/>
        <v>42219.649583333332</v>
      </c>
    </row>
    <row r="2362" spans="1:20"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148"/>
        <v>0.04</v>
      </c>
      <c r="P2362">
        <f t="shared" si="145"/>
        <v>2</v>
      </c>
      <c r="Q2362" t="s">
        <v>8323</v>
      </c>
      <c r="R2362" t="s">
        <v>8324</v>
      </c>
      <c r="S2362" s="9">
        <f t="shared" si="147"/>
        <v>42377.70694444445</v>
      </c>
      <c r="T2362" s="9">
        <f t="shared" si="146"/>
        <v>42407.70694444445</v>
      </c>
    </row>
    <row r="2363" spans="1:20"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148"/>
        <v>0</v>
      </c>
      <c r="P2363" t="e">
        <f t="shared" si="145"/>
        <v>#DIV/0!</v>
      </c>
      <c r="Q2363" t="s">
        <v>8323</v>
      </c>
      <c r="R2363" t="s">
        <v>8324</v>
      </c>
      <c r="S2363" s="9">
        <f t="shared" si="147"/>
        <v>42466.858888888892</v>
      </c>
      <c r="T2363" s="9">
        <f t="shared" si="146"/>
        <v>42490.916666666672</v>
      </c>
    </row>
    <row r="2364" spans="1:20"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148"/>
        <v>28.571428571428569</v>
      </c>
      <c r="P2364">
        <f t="shared" si="145"/>
        <v>60</v>
      </c>
      <c r="Q2364" t="s">
        <v>8323</v>
      </c>
      <c r="R2364" t="s">
        <v>8324</v>
      </c>
      <c r="S2364" s="9">
        <f t="shared" si="147"/>
        <v>41954.688310185185</v>
      </c>
      <c r="T2364" s="9">
        <f t="shared" si="146"/>
        <v>41984.688310185185</v>
      </c>
    </row>
    <row r="2365" spans="1:20"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148"/>
        <v>0</v>
      </c>
      <c r="P2365" t="e">
        <f t="shared" si="145"/>
        <v>#DIV/0!</v>
      </c>
      <c r="Q2365" t="s">
        <v>8323</v>
      </c>
      <c r="R2365" t="s">
        <v>8324</v>
      </c>
      <c r="S2365" s="9">
        <f t="shared" si="147"/>
        <v>42322.011574074073</v>
      </c>
      <c r="T2365" s="9">
        <f t="shared" si="146"/>
        <v>42367.011574074073</v>
      </c>
    </row>
    <row r="2366" spans="1:20"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148"/>
        <v>0</v>
      </c>
      <c r="P2366" t="e">
        <f t="shared" si="145"/>
        <v>#DIV/0!</v>
      </c>
      <c r="Q2366" t="s">
        <v>8323</v>
      </c>
      <c r="R2366" t="s">
        <v>8324</v>
      </c>
      <c r="S2366" s="9">
        <f t="shared" si="147"/>
        <v>42248.934675925921</v>
      </c>
      <c r="T2366" s="9">
        <f t="shared" si="146"/>
        <v>42303.934675925921</v>
      </c>
    </row>
    <row r="2367" spans="1:20"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148"/>
        <v>0</v>
      </c>
      <c r="P2367" t="e">
        <f t="shared" si="145"/>
        <v>#DIV/0!</v>
      </c>
      <c r="Q2367" t="s">
        <v>8323</v>
      </c>
      <c r="R2367" t="s">
        <v>8324</v>
      </c>
      <c r="S2367" s="9">
        <f t="shared" si="147"/>
        <v>42346.736400462964</v>
      </c>
      <c r="T2367" s="9">
        <f t="shared" si="146"/>
        <v>42386.958333333328</v>
      </c>
    </row>
    <row r="2368" spans="1:20"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148"/>
        <v>10.52</v>
      </c>
      <c r="P2368">
        <f t="shared" si="145"/>
        <v>97.407407407407405</v>
      </c>
      <c r="Q2368" t="s">
        <v>8323</v>
      </c>
      <c r="R2368" t="s">
        <v>8324</v>
      </c>
      <c r="S2368" s="9">
        <f t="shared" si="147"/>
        <v>42268.531631944439</v>
      </c>
      <c r="T2368" s="9">
        <f t="shared" si="146"/>
        <v>42298.531631944439</v>
      </c>
    </row>
    <row r="2369" spans="1:20"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148"/>
        <v>1.34</v>
      </c>
      <c r="P2369">
        <f t="shared" si="145"/>
        <v>47.857142857142854</v>
      </c>
      <c r="Q2369" t="s">
        <v>8323</v>
      </c>
      <c r="R2369" t="s">
        <v>8324</v>
      </c>
      <c r="S2369" s="9">
        <f t="shared" si="147"/>
        <v>42425.970092592594</v>
      </c>
      <c r="T2369" s="9">
        <f t="shared" si="146"/>
        <v>42485.928425925929</v>
      </c>
    </row>
    <row r="2370" spans="1:20"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148"/>
        <v>0.25</v>
      </c>
      <c r="P2370">
        <f t="shared" si="145"/>
        <v>50</v>
      </c>
      <c r="Q2370" t="s">
        <v>8323</v>
      </c>
      <c r="R2370" t="s">
        <v>8324</v>
      </c>
      <c r="S2370" s="9">
        <f t="shared" si="147"/>
        <v>42063.721817129626</v>
      </c>
      <c r="T2370" s="9">
        <f t="shared" si="146"/>
        <v>42108.680150462969</v>
      </c>
    </row>
    <row r="2371" spans="1:20"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si="148"/>
        <v>0</v>
      </c>
      <c r="P2371" t="e">
        <f t="shared" ref="P2371:P2434" si="149">(E2371/L2371)</f>
        <v>#DIV/0!</v>
      </c>
      <c r="Q2371" t="s">
        <v>8323</v>
      </c>
      <c r="R2371" t="s">
        <v>8324</v>
      </c>
      <c r="S2371" s="9">
        <f t="shared" si="147"/>
        <v>42380.812627314815</v>
      </c>
      <c r="T2371" s="9">
        <f t="shared" ref="T2371:T2434" si="150">(((I2371/60)/60)/24)+DATE(1970,1,1)</f>
        <v>42410.812627314815</v>
      </c>
    </row>
    <row r="2372" spans="1:20"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148"/>
        <v>0.32800000000000001</v>
      </c>
      <c r="P2372">
        <f t="shared" si="149"/>
        <v>20.5</v>
      </c>
      <c r="Q2372" t="s">
        <v>8323</v>
      </c>
      <c r="R2372" t="s">
        <v>8324</v>
      </c>
      <c r="S2372" s="9">
        <f t="shared" ref="S2372:S2435" si="151">(((J2372/60)/60)/24)+DATE(1970,1,1)</f>
        <v>41961.18913194444</v>
      </c>
      <c r="T2372" s="9">
        <f t="shared" si="150"/>
        <v>41991.18913194444</v>
      </c>
    </row>
    <row r="2373" spans="1:20"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148"/>
        <v>0</v>
      </c>
      <c r="P2373" t="e">
        <f t="shared" si="149"/>
        <v>#DIV/0!</v>
      </c>
      <c r="Q2373" t="s">
        <v>8323</v>
      </c>
      <c r="R2373" t="s">
        <v>8324</v>
      </c>
      <c r="S2373" s="9">
        <f t="shared" si="151"/>
        <v>42150.777731481481</v>
      </c>
      <c r="T2373" s="9">
        <f t="shared" si="150"/>
        <v>42180.777731481481</v>
      </c>
    </row>
    <row r="2374" spans="1:20"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148"/>
        <v>3.2727272727272729</v>
      </c>
      <c r="P2374">
        <f t="shared" si="149"/>
        <v>30</v>
      </c>
      <c r="Q2374" t="s">
        <v>8323</v>
      </c>
      <c r="R2374" t="s">
        <v>8324</v>
      </c>
      <c r="S2374" s="9">
        <f t="shared" si="151"/>
        <v>42088.069108796291</v>
      </c>
      <c r="T2374" s="9">
        <f t="shared" si="150"/>
        <v>42118.069108796291</v>
      </c>
    </row>
    <row r="2375" spans="1:20"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148"/>
        <v>5.8823529411764705E-3</v>
      </c>
      <c r="P2375">
        <f t="shared" si="149"/>
        <v>50</v>
      </c>
      <c r="Q2375" t="s">
        <v>8323</v>
      </c>
      <c r="R2375" t="s">
        <v>8324</v>
      </c>
      <c r="S2375" s="9">
        <f t="shared" si="151"/>
        <v>42215.662314814821</v>
      </c>
      <c r="T2375" s="9">
        <f t="shared" si="150"/>
        <v>42245.662314814821</v>
      </c>
    </row>
    <row r="2376" spans="1:20"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148"/>
        <v>4.5454545454545456E-2</v>
      </c>
      <c r="P2376">
        <f t="shared" si="149"/>
        <v>10</v>
      </c>
      <c r="Q2376" t="s">
        <v>8323</v>
      </c>
      <c r="R2376" t="s">
        <v>8324</v>
      </c>
      <c r="S2376" s="9">
        <f t="shared" si="151"/>
        <v>42017.843287037031</v>
      </c>
      <c r="T2376" s="9">
        <f t="shared" si="150"/>
        <v>42047.843287037031</v>
      </c>
    </row>
    <row r="2377" spans="1:20"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148"/>
        <v>0</v>
      </c>
      <c r="P2377" t="e">
        <f t="shared" si="149"/>
        <v>#DIV/0!</v>
      </c>
      <c r="Q2377" t="s">
        <v>8323</v>
      </c>
      <c r="R2377" t="s">
        <v>8324</v>
      </c>
      <c r="S2377" s="9">
        <f t="shared" si="151"/>
        <v>42592.836076388892</v>
      </c>
      <c r="T2377" s="9">
        <f t="shared" si="150"/>
        <v>42622.836076388892</v>
      </c>
    </row>
    <row r="2378" spans="1:20"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148"/>
        <v>10.877666666666666</v>
      </c>
      <c r="P2378">
        <f t="shared" si="149"/>
        <v>81.582499999999996</v>
      </c>
      <c r="Q2378" t="s">
        <v>8323</v>
      </c>
      <c r="R2378" t="s">
        <v>8324</v>
      </c>
      <c r="S2378" s="9">
        <f t="shared" si="151"/>
        <v>42318.925532407404</v>
      </c>
      <c r="T2378" s="9">
        <f t="shared" si="150"/>
        <v>42348.925532407404</v>
      </c>
    </row>
    <row r="2379" spans="1:20"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148"/>
        <v>0</v>
      </c>
      <c r="P2379" t="e">
        <f t="shared" si="149"/>
        <v>#DIV/0!</v>
      </c>
      <c r="Q2379" t="s">
        <v>8323</v>
      </c>
      <c r="R2379" t="s">
        <v>8324</v>
      </c>
      <c r="S2379" s="9">
        <f t="shared" si="151"/>
        <v>42669.870173611111</v>
      </c>
      <c r="T2379" s="9">
        <f t="shared" si="150"/>
        <v>42699.911840277782</v>
      </c>
    </row>
    <row r="2380" spans="1:20"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148"/>
        <v>0</v>
      </c>
      <c r="P2380" t="e">
        <f t="shared" si="149"/>
        <v>#DIV/0!</v>
      </c>
      <c r="Q2380" t="s">
        <v>8323</v>
      </c>
      <c r="R2380" t="s">
        <v>8324</v>
      </c>
      <c r="S2380" s="9">
        <f t="shared" si="151"/>
        <v>42213.013078703705</v>
      </c>
      <c r="T2380" s="9">
        <f t="shared" si="150"/>
        <v>42242.013078703705</v>
      </c>
    </row>
    <row r="2381" spans="1:20"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148"/>
        <v>0</v>
      </c>
      <c r="P2381" t="e">
        <f t="shared" si="149"/>
        <v>#DIV/0!</v>
      </c>
      <c r="Q2381" t="s">
        <v>8323</v>
      </c>
      <c r="R2381" t="s">
        <v>8324</v>
      </c>
      <c r="S2381" s="9">
        <f t="shared" si="151"/>
        <v>42237.016388888893</v>
      </c>
      <c r="T2381" s="9">
        <f t="shared" si="150"/>
        <v>42282.016388888893</v>
      </c>
    </row>
    <row r="2382" spans="1:20"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148"/>
        <v>0.36666666666666664</v>
      </c>
      <c r="P2382">
        <f t="shared" si="149"/>
        <v>18.333333333333332</v>
      </c>
      <c r="Q2382" t="s">
        <v>8323</v>
      </c>
      <c r="R2382" t="s">
        <v>8324</v>
      </c>
      <c r="S2382" s="9">
        <f t="shared" si="151"/>
        <v>42248.793310185181</v>
      </c>
      <c r="T2382" s="9">
        <f t="shared" si="150"/>
        <v>42278.793310185181</v>
      </c>
    </row>
    <row r="2383" spans="1:20"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148"/>
        <v>1.8193398957730169</v>
      </c>
      <c r="P2383">
        <f t="shared" si="149"/>
        <v>224.42857142857142</v>
      </c>
      <c r="Q2383" t="s">
        <v>8323</v>
      </c>
      <c r="R2383" t="s">
        <v>8324</v>
      </c>
      <c r="S2383" s="9">
        <f t="shared" si="151"/>
        <v>42074.935740740737</v>
      </c>
      <c r="T2383" s="9">
        <f t="shared" si="150"/>
        <v>42104.935740740737</v>
      </c>
    </row>
    <row r="2384" spans="1:20"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148"/>
        <v>2.5</v>
      </c>
      <c r="P2384">
        <f t="shared" si="149"/>
        <v>37.5</v>
      </c>
      <c r="Q2384" t="s">
        <v>8323</v>
      </c>
      <c r="R2384" t="s">
        <v>8324</v>
      </c>
      <c r="S2384" s="9">
        <f t="shared" si="151"/>
        <v>42195.187534722223</v>
      </c>
      <c r="T2384" s="9">
        <f t="shared" si="150"/>
        <v>42220.187534722223</v>
      </c>
    </row>
    <row r="2385" spans="1:20"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148"/>
        <v>4.3499999999999996</v>
      </c>
      <c r="P2385">
        <f t="shared" si="149"/>
        <v>145</v>
      </c>
      <c r="Q2385" t="s">
        <v>8323</v>
      </c>
      <c r="R2385" t="s">
        <v>8324</v>
      </c>
      <c r="S2385" s="9">
        <f t="shared" si="151"/>
        <v>42027.056793981479</v>
      </c>
      <c r="T2385" s="9">
        <f t="shared" si="150"/>
        <v>42057.056793981479</v>
      </c>
    </row>
    <row r="2386" spans="1:20"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148"/>
        <v>0.8</v>
      </c>
      <c r="P2386">
        <f t="shared" si="149"/>
        <v>1</v>
      </c>
      <c r="Q2386" t="s">
        <v>8323</v>
      </c>
      <c r="R2386" t="s">
        <v>8324</v>
      </c>
      <c r="S2386" s="9">
        <f t="shared" si="151"/>
        <v>41927.067627314813</v>
      </c>
      <c r="T2386" s="9">
        <f t="shared" si="150"/>
        <v>41957.109293981484</v>
      </c>
    </row>
    <row r="2387" spans="1:20"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ref="O2387:O2450" si="152">E2387/D2387 *100</f>
        <v>1.2123076923076923</v>
      </c>
      <c r="P2387">
        <f t="shared" si="149"/>
        <v>112.57142857142857</v>
      </c>
      <c r="Q2387" t="s">
        <v>8323</v>
      </c>
      <c r="R2387" t="s">
        <v>8324</v>
      </c>
      <c r="S2387" s="9">
        <f t="shared" si="151"/>
        <v>42191.70175925926</v>
      </c>
      <c r="T2387" s="9">
        <f t="shared" si="150"/>
        <v>42221.70175925926</v>
      </c>
    </row>
    <row r="2388" spans="1:20"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152"/>
        <v>0</v>
      </c>
      <c r="P2388" t="e">
        <f t="shared" si="149"/>
        <v>#DIV/0!</v>
      </c>
      <c r="Q2388" t="s">
        <v>8323</v>
      </c>
      <c r="R2388" t="s">
        <v>8324</v>
      </c>
      <c r="S2388" s="9">
        <f t="shared" si="151"/>
        <v>41954.838240740741</v>
      </c>
      <c r="T2388" s="9">
        <f t="shared" si="150"/>
        <v>42014.838240740741</v>
      </c>
    </row>
    <row r="2389" spans="1:20"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152"/>
        <v>0.68399999999999994</v>
      </c>
      <c r="P2389">
        <f t="shared" si="149"/>
        <v>342</v>
      </c>
      <c r="Q2389" t="s">
        <v>8323</v>
      </c>
      <c r="R2389" t="s">
        <v>8324</v>
      </c>
      <c r="S2389" s="9">
        <f t="shared" si="151"/>
        <v>42528.626620370371</v>
      </c>
      <c r="T2389" s="9">
        <f t="shared" si="150"/>
        <v>42573.626620370371</v>
      </c>
    </row>
    <row r="2390" spans="1:20"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152"/>
        <v>1.2513513513513512</v>
      </c>
      <c r="P2390">
        <f t="shared" si="149"/>
        <v>57.875</v>
      </c>
      <c r="Q2390" t="s">
        <v>8323</v>
      </c>
      <c r="R2390" t="s">
        <v>8324</v>
      </c>
      <c r="S2390" s="9">
        <f t="shared" si="151"/>
        <v>41989.853692129633</v>
      </c>
      <c r="T2390" s="9">
        <f t="shared" si="150"/>
        <v>42019.811805555553</v>
      </c>
    </row>
    <row r="2391" spans="1:20"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152"/>
        <v>0.1875</v>
      </c>
      <c r="P2391">
        <f t="shared" si="149"/>
        <v>30</v>
      </c>
      <c r="Q2391" t="s">
        <v>8323</v>
      </c>
      <c r="R2391" t="s">
        <v>8324</v>
      </c>
      <c r="S2391" s="9">
        <f t="shared" si="151"/>
        <v>42179.653379629628</v>
      </c>
      <c r="T2391" s="9">
        <f t="shared" si="150"/>
        <v>42210.915972222225</v>
      </c>
    </row>
    <row r="2392" spans="1:20"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152"/>
        <v>0</v>
      </c>
      <c r="P2392" t="e">
        <f t="shared" si="149"/>
        <v>#DIV/0!</v>
      </c>
      <c r="Q2392" t="s">
        <v>8323</v>
      </c>
      <c r="R2392" t="s">
        <v>8324</v>
      </c>
      <c r="S2392" s="9">
        <f t="shared" si="151"/>
        <v>41968.262314814812</v>
      </c>
      <c r="T2392" s="9">
        <f t="shared" si="150"/>
        <v>42008.262314814812</v>
      </c>
    </row>
    <row r="2393" spans="1:20"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152"/>
        <v>0.125</v>
      </c>
      <c r="P2393">
        <f t="shared" si="149"/>
        <v>25</v>
      </c>
      <c r="Q2393" t="s">
        <v>8323</v>
      </c>
      <c r="R2393" t="s">
        <v>8324</v>
      </c>
      <c r="S2393" s="9">
        <f t="shared" si="151"/>
        <v>42064.794490740736</v>
      </c>
      <c r="T2393" s="9">
        <f t="shared" si="150"/>
        <v>42094.752824074079</v>
      </c>
    </row>
    <row r="2394" spans="1:20"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152"/>
        <v>0</v>
      </c>
      <c r="P2394" t="e">
        <f t="shared" si="149"/>
        <v>#DIV/0!</v>
      </c>
      <c r="Q2394" t="s">
        <v>8323</v>
      </c>
      <c r="R2394" t="s">
        <v>8324</v>
      </c>
      <c r="S2394" s="9">
        <f t="shared" si="151"/>
        <v>42276.120636574073</v>
      </c>
      <c r="T2394" s="9">
        <f t="shared" si="150"/>
        <v>42306.120636574073</v>
      </c>
    </row>
    <row r="2395" spans="1:20"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152"/>
        <v>0.05</v>
      </c>
      <c r="P2395">
        <f t="shared" si="149"/>
        <v>50</v>
      </c>
      <c r="Q2395" t="s">
        <v>8323</v>
      </c>
      <c r="R2395" t="s">
        <v>8324</v>
      </c>
      <c r="S2395" s="9">
        <f t="shared" si="151"/>
        <v>42194.648344907408</v>
      </c>
      <c r="T2395" s="9">
        <f t="shared" si="150"/>
        <v>42224.648344907408</v>
      </c>
    </row>
    <row r="2396" spans="1:20"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152"/>
        <v>0.06</v>
      </c>
      <c r="P2396">
        <f t="shared" si="149"/>
        <v>1.5</v>
      </c>
      <c r="Q2396" t="s">
        <v>8323</v>
      </c>
      <c r="R2396" t="s">
        <v>8324</v>
      </c>
      <c r="S2396" s="9">
        <f t="shared" si="151"/>
        <v>42031.362187499995</v>
      </c>
      <c r="T2396" s="9">
        <f t="shared" si="150"/>
        <v>42061.362187499995</v>
      </c>
    </row>
    <row r="2397" spans="1:20"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152"/>
        <v>0</v>
      </c>
      <c r="P2397" t="e">
        <f t="shared" si="149"/>
        <v>#DIV/0!</v>
      </c>
      <c r="Q2397" t="s">
        <v>8323</v>
      </c>
      <c r="R2397" t="s">
        <v>8324</v>
      </c>
      <c r="S2397" s="9">
        <f t="shared" si="151"/>
        <v>42717.121377314819</v>
      </c>
      <c r="T2397" s="9">
        <f t="shared" si="150"/>
        <v>42745.372916666667</v>
      </c>
    </row>
    <row r="2398" spans="1:20"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152"/>
        <v>0.2</v>
      </c>
      <c r="P2398">
        <f t="shared" si="149"/>
        <v>10</v>
      </c>
      <c r="Q2398" t="s">
        <v>8323</v>
      </c>
      <c r="R2398" t="s">
        <v>8324</v>
      </c>
      <c r="S2398" s="9">
        <f t="shared" si="151"/>
        <v>42262.849050925928</v>
      </c>
      <c r="T2398" s="9">
        <f t="shared" si="150"/>
        <v>42292.849050925928</v>
      </c>
    </row>
    <row r="2399" spans="1:20"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152"/>
        <v>0</v>
      </c>
      <c r="P2399" t="e">
        <f t="shared" si="149"/>
        <v>#DIV/0!</v>
      </c>
      <c r="Q2399" t="s">
        <v>8323</v>
      </c>
      <c r="R2399" t="s">
        <v>8324</v>
      </c>
      <c r="S2399" s="9">
        <f t="shared" si="151"/>
        <v>41976.88490740741</v>
      </c>
      <c r="T2399" s="9">
        <f t="shared" si="150"/>
        <v>42006.88490740741</v>
      </c>
    </row>
    <row r="2400" spans="1:20"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152"/>
        <v>0</v>
      </c>
      <c r="P2400" t="e">
        <f t="shared" si="149"/>
        <v>#DIV/0!</v>
      </c>
      <c r="Q2400" t="s">
        <v>8323</v>
      </c>
      <c r="R2400" t="s">
        <v>8324</v>
      </c>
      <c r="S2400" s="9">
        <f t="shared" si="151"/>
        <v>42157.916481481487</v>
      </c>
      <c r="T2400" s="9">
        <f t="shared" si="150"/>
        <v>42187.916481481487</v>
      </c>
    </row>
    <row r="2401" spans="1:20"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152"/>
        <v>0</v>
      </c>
      <c r="P2401" t="e">
        <f t="shared" si="149"/>
        <v>#DIV/0!</v>
      </c>
      <c r="Q2401" t="s">
        <v>8323</v>
      </c>
      <c r="R2401" t="s">
        <v>8324</v>
      </c>
      <c r="S2401" s="9">
        <f t="shared" si="151"/>
        <v>41956.853078703702</v>
      </c>
      <c r="T2401" s="9">
        <f t="shared" si="150"/>
        <v>41991.853078703702</v>
      </c>
    </row>
    <row r="2402" spans="1:20"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152"/>
        <v>0</v>
      </c>
      <c r="P2402" t="e">
        <f t="shared" si="149"/>
        <v>#DIV/0!</v>
      </c>
      <c r="Q2402" t="s">
        <v>8323</v>
      </c>
      <c r="R2402" t="s">
        <v>8324</v>
      </c>
      <c r="S2402" s="9">
        <f t="shared" si="151"/>
        <v>42444.268101851849</v>
      </c>
      <c r="T2402" s="9">
        <f t="shared" si="150"/>
        <v>42474.268101851849</v>
      </c>
    </row>
    <row r="2403" spans="1:20"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152"/>
        <v>0.71785714285714286</v>
      </c>
      <c r="P2403">
        <f t="shared" si="149"/>
        <v>22.333333333333332</v>
      </c>
      <c r="Q2403" t="s">
        <v>8340</v>
      </c>
      <c r="R2403" t="s">
        <v>8341</v>
      </c>
      <c r="S2403" s="9">
        <f t="shared" si="151"/>
        <v>42374.822870370372</v>
      </c>
      <c r="T2403" s="9">
        <f t="shared" si="150"/>
        <v>42434.822870370372</v>
      </c>
    </row>
    <row r="2404" spans="1:20"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152"/>
        <v>0.43333333333333329</v>
      </c>
      <c r="P2404">
        <f t="shared" si="149"/>
        <v>52</v>
      </c>
      <c r="Q2404" t="s">
        <v>8340</v>
      </c>
      <c r="R2404" t="s">
        <v>8341</v>
      </c>
      <c r="S2404" s="9">
        <f t="shared" si="151"/>
        <v>42107.679756944446</v>
      </c>
      <c r="T2404" s="9">
        <f t="shared" si="150"/>
        <v>42137.679756944446</v>
      </c>
    </row>
    <row r="2405" spans="1:20"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152"/>
        <v>16.833333333333332</v>
      </c>
      <c r="P2405">
        <f t="shared" si="149"/>
        <v>16.833333333333332</v>
      </c>
      <c r="Q2405" t="s">
        <v>8340</v>
      </c>
      <c r="R2405" t="s">
        <v>8341</v>
      </c>
      <c r="S2405" s="9">
        <f t="shared" si="151"/>
        <v>42399.882615740738</v>
      </c>
      <c r="T2405" s="9">
        <f t="shared" si="150"/>
        <v>42459.840949074074</v>
      </c>
    </row>
    <row r="2406" spans="1:20"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152"/>
        <v>0</v>
      </c>
      <c r="P2406" t="e">
        <f t="shared" si="149"/>
        <v>#DIV/0!</v>
      </c>
      <c r="Q2406" t="s">
        <v>8340</v>
      </c>
      <c r="R2406" t="s">
        <v>8341</v>
      </c>
      <c r="S2406" s="9">
        <f t="shared" si="151"/>
        <v>42342.03943287037</v>
      </c>
      <c r="T2406" s="9">
        <f t="shared" si="150"/>
        <v>42372.03943287037</v>
      </c>
    </row>
    <row r="2407" spans="1:20"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152"/>
        <v>22.52</v>
      </c>
      <c r="P2407">
        <f t="shared" si="149"/>
        <v>56.3</v>
      </c>
      <c r="Q2407" t="s">
        <v>8340</v>
      </c>
      <c r="R2407" t="s">
        <v>8341</v>
      </c>
      <c r="S2407" s="9">
        <f t="shared" si="151"/>
        <v>42595.585358796292</v>
      </c>
      <c r="T2407" s="9">
        <f t="shared" si="150"/>
        <v>42616.585358796292</v>
      </c>
    </row>
    <row r="2408" spans="1:20"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152"/>
        <v>41.384615384615387</v>
      </c>
      <c r="P2408">
        <f t="shared" si="149"/>
        <v>84.0625</v>
      </c>
      <c r="Q2408" t="s">
        <v>8340</v>
      </c>
      <c r="R2408" t="s">
        <v>8341</v>
      </c>
      <c r="S2408" s="9">
        <f t="shared" si="151"/>
        <v>41983.110995370371</v>
      </c>
      <c r="T2408" s="9">
        <f t="shared" si="150"/>
        <v>42023.110995370371</v>
      </c>
    </row>
    <row r="2409" spans="1:20"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152"/>
        <v>25.259090909090908</v>
      </c>
      <c r="P2409">
        <f t="shared" si="149"/>
        <v>168.39393939393941</v>
      </c>
      <c r="Q2409" t="s">
        <v>8340</v>
      </c>
      <c r="R2409" t="s">
        <v>8341</v>
      </c>
      <c r="S2409" s="9">
        <f t="shared" si="151"/>
        <v>42082.575555555552</v>
      </c>
      <c r="T2409" s="9">
        <f t="shared" si="150"/>
        <v>42105.25</v>
      </c>
    </row>
    <row r="2410" spans="1:20"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152"/>
        <v>0.2</v>
      </c>
      <c r="P2410">
        <f t="shared" si="149"/>
        <v>15</v>
      </c>
      <c r="Q2410" t="s">
        <v>8340</v>
      </c>
      <c r="R2410" t="s">
        <v>8341</v>
      </c>
      <c r="S2410" s="9">
        <f t="shared" si="151"/>
        <v>41919.140706018516</v>
      </c>
      <c r="T2410" s="9">
        <f t="shared" si="150"/>
        <v>41949.182372685187</v>
      </c>
    </row>
    <row r="2411" spans="1:20"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152"/>
        <v>1.8399999999999999</v>
      </c>
      <c r="P2411">
        <f t="shared" si="149"/>
        <v>76.666666666666671</v>
      </c>
      <c r="Q2411" t="s">
        <v>8340</v>
      </c>
      <c r="R2411" t="s">
        <v>8341</v>
      </c>
      <c r="S2411" s="9">
        <f t="shared" si="151"/>
        <v>42204.875868055555</v>
      </c>
      <c r="T2411" s="9">
        <f t="shared" si="150"/>
        <v>42234.875868055555</v>
      </c>
    </row>
    <row r="2412" spans="1:20"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152"/>
        <v>0</v>
      </c>
      <c r="P2412" t="e">
        <f t="shared" si="149"/>
        <v>#DIV/0!</v>
      </c>
      <c r="Q2412" t="s">
        <v>8340</v>
      </c>
      <c r="R2412" t="s">
        <v>8341</v>
      </c>
      <c r="S2412" s="9">
        <f t="shared" si="151"/>
        <v>42224.408275462964</v>
      </c>
      <c r="T2412" s="9">
        <f t="shared" si="150"/>
        <v>42254.408275462964</v>
      </c>
    </row>
    <row r="2413" spans="1:20"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152"/>
        <v>0.60399999999999998</v>
      </c>
      <c r="P2413">
        <f t="shared" si="149"/>
        <v>50.333333333333336</v>
      </c>
      <c r="Q2413" t="s">
        <v>8340</v>
      </c>
      <c r="R2413" t="s">
        <v>8341</v>
      </c>
      <c r="S2413" s="9">
        <f t="shared" si="151"/>
        <v>42211.732430555552</v>
      </c>
      <c r="T2413" s="9">
        <f t="shared" si="150"/>
        <v>42241.732430555552</v>
      </c>
    </row>
    <row r="2414" spans="1:20"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152"/>
        <v>0</v>
      </c>
      <c r="P2414" t="e">
        <f t="shared" si="149"/>
        <v>#DIV/0!</v>
      </c>
      <c r="Q2414" t="s">
        <v>8340</v>
      </c>
      <c r="R2414" t="s">
        <v>8341</v>
      </c>
      <c r="S2414" s="9">
        <f t="shared" si="151"/>
        <v>42655.736956018518</v>
      </c>
      <c r="T2414" s="9">
        <f t="shared" si="150"/>
        <v>42700.778622685189</v>
      </c>
    </row>
    <row r="2415" spans="1:20"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152"/>
        <v>0.83333333333333337</v>
      </c>
      <c r="P2415">
        <f t="shared" si="149"/>
        <v>8.3333333333333339</v>
      </c>
      <c r="Q2415" t="s">
        <v>8340</v>
      </c>
      <c r="R2415" t="s">
        <v>8341</v>
      </c>
      <c r="S2415" s="9">
        <f t="shared" si="151"/>
        <v>41760.10974537037</v>
      </c>
      <c r="T2415" s="9">
        <f t="shared" si="150"/>
        <v>41790.979166666664</v>
      </c>
    </row>
    <row r="2416" spans="1:20"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152"/>
        <v>3.0666666666666664</v>
      </c>
      <c r="P2416">
        <f t="shared" si="149"/>
        <v>35.384615384615387</v>
      </c>
      <c r="Q2416" t="s">
        <v>8340</v>
      </c>
      <c r="R2416" t="s">
        <v>8341</v>
      </c>
      <c r="S2416" s="9">
        <f t="shared" si="151"/>
        <v>42198.695138888885</v>
      </c>
      <c r="T2416" s="9">
        <f t="shared" si="150"/>
        <v>42238.165972222225</v>
      </c>
    </row>
    <row r="2417" spans="1:20"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152"/>
        <v>0.55833333333333335</v>
      </c>
      <c r="P2417">
        <f t="shared" si="149"/>
        <v>55.833333333333336</v>
      </c>
      <c r="Q2417" t="s">
        <v>8340</v>
      </c>
      <c r="R2417" t="s">
        <v>8341</v>
      </c>
      <c r="S2417" s="9">
        <f t="shared" si="151"/>
        <v>42536.862800925926</v>
      </c>
      <c r="T2417" s="9">
        <f t="shared" si="150"/>
        <v>42566.862800925926</v>
      </c>
    </row>
    <row r="2418" spans="1:20"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152"/>
        <v>2.5000000000000001E-2</v>
      </c>
      <c r="P2418">
        <f t="shared" si="149"/>
        <v>5</v>
      </c>
      <c r="Q2418" t="s">
        <v>8340</v>
      </c>
      <c r="R2418" t="s">
        <v>8341</v>
      </c>
      <c r="S2418" s="9">
        <f t="shared" si="151"/>
        <v>42019.737766203703</v>
      </c>
      <c r="T2418" s="9">
        <f t="shared" si="150"/>
        <v>42077.625</v>
      </c>
    </row>
    <row r="2419" spans="1:20"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152"/>
        <v>0</v>
      </c>
      <c r="P2419" t="e">
        <f t="shared" si="149"/>
        <v>#DIV/0!</v>
      </c>
      <c r="Q2419" t="s">
        <v>8340</v>
      </c>
      <c r="R2419" t="s">
        <v>8341</v>
      </c>
      <c r="S2419" s="9">
        <f t="shared" si="151"/>
        <v>41831.884108796294</v>
      </c>
      <c r="T2419" s="9">
        <f t="shared" si="150"/>
        <v>41861.884108796294</v>
      </c>
    </row>
    <row r="2420" spans="1:20"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152"/>
        <v>0.02</v>
      </c>
      <c r="P2420">
        <f t="shared" si="149"/>
        <v>1</v>
      </c>
      <c r="Q2420" t="s">
        <v>8340</v>
      </c>
      <c r="R2420" t="s">
        <v>8341</v>
      </c>
      <c r="S2420" s="9">
        <f t="shared" si="151"/>
        <v>42027.856990740736</v>
      </c>
      <c r="T2420" s="9">
        <f t="shared" si="150"/>
        <v>42087.815324074079</v>
      </c>
    </row>
    <row r="2421" spans="1:20"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152"/>
        <v>0</v>
      </c>
      <c r="P2421" t="e">
        <f t="shared" si="149"/>
        <v>#DIV/0!</v>
      </c>
      <c r="Q2421" t="s">
        <v>8340</v>
      </c>
      <c r="R2421" t="s">
        <v>8341</v>
      </c>
      <c r="S2421" s="9">
        <f t="shared" si="151"/>
        <v>41993.738298611104</v>
      </c>
      <c r="T2421" s="9">
        <f t="shared" si="150"/>
        <v>42053.738298611104</v>
      </c>
    </row>
    <row r="2422" spans="1:20"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152"/>
        <v>14.825133372851216</v>
      </c>
      <c r="P2422">
        <f t="shared" si="149"/>
        <v>69.472222222222229</v>
      </c>
      <c r="Q2422" t="s">
        <v>8340</v>
      </c>
      <c r="R2422" t="s">
        <v>8341</v>
      </c>
      <c r="S2422" s="9">
        <f t="shared" si="151"/>
        <v>41893.028877314813</v>
      </c>
      <c r="T2422" s="9">
        <f t="shared" si="150"/>
        <v>41953.070543981477</v>
      </c>
    </row>
    <row r="2423" spans="1:20"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152"/>
        <v>1.6666666666666666E-2</v>
      </c>
      <c r="P2423">
        <f t="shared" si="149"/>
        <v>1</v>
      </c>
      <c r="Q2423" t="s">
        <v>8340</v>
      </c>
      <c r="R2423" t="s">
        <v>8341</v>
      </c>
      <c r="S2423" s="9">
        <f t="shared" si="151"/>
        <v>42026.687453703707</v>
      </c>
      <c r="T2423" s="9">
        <f t="shared" si="150"/>
        <v>42056.687453703707</v>
      </c>
    </row>
    <row r="2424" spans="1:20"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152"/>
        <v>0.2</v>
      </c>
      <c r="P2424">
        <f t="shared" si="149"/>
        <v>1</v>
      </c>
      <c r="Q2424" t="s">
        <v>8340</v>
      </c>
      <c r="R2424" t="s">
        <v>8341</v>
      </c>
      <c r="S2424" s="9">
        <f t="shared" si="151"/>
        <v>42044.724953703699</v>
      </c>
      <c r="T2424" s="9">
        <f t="shared" si="150"/>
        <v>42074.683287037042</v>
      </c>
    </row>
    <row r="2425" spans="1:20"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152"/>
        <v>1.3333333333333334E-2</v>
      </c>
      <c r="P2425">
        <f t="shared" si="149"/>
        <v>8</v>
      </c>
      <c r="Q2425" t="s">
        <v>8340</v>
      </c>
      <c r="R2425" t="s">
        <v>8341</v>
      </c>
      <c r="S2425" s="9">
        <f t="shared" si="151"/>
        <v>41974.704745370371</v>
      </c>
      <c r="T2425" s="9">
        <f t="shared" si="150"/>
        <v>42004.704745370371</v>
      </c>
    </row>
    <row r="2426" spans="1:20"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152"/>
        <v>1.24</v>
      </c>
      <c r="P2426">
        <f t="shared" si="149"/>
        <v>34.444444444444443</v>
      </c>
      <c r="Q2426" t="s">
        <v>8340</v>
      </c>
      <c r="R2426" t="s">
        <v>8341</v>
      </c>
      <c r="S2426" s="9">
        <f t="shared" si="151"/>
        <v>41909.892453703702</v>
      </c>
      <c r="T2426" s="9">
        <f t="shared" si="150"/>
        <v>41939.892453703702</v>
      </c>
    </row>
    <row r="2427" spans="1:20"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152"/>
        <v>2.8571428571428574E-2</v>
      </c>
      <c r="P2427">
        <f t="shared" si="149"/>
        <v>1</v>
      </c>
      <c r="Q2427" t="s">
        <v>8340</v>
      </c>
      <c r="R2427" t="s">
        <v>8341</v>
      </c>
      <c r="S2427" s="9">
        <f t="shared" si="151"/>
        <v>42502.913761574076</v>
      </c>
      <c r="T2427" s="9">
        <f t="shared" si="150"/>
        <v>42517.919444444444</v>
      </c>
    </row>
    <row r="2428" spans="1:20"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152"/>
        <v>0</v>
      </c>
      <c r="P2428" t="e">
        <f t="shared" si="149"/>
        <v>#DIV/0!</v>
      </c>
      <c r="Q2428" t="s">
        <v>8340</v>
      </c>
      <c r="R2428" t="s">
        <v>8341</v>
      </c>
      <c r="S2428" s="9">
        <f t="shared" si="151"/>
        <v>42164.170046296291</v>
      </c>
      <c r="T2428" s="9">
        <f t="shared" si="150"/>
        <v>42224.170046296291</v>
      </c>
    </row>
    <row r="2429" spans="1:20"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152"/>
        <v>2E-3</v>
      </c>
      <c r="P2429">
        <f t="shared" si="149"/>
        <v>1</v>
      </c>
      <c r="Q2429" t="s">
        <v>8340</v>
      </c>
      <c r="R2429" t="s">
        <v>8341</v>
      </c>
      <c r="S2429" s="9">
        <f t="shared" si="151"/>
        <v>42412.318668981476</v>
      </c>
      <c r="T2429" s="9">
        <f t="shared" si="150"/>
        <v>42452.277002314819</v>
      </c>
    </row>
    <row r="2430" spans="1:20"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152"/>
        <v>2.8571428571428571E-3</v>
      </c>
      <c r="P2430">
        <f t="shared" si="149"/>
        <v>1</v>
      </c>
      <c r="Q2430" t="s">
        <v>8340</v>
      </c>
      <c r="R2430" t="s">
        <v>8341</v>
      </c>
      <c r="S2430" s="9">
        <f t="shared" si="151"/>
        <v>42045.784155092595</v>
      </c>
      <c r="T2430" s="9">
        <f t="shared" si="150"/>
        <v>42075.742488425924</v>
      </c>
    </row>
    <row r="2431" spans="1:20"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152"/>
        <v>1.4321428571428572</v>
      </c>
      <c r="P2431">
        <f t="shared" si="149"/>
        <v>501.25</v>
      </c>
      <c r="Q2431" t="s">
        <v>8340</v>
      </c>
      <c r="R2431" t="s">
        <v>8341</v>
      </c>
      <c r="S2431" s="9">
        <f t="shared" si="151"/>
        <v>42734.879236111112</v>
      </c>
      <c r="T2431" s="9">
        <f t="shared" si="150"/>
        <v>42771.697222222225</v>
      </c>
    </row>
    <row r="2432" spans="1:20"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152"/>
        <v>0.70000000000000007</v>
      </c>
      <c r="P2432">
        <f t="shared" si="149"/>
        <v>10.5</v>
      </c>
      <c r="Q2432" t="s">
        <v>8340</v>
      </c>
      <c r="R2432" t="s">
        <v>8341</v>
      </c>
      <c r="S2432" s="9">
        <f t="shared" si="151"/>
        <v>42382.130833333329</v>
      </c>
      <c r="T2432" s="9">
        <f t="shared" si="150"/>
        <v>42412.130833333329</v>
      </c>
    </row>
    <row r="2433" spans="1:20"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152"/>
        <v>2E-3</v>
      </c>
      <c r="P2433">
        <f t="shared" si="149"/>
        <v>1</v>
      </c>
      <c r="Q2433" t="s">
        <v>8340</v>
      </c>
      <c r="R2433" t="s">
        <v>8341</v>
      </c>
      <c r="S2433" s="9">
        <f t="shared" si="151"/>
        <v>42489.099687499998</v>
      </c>
      <c r="T2433" s="9">
        <f t="shared" si="150"/>
        <v>42549.099687499998</v>
      </c>
    </row>
    <row r="2434" spans="1:20"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si="152"/>
        <v>1.4285714285714287E-2</v>
      </c>
      <c r="P2434">
        <f t="shared" si="149"/>
        <v>1</v>
      </c>
      <c r="Q2434" t="s">
        <v>8340</v>
      </c>
      <c r="R2434" t="s">
        <v>8341</v>
      </c>
      <c r="S2434" s="9">
        <f t="shared" si="151"/>
        <v>42041.218715277777</v>
      </c>
      <c r="T2434" s="9">
        <f t="shared" si="150"/>
        <v>42071.218715277777</v>
      </c>
    </row>
    <row r="2435" spans="1:20"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si="152"/>
        <v>0</v>
      </c>
      <c r="P2435" t="e">
        <f t="shared" ref="P2435:P2498" si="153">(E2435/L2435)</f>
        <v>#DIV/0!</v>
      </c>
      <c r="Q2435" t="s">
        <v>8340</v>
      </c>
      <c r="R2435" t="s">
        <v>8341</v>
      </c>
      <c r="S2435" s="9">
        <f t="shared" si="151"/>
        <v>42397.89980324074</v>
      </c>
      <c r="T2435" s="9">
        <f t="shared" ref="T2435:T2498" si="154">(((I2435/60)/60)/24)+DATE(1970,1,1)</f>
        <v>42427.89980324074</v>
      </c>
    </row>
    <row r="2436" spans="1:20"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152"/>
        <v>0.13</v>
      </c>
      <c r="P2436">
        <f t="shared" si="153"/>
        <v>13</v>
      </c>
      <c r="Q2436" t="s">
        <v>8340</v>
      </c>
      <c r="R2436" t="s">
        <v>8341</v>
      </c>
      <c r="S2436" s="9">
        <f t="shared" ref="S2436:S2499" si="155">(((J2436/60)/60)/24)+DATE(1970,1,1)</f>
        <v>42180.18604166666</v>
      </c>
      <c r="T2436" s="9">
        <f t="shared" si="154"/>
        <v>42220.18604166666</v>
      </c>
    </row>
    <row r="2437" spans="1:20"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152"/>
        <v>0.48960000000000004</v>
      </c>
      <c r="P2437">
        <f t="shared" si="153"/>
        <v>306</v>
      </c>
      <c r="Q2437" t="s">
        <v>8340</v>
      </c>
      <c r="R2437" t="s">
        <v>8341</v>
      </c>
      <c r="S2437" s="9">
        <f t="shared" si="155"/>
        <v>42252.277615740735</v>
      </c>
      <c r="T2437" s="9">
        <f t="shared" si="154"/>
        <v>42282.277615740735</v>
      </c>
    </row>
    <row r="2438" spans="1:20"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152"/>
        <v>3.8461538461538464E-2</v>
      </c>
      <c r="P2438">
        <f t="shared" si="153"/>
        <v>22.5</v>
      </c>
      <c r="Q2438" t="s">
        <v>8340</v>
      </c>
      <c r="R2438" t="s">
        <v>8341</v>
      </c>
      <c r="S2438" s="9">
        <f t="shared" si="155"/>
        <v>42338.615393518514</v>
      </c>
      <c r="T2438" s="9">
        <f t="shared" si="154"/>
        <v>42398.615393518514</v>
      </c>
    </row>
    <row r="2439" spans="1:20"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152"/>
        <v>0</v>
      </c>
      <c r="P2439" t="e">
        <f t="shared" si="153"/>
        <v>#DIV/0!</v>
      </c>
      <c r="Q2439" t="s">
        <v>8340</v>
      </c>
      <c r="R2439" t="s">
        <v>8341</v>
      </c>
      <c r="S2439" s="9">
        <f t="shared" si="155"/>
        <v>42031.965138888889</v>
      </c>
      <c r="T2439" s="9">
        <f t="shared" si="154"/>
        <v>42080.75</v>
      </c>
    </row>
    <row r="2440" spans="1:20"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152"/>
        <v>0.33333333333333337</v>
      </c>
      <c r="P2440">
        <f t="shared" si="153"/>
        <v>50</v>
      </c>
      <c r="Q2440" t="s">
        <v>8340</v>
      </c>
      <c r="R2440" t="s">
        <v>8341</v>
      </c>
      <c r="S2440" s="9">
        <f t="shared" si="155"/>
        <v>42285.91506944444</v>
      </c>
      <c r="T2440" s="9">
        <f t="shared" si="154"/>
        <v>42345.956736111111</v>
      </c>
    </row>
    <row r="2441" spans="1:20"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152"/>
        <v>0</v>
      </c>
      <c r="P2441" t="e">
        <f t="shared" si="153"/>
        <v>#DIV/0!</v>
      </c>
      <c r="Q2441" t="s">
        <v>8340</v>
      </c>
      <c r="R2441" t="s">
        <v>8341</v>
      </c>
      <c r="S2441" s="9">
        <f t="shared" si="155"/>
        <v>42265.818622685183</v>
      </c>
      <c r="T2441" s="9">
        <f t="shared" si="154"/>
        <v>42295.818622685183</v>
      </c>
    </row>
    <row r="2442" spans="1:20"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152"/>
        <v>0.2</v>
      </c>
      <c r="P2442">
        <f t="shared" si="153"/>
        <v>5</v>
      </c>
      <c r="Q2442" t="s">
        <v>8340</v>
      </c>
      <c r="R2442" t="s">
        <v>8341</v>
      </c>
      <c r="S2442" s="9">
        <f t="shared" si="155"/>
        <v>42383.899456018517</v>
      </c>
      <c r="T2442" s="9">
        <f t="shared" si="154"/>
        <v>42413.899456018517</v>
      </c>
    </row>
    <row r="2443" spans="1:20"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152"/>
        <v>107.88</v>
      </c>
      <c r="P2443">
        <f t="shared" si="153"/>
        <v>74.22935779816514</v>
      </c>
      <c r="Q2443" t="s">
        <v>8340</v>
      </c>
      <c r="R2443" t="s">
        <v>8356</v>
      </c>
      <c r="S2443" s="9">
        <f t="shared" si="155"/>
        <v>42187.125625000001</v>
      </c>
      <c r="T2443" s="9">
        <f t="shared" si="154"/>
        <v>42208.207638888889</v>
      </c>
    </row>
    <row r="2444" spans="1:20"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152"/>
        <v>125.94166666666666</v>
      </c>
      <c r="P2444">
        <f t="shared" si="153"/>
        <v>81.252688172043008</v>
      </c>
      <c r="Q2444" t="s">
        <v>8340</v>
      </c>
      <c r="R2444" t="s">
        <v>8356</v>
      </c>
      <c r="S2444" s="9">
        <f t="shared" si="155"/>
        <v>42052.666990740734</v>
      </c>
      <c r="T2444" s="9">
        <f t="shared" si="154"/>
        <v>42082.625324074077</v>
      </c>
    </row>
    <row r="2445" spans="1:20"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152"/>
        <v>202.51495</v>
      </c>
      <c r="P2445">
        <f t="shared" si="153"/>
        <v>130.23469453376205</v>
      </c>
      <c r="Q2445" t="s">
        <v>8340</v>
      </c>
      <c r="R2445" t="s">
        <v>8356</v>
      </c>
      <c r="S2445" s="9">
        <f t="shared" si="155"/>
        <v>41836.625254629631</v>
      </c>
      <c r="T2445" s="9">
        <f t="shared" si="154"/>
        <v>41866.625254629631</v>
      </c>
    </row>
    <row r="2446" spans="1:20"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152"/>
        <v>108.60000000000001</v>
      </c>
      <c r="P2446">
        <f t="shared" si="153"/>
        <v>53.409836065573771</v>
      </c>
      <c r="Q2446" t="s">
        <v>8340</v>
      </c>
      <c r="R2446" t="s">
        <v>8356</v>
      </c>
      <c r="S2446" s="9">
        <f t="shared" si="155"/>
        <v>42485.754525462966</v>
      </c>
      <c r="T2446" s="9">
        <f t="shared" si="154"/>
        <v>42515.754525462966</v>
      </c>
    </row>
    <row r="2447" spans="1:20"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152"/>
        <v>172.8</v>
      </c>
      <c r="P2447">
        <f t="shared" si="153"/>
        <v>75.130434782608702</v>
      </c>
      <c r="Q2447" t="s">
        <v>8340</v>
      </c>
      <c r="R2447" t="s">
        <v>8356</v>
      </c>
      <c r="S2447" s="9">
        <f t="shared" si="155"/>
        <v>42243.190057870372</v>
      </c>
      <c r="T2447" s="9">
        <f t="shared" si="154"/>
        <v>42273.190057870372</v>
      </c>
    </row>
    <row r="2448" spans="1:20"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152"/>
        <v>167.98</v>
      </c>
      <c r="P2448">
        <f t="shared" si="153"/>
        <v>75.666666666666671</v>
      </c>
      <c r="Q2448" t="s">
        <v>8340</v>
      </c>
      <c r="R2448" t="s">
        <v>8356</v>
      </c>
      <c r="S2448" s="9">
        <f t="shared" si="155"/>
        <v>42670.602673611109</v>
      </c>
      <c r="T2448" s="9">
        <f t="shared" si="154"/>
        <v>42700.64434027778</v>
      </c>
    </row>
    <row r="2449" spans="1:20"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152"/>
        <v>427.20000000000005</v>
      </c>
      <c r="P2449">
        <f t="shared" si="153"/>
        <v>31.691394658753708</v>
      </c>
      <c r="Q2449" t="s">
        <v>8340</v>
      </c>
      <c r="R2449" t="s">
        <v>8356</v>
      </c>
      <c r="S2449" s="9">
        <f t="shared" si="155"/>
        <v>42654.469826388886</v>
      </c>
      <c r="T2449" s="9">
        <f t="shared" si="154"/>
        <v>42686.166666666672</v>
      </c>
    </row>
    <row r="2450" spans="1:20"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152"/>
        <v>107.5</v>
      </c>
      <c r="P2450">
        <f t="shared" si="153"/>
        <v>47.777777777777779</v>
      </c>
      <c r="Q2450" t="s">
        <v>8340</v>
      </c>
      <c r="R2450" t="s">
        <v>8356</v>
      </c>
      <c r="S2450" s="9">
        <f t="shared" si="155"/>
        <v>42607.316122685181</v>
      </c>
      <c r="T2450" s="9">
        <f t="shared" si="154"/>
        <v>42613.233333333337</v>
      </c>
    </row>
    <row r="2451" spans="1:20"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ref="O2451:O2514" si="156">E2451/D2451 *100</f>
        <v>108</v>
      </c>
      <c r="P2451">
        <f t="shared" si="153"/>
        <v>90</v>
      </c>
      <c r="Q2451" t="s">
        <v>8340</v>
      </c>
      <c r="R2451" t="s">
        <v>8356</v>
      </c>
      <c r="S2451" s="9">
        <f t="shared" si="155"/>
        <v>41943.142534722225</v>
      </c>
      <c r="T2451" s="9">
        <f t="shared" si="154"/>
        <v>41973.184201388889</v>
      </c>
    </row>
    <row r="2452" spans="1:20"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156"/>
        <v>101.53353333333335</v>
      </c>
      <c r="P2452">
        <f t="shared" si="153"/>
        <v>149.31401960784314</v>
      </c>
      <c r="Q2452" t="s">
        <v>8340</v>
      </c>
      <c r="R2452" t="s">
        <v>8356</v>
      </c>
      <c r="S2452" s="9">
        <f t="shared" si="155"/>
        <v>41902.07240740741</v>
      </c>
      <c r="T2452" s="9">
        <f t="shared" si="154"/>
        <v>41940.132638888892</v>
      </c>
    </row>
    <row r="2453" spans="1:20"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156"/>
        <v>115.45</v>
      </c>
      <c r="P2453">
        <f t="shared" si="153"/>
        <v>62.06989247311828</v>
      </c>
      <c r="Q2453" t="s">
        <v>8340</v>
      </c>
      <c r="R2453" t="s">
        <v>8356</v>
      </c>
      <c r="S2453" s="9">
        <f t="shared" si="155"/>
        <v>42779.908449074079</v>
      </c>
      <c r="T2453" s="9">
        <f t="shared" si="154"/>
        <v>42799.908449074079</v>
      </c>
    </row>
    <row r="2454" spans="1:20"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156"/>
        <v>133.5</v>
      </c>
      <c r="P2454">
        <f t="shared" si="153"/>
        <v>53.4</v>
      </c>
      <c r="Q2454" t="s">
        <v>8340</v>
      </c>
      <c r="R2454" t="s">
        <v>8356</v>
      </c>
      <c r="S2454" s="9">
        <f t="shared" si="155"/>
        <v>42338.84375</v>
      </c>
      <c r="T2454" s="9">
        <f t="shared" si="154"/>
        <v>42367.958333333328</v>
      </c>
    </row>
    <row r="2455" spans="1:20"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156"/>
        <v>154.69999999999999</v>
      </c>
      <c r="P2455">
        <f t="shared" si="153"/>
        <v>69.268656716417908</v>
      </c>
      <c r="Q2455" t="s">
        <v>8340</v>
      </c>
      <c r="R2455" t="s">
        <v>8356</v>
      </c>
      <c r="S2455" s="9">
        <f t="shared" si="155"/>
        <v>42738.692233796297</v>
      </c>
      <c r="T2455" s="9">
        <f t="shared" si="154"/>
        <v>42768.692233796297</v>
      </c>
    </row>
    <row r="2456" spans="1:20"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156"/>
        <v>100.84571428571429</v>
      </c>
      <c r="P2456">
        <f t="shared" si="153"/>
        <v>271.50769230769231</v>
      </c>
      <c r="Q2456" t="s">
        <v>8340</v>
      </c>
      <c r="R2456" t="s">
        <v>8356</v>
      </c>
      <c r="S2456" s="9">
        <f t="shared" si="155"/>
        <v>42770.201481481476</v>
      </c>
      <c r="T2456" s="9">
        <f t="shared" si="154"/>
        <v>42805.201481481476</v>
      </c>
    </row>
    <row r="2457" spans="1:20"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156"/>
        <v>182</v>
      </c>
      <c r="P2457">
        <f t="shared" si="153"/>
        <v>34.125</v>
      </c>
      <c r="Q2457" t="s">
        <v>8340</v>
      </c>
      <c r="R2457" t="s">
        <v>8356</v>
      </c>
      <c r="S2457" s="9">
        <f t="shared" si="155"/>
        <v>42452.781828703708</v>
      </c>
      <c r="T2457" s="9">
        <f t="shared" si="154"/>
        <v>42480.781828703708</v>
      </c>
    </row>
    <row r="2458" spans="1:20"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156"/>
        <v>180.86666666666667</v>
      </c>
      <c r="P2458">
        <f t="shared" si="153"/>
        <v>40.492537313432834</v>
      </c>
      <c r="Q2458" t="s">
        <v>8340</v>
      </c>
      <c r="R2458" t="s">
        <v>8356</v>
      </c>
      <c r="S2458" s="9">
        <f t="shared" si="155"/>
        <v>42761.961099537039</v>
      </c>
      <c r="T2458" s="9">
        <f t="shared" si="154"/>
        <v>42791.961099537039</v>
      </c>
    </row>
    <row r="2459" spans="1:20"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156"/>
        <v>102.30434782608695</v>
      </c>
      <c r="P2459">
        <f t="shared" si="153"/>
        <v>189.75806451612902</v>
      </c>
      <c r="Q2459" t="s">
        <v>8340</v>
      </c>
      <c r="R2459" t="s">
        <v>8356</v>
      </c>
      <c r="S2459" s="9">
        <f t="shared" si="155"/>
        <v>42423.602500000001</v>
      </c>
      <c r="T2459" s="9">
        <f t="shared" si="154"/>
        <v>42453.560833333337</v>
      </c>
    </row>
    <row r="2460" spans="1:20"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156"/>
        <v>110.17999999999999</v>
      </c>
      <c r="P2460">
        <f t="shared" si="153"/>
        <v>68.862499999999997</v>
      </c>
      <c r="Q2460" t="s">
        <v>8340</v>
      </c>
      <c r="R2460" t="s">
        <v>8356</v>
      </c>
      <c r="S2460" s="9">
        <f t="shared" si="155"/>
        <v>42495.871736111112</v>
      </c>
      <c r="T2460" s="9">
        <f t="shared" si="154"/>
        <v>42530.791666666672</v>
      </c>
    </row>
    <row r="2461" spans="1:20"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156"/>
        <v>102.25</v>
      </c>
      <c r="P2461">
        <f t="shared" si="153"/>
        <v>108.77659574468085</v>
      </c>
      <c r="Q2461" t="s">
        <v>8340</v>
      </c>
      <c r="R2461" t="s">
        <v>8356</v>
      </c>
      <c r="S2461" s="9">
        <f t="shared" si="155"/>
        <v>42407.637557870374</v>
      </c>
      <c r="T2461" s="9">
        <f t="shared" si="154"/>
        <v>42452.595891203702</v>
      </c>
    </row>
    <row r="2462" spans="1:20"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156"/>
        <v>100.78823529411764</v>
      </c>
      <c r="P2462">
        <f t="shared" si="153"/>
        <v>125.98529411764706</v>
      </c>
      <c r="Q2462" t="s">
        <v>8340</v>
      </c>
      <c r="R2462" t="s">
        <v>8356</v>
      </c>
      <c r="S2462" s="9">
        <f t="shared" si="155"/>
        <v>42704.187118055561</v>
      </c>
      <c r="T2462" s="9">
        <f t="shared" si="154"/>
        <v>42738.178472222222</v>
      </c>
    </row>
    <row r="2463" spans="1:20"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156"/>
        <v>103.8</v>
      </c>
      <c r="P2463">
        <f t="shared" si="153"/>
        <v>90.523255813953483</v>
      </c>
      <c r="Q2463" t="s">
        <v>8329</v>
      </c>
      <c r="R2463" t="s">
        <v>8333</v>
      </c>
      <c r="S2463" s="9">
        <f t="shared" si="155"/>
        <v>40784.012696759259</v>
      </c>
      <c r="T2463" s="9">
        <f t="shared" si="154"/>
        <v>40817.125</v>
      </c>
    </row>
    <row r="2464" spans="1:20"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156"/>
        <v>110.70833333333334</v>
      </c>
      <c r="P2464">
        <f t="shared" si="153"/>
        <v>28.880434782608695</v>
      </c>
      <c r="Q2464" t="s">
        <v>8329</v>
      </c>
      <c r="R2464" t="s">
        <v>8333</v>
      </c>
      <c r="S2464" s="9">
        <f t="shared" si="155"/>
        <v>41089.186296296299</v>
      </c>
      <c r="T2464" s="9">
        <f t="shared" si="154"/>
        <v>41109.186296296299</v>
      </c>
    </row>
    <row r="2465" spans="1:20"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156"/>
        <v>116.25000000000001</v>
      </c>
      <c r="P2465">
        <f t="shared" si="153"/>
        <v>31</v>
      </c>
      <c r="Q2465" t="s">
        <v>8329</v>
      </c>
      <c r="R2465" t="s">
        <v>8333</v>
      </c>
      <c r="S2465" s="9">
        <f t="shared" si="155"/>
        <v>41341.111400462964</v>
      </c>
      <c r="T2465" s="9">
        <f t="shared" si="154"/>
        <v>41380.791666666664</v>
      </c>
    </row>
    <row r="2466" spans="1:20"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156"/>
        <v>111.1</v>
      </c>
      <c r="P2466">
        <f t="shared" si="153"/>
        <v>51.674418604651166</v>
      </c>
      <c r="Q2466" t="s">
        <v>8329</v>
      </c>
      <c r="R2466" t="s">
        <v>8333</v>
      </c>
      <c r="S2466" s="9">
        <f t="shared" si="155"/>
        <v>42248.90042824074</v>
      </c>
      <c r="T2466" s="9">
        <f t="shared" si="154"/>
        <v>42277.811805555553</v>
      </c>
    </row>
    <row r="2467" spans="1:20"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156"/>
        <v>180.14285714285714</v>
      </c>
      <c r="P2467">
        <f t="shared" si="153"/>
        <v>26.270833333333332</v>
      </c>
      <c r="Q2467" t="s">
        <v>8329</v>
      </c>
      <c r="R2467" t="s">
        <v>8333</v>
      </c>
      <c r="S2467" s="9">
        <f t="shared" si="155"/>
        <v>41145.719305555554</v>
      </c>
      <c r="T2467" s="9">
        <f t="shared" si="154"/>
        <v>41175.719305555554</v>
      </c>
    </row>
    <row r="2468" spans="1:20"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156"/>
        <v>100</v>
      </c>
      <c r="P2468">
        <f t="shared" si="153"/>
        <v>48.07692307692308</v>
      </c>
      <c r="Q2468" t="s">
        <v>8329</v>
      </c>
      <c r="R2468" t="s">
        <v>8333</v>
      </c>
      <c r="S2468" s="9">
        <f t="shared" si="155"/>
        <v>41373.102465277778</v>
      </c>
      <c r="T2468" s="9">
        <f t="shared" si="154"/>
        <v>41403.102465277778</v>
      </c>
    </row>
    <row r="2469" spans="1:20"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156"/>
        <v>118.5</v>
      </c>
      <c r="P2469">
        <f t="shared" si="153"/>
        <v>27.558139534883722</v>
      </c>
      <c r="Q2469" t="s">
        <v>8329</v>
      </c>
      <c r="R2469" t="s">
        <v>8333</v>
      </c>
      <c r="S2469" s="9">
        <f t="shared" si="155"/>
        <v>41025.874201388891</v>
      </c>
      <c r="T2469" s="9">
        <f t="shared" si="154"/>
        <v>41039.708333333336</v>
      </c>
    </row>
    <row r="2470" spans="1:20"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156"/>
        <v>107.21700000000001</v>
      </c>
      <c r="P2470">
        <f t="shared" si="153"/>
        <v>36.97137931034483</v>
      </c>
      <c r="Q2470" t="s">
        <v>8329</v>
      </c>
      <c r="R2470" t="s">
        <v>8333</v>
      </c>
      <c r="S2470" s="9">
        <f t="shared" si="155"/>
        <v>41174.154178240737</v>
      </c>
      <c r="T2470" s="9">
        <f t="shared" si="154"/>
        <v>41210.208333333336</v>
      </c>
    </row>
    <row r="2471" spans="1:20"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156"/>
        <v>113.66666666666667</v>
      </c>
      <c r="P2471">
        <f t="shared" si="153"/>
        <v>29.021276595744681</v>
      </c>
      <c r="Q2471" t="s">
        <v>8329</v>
      </c>
      <c r="R2471" t="s">
        <v>8333</v>
      </c>
      <c r="S2471" s="9">
        <f t="shared" si="155"/>
        <v>40557.429733796293</v>
      </c>
      <c r="T2471" s="9">
        <f t="shared" si="154"/>
        <v>40582.429733796293</v>
      </c>
    </row>
    <row r="2472" spans="1:20"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156"/>
        <v>103.16400000000002</v>
      </c>
      <c r="P2472">
        <f t="shared" si="153"/>
        <v>28.65666666666667</v>
      </c>
      <c r="Q2472" t="s">
        <v>8329</v>
      </c>
      <c r="R2472" t="s">
        <v>8333</v>
      </c>
      <c r="S2472" s="9">
        <f t="shared" si="155"/>
        <v>41023.07471064815</v>
      </c>
      <c r="T2472" s="9">
        <f t="shared" si="154"/>
        <v>41053.07471064815</v>
      </c>
    </row>
    <row r="2473" spans="1:20"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156"/>
        <v>128</v>
      </c>
      <c r="P2473">
        <f t="shared" si="153"/>
        <v>37.647058823529413</v>
      </c>
      <c r="Q2473" t="s">
        <v>8329</v>
      </c>
      <c r="R2473" t="s">
        <v>8333</v>
      </c>
      <c r="S2473" s="9">
        <f t="shared" si="155"/>
        <v>40893.992962962962</v>
      </c>
      <c r="T2473" s="9">
        <f t="shared" si="154"/>
        <v>40933.992962962962</v>
      </c>
    </row>
    <row r="2474" spans="1:20"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156"/>
        <v>135.76026666666667</v>
      </c>
      <c r="P2474">
        <f t="shared" si="153"/>
        <v>97.904038461538462</v>
      </c>
      <c r="Q2474" t="s">
        <v>8329</v>
      </c>
      <c r="R2474" t="s">
        <v>8333</v>
      </c>
      <c r="S2474" s="9">
        <f t="shared" si="155"/>
        <v>40354.11550925926</v>
      </c>
      <c r="T2474" s="9">
        <f t="shared" si="154"/>
        <v>40425.043749999997</v>
      </c>
    </row>
    <row r="2475" spans="1:20"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156"/>
        <v>100</v>
      </c>
      <c r="P2475">
        <f t="shared" si="153"/>
        <v>42.553191489361701</v>
      </c>
      <c r="Q2475" t="s">
        <v>8329</v>
      </c>
      <c r="R2475" t="s">
        <v>8333</v>
      </c>
      <c r="S2475" s="9">
        <f t="shared" si="155"/>
        <v>41193.748483796298</v>
      </c>
      <c r="T2475" s="9">
        <f t="shared" si="154"/>
        <v>41223.790150462963</v>
      </c>
    </row>
    <row r="2476" spans="1:20"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156"/>
        <v>100.00360000000002</v>
      </c>
      <c r="P2476">
        <f t="shared" si="153"/>
        <v>131.58368421052631</v>
      </c>
      <c r="Q2476" t="s">
        <v>8329</v>
      </c>
      <c r="R2476" t="s">
        <v>8333</v>
      </c>
      <c r="S2476" s="9">
        <f t="shared" si="155"/>
        <v>40417.011296296296</v>
      </c>
      <c r="T2476" s="9">
        <f t="shared" si="154"/>
        <v>40462.011296296296</v>
      </c>
    </row>
    <row r="2477" spans="1:20"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156"/>
        <v>104.71999999999998</v>
      </c>
      <c r="P2477">
        <f t="shared" si="153"/>
        <v>32.320987654320987</v>
      </c>
      <c r="Q2477" t="s">
        <v>8329</v>
      </c>
      <c r="R2477" t="s">
        <v>8333</v>
      </c>
      <c r="S2477" s="9">
        <f t="shared" si="155"/>
        <v>40310.287673611114</v>
      </c>
      <c r="T2477" s="9">
        <f t="shared" si="154"/>
        <v>40369.916666666664</v>
      </c>
    </row>
    <row r="2478" spans="1:20"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156"/>
        <v>105.02249999999999</v>
      </c>
      <c r="P2478">
        <f t="shared" si="153"/>
        <v>61.103999999999999</v>
      </c>
      <c r="Q2478" t="s">
        <v>8329</v>
      </c>
      <c r="R2478" t="s">
        <v>8333</v>
      </c>
      <c r="S2478" s="9">
        <f t="shared" si="155"/>
        <v>41913.328356481477</v>
      </c>
      <c r="T2478" s="9">
        <f t="shared" si="154"/>
        <v>41946.370023148149</v>
      </c>
    </row>
    <row r="2479" spans="1:20"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156"/>
        <v>171.33333333333334</v>
      </c>
      <c r="P2479">
        <f t="shared" si="153"/>
        <v>31.341463414634145</v>
      </c>
      <c r="Q2479" t="s">
        <v>8329</v>
      </c>
      <c r="R2479" t="s">
        <v>8333</v>
      </c>
      <c r="S2479" s="9">
        <f t="shared" si="155"/>
        <v>41088.691493055558</v>
      </c>
      <c r="T2479" s="9">
        <f t="shared" si="154"/>
        <v>41133.691493055558</v>
      </c>
    </row>
    <row r="2480" spans="1:20"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156"/>
        <v>127.49999999999999</v>
      </c>
      <c r="P2480">
        <f t="shared" si="153"/>
        <v>129.1139240506329</v>
      </c>
      <c r="Q2480" t="s">
        <v>8329</v>
      </c>
      <c r="R2480" t="s">
        <v>8333</v>
      </c>
      <c r="S2480" s="9">
        <f t="shared" si="155"/>
        <v>41257.950381944444</v>
      </c>
      <c r="T2480" s="9">
        <f t="shared" si="154"/>
        <v>41287.950381944444</v>
      </c>
    </row>
    <row r="2481" spans="1:20"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156"/>
        <v>133.44333333333333</v>
      </c>
      <c r="P2481">
        <f t="shared" si="153"/>
        <v>25.020624999999999</v>
      </c>
      <c r="Q2481" t="s">
        <v>8329</v>
      </c>
      <c r="R2481" t="s">
        <v>8333</v>
      </c>
      <c r="S2481" s="9">
        <f t="shared" si="155"/>
        <v>41107.726782407408</v>
      </c>
      <c r="T2481" s="9">
        <f t="shared" si="154"/>
        <v>41118.083333333336</v>
      </c>
    </row>
    <row r="2482" spans="1:20"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156"/>
        <v>100</v>
      </c>
      <c r="P2482">
        <f t="shared" si="153"/>
        <v>250</v>
      </c>
      <c r="Q2482" t="s">
        <v>8329</v>
      </c>
      <c r="R2482" t="s">
        <v>8333</v>
      </c>
      <c r="S2482" s="9">
        <f t="shared" si="155"/>
        <v>42227.936157407406</v>
      </c>
      <c r="T2482" s="9">
        <f t="shared" si="154"/>
        <v>42287.936157407406</v>
      </c>
    </row>
    <row r="2483" spans="1:20"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156"/>
        <v>112.91099999999999</v>
      </c>
      <c r="P2483">
        <f t="shared" si="153"/>
        <v>47.541473684210523</v>
      </c>
      <c r="Q2483" t="s">
        <v>8329</v>
      </c>
      <c r="R2483" t="s">
        <v>8333</v>
      </c>
      <c r="S2483" s="9">
        <f t="shared" si="155"/>
        <v>40999.645925925928</v>
      </c>
      <c r="T2483" s="9">
        <f t="shared" si="154"/>
        <v>41029.645925925928</v>
      </c>
    </row>
    <row r="2484" spans="1:20"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156"/>
        <v>100.1</v>
      </c>
      <c r="P2484">
        <f t="shared" si="153"/>
        <v>40.04</v>
      </c>
      <c r="Q2484" t="s">
        <v>8329</v>
      </c>
      <c r="R2484" t="s">
        <v>8333</v>
      </c>
      <c r="S2484" s="9">
        <f t="shared" si="155"/>
        <v>40711.782210648147</v>
      </c>
      <c r="T2484" s="9">
        <f t="shared" si="154"/>
        <v>40756.782210648147</v>
      </c>
    </row>
    <row r="2485" spans="1:20"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156"/>
        <v>113.72727272727272</v>
      </c>
      <c r="P2485">
        <f t="shared" si="153"/>
        <v>65.84210526315789</v>
      </c>
      <c r="Q2485" t="s">
        <v>8329</v>
      </c>
      <c r="R2485" t="s">
        <v>8333</v>
      </c>
      <c r="S2485" s="9">
        <f t="shared" si="155"/>
        <v>40970.750034722223</v>
      </c>
      <c r="T2485" s="9">
        <f t="shared" si="154"/>
        <v>41030.708368055559</v>
      </c>
    </row>
    <row r="2486" spans="1:20"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156"/>
        <v>119.31742857142855</v>
      </c>
      <c r="P2486">
        <f t="shared" si="153"/>
        <v>46.401222222222216</v>
      </c>
      <c r="Q2486" t="s">
        <v>8329</v>
      </c>
      <c r="R2486" t="s">
        <v>8333</v>
      </c>
      <c r="S2486" s="9">
        <f t="shared" si="155"/>
        <v>40771.916701388887</v>
      </c>
      <c r="T2486" s="9">
        <f t="shared" si="154"/>
        <v>40801.916701388887</v>
      </c>
    </row>
    <row r="2487" spans="1:20"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156"/>
        <v>103.25</v>
      </c>
      <c r="P2487">
        <f t="shared" si="153"/>
        <v>50.365853658536587</v>
      </c>
      <c r="Q2487" t="s">
        <v>8329</v>
      </c>
      <c r="R2487" t="s">
        <v>8333</v>
      </c>
      <c r="S2487" s="9">
        <f t="shared" si="155"/>
        <v>40793.998599537037</v>
      </c>
      <c r="T2487" s="9">
        <f t="shared" si="154"/>
        <v>40828.998599537037</v>
      </c>
    </row>
    <row r="2488" spans="1:20"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156"/>
        <v>265.66666666666669</v>
      </c>
      <c r="P2488">
        <f t="shared" si="153"/>
        <v>26.566666666666666</v>
      </c>
      <c r="Q2488" t="s">
        <v>8329</v>
      </c>
      <c r="R2488" t="s">
        <v>8333</v>
      </c>
      <c r="S2488" s="9">
        <f t="shared" si="155"/>
        <v>40991.708055555559</v>
      </c>
      <c r="T2488" s="9">
        <f t="shared" si="154"/>
        <v>41021.708055555559</v>
      </c>
    </row>
    <row r="2489" spans="1:20"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156"/>
        <v>100.05066666666667</v>
      </c>
      <c r="P2489">
        <f t="shared" si="153"/>
        <v>39.493684210526318</v>
      </c>
      <c r="Q2489" t="s">
        <v>8329</v>
      </c>
      <c r="R2489" t="s">
        <v>8333</v>
      </c>
      <c r="S2489" s="9">
        <f t="shared" si="155"/>
        <v>41026.083298611113</v>
      </c>
      <c r="T2489" s="9">
        <f t="shared" si="154"/>
        <v>41056.083298611113</v>
      </c>
    </row>
    <row r="2490" spans="1:20"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156"/>
        <v>106.69999999999999</v>
      </c>
      <c r="P2490">
        <f t="shared" si="153"/>
        <v>49.246153846153845</v>
      </c>
      <c r="Q2490" t="s">
        <v>8329</v>
      </c>
      <c r="R2490" t="s">
        <v>8333</v>
      </c>
      <c r="S2490" s="9">
        <f t="shared" si="155"/>
        <v>40833.633194444446</v>
      </c>
      <c r="T2490" s="9">
        <f t="shared" si="154"/>
        <v>40863.674861111111</v>
      </c>
    </row>
    <row r="2491" spans="1:20"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156"/>
        <v>133.67142857142858</v>
      </c>
      <c r="P2491">
        <f t="shared" si="153"/>
        <v>62.38</v>
      </c>
      <c r="Q2491" t="s">
        <v>8329</v>
      </c>
      <c r="R2491" t="s">
        <v>8333</v>
      </c>
      <c r="S2491" s="9">
        <f t="shared" si="155"/>
        <v>41373.690266203703</v>
      </c>
      <c r="T2491" s="9">
        <f t="shared" si="154"/>
        <v>41403.690266203703</v>
      </c>
    </row>
    <row r="2492" spans="1:20"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156"/>
        <v>121.39999999999999</v>
      </c>
      <c r="P2492">
        <f t="shared" si="153"/>
        <v>37.9375</v>
      </c>
      <c r="Q2492" t="s">
        <v>8329</v>
      </c>
      <c r="R2492" t="s">
        <v>8333</v>
      </c>
      <c r="S2492" s="9">
        <f t="shared" si="155"/>
        <v>41023.227731481478</v>
      </c>
      <c r="T2492" s="9">
        <f t="shared" si="154"/>
        <v>41083.227731481478</v>
      </c>
    </row>
    <row r="2493" spans="1:20"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156"/>
        <v>103.2</v>
      </c>
      <c r="P2493">
        <f t="shared" si="153"/>
        <v>51.6</v>
      </c>
      <c r="Q2493" t="s">
        <v>8329</v>
      </c>
      <c r="R2493" t="s">
        <v>8333</v>
      </c>
      <c r="S2493" s="9">
        <f t="shared" si="155"/>
        <v>40542.839282407411</v>
      </c>
      <c r="T2493" s="9">
        <f t="shared" si="154"/>
        <v>40559.07708333333</v>
      </c>
    </row>
    <row r="2494" spans="1:20"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156"/>
        <v>125</v>
      </c>
      <c r="P2494">
        <f t="shared" si="153"/>
        <v>27.777777777777779</v>
      </c>
      <c r="Q2494" t="s">
        <v>8329</v>
      </c>
      <c r="R2494" t="s">
        <v>8333</v>
      </c>
      <c r="S2494" s="9">
        <f t="shared" si="155"/>
        <v>41024.985972222225</v>
      </c>
      <c r="T2494" s="9">
        <f t="shared" si="154"/>
        <v>41076.415972222225</v>
      </c>
    </row>
    <row r="2495" spans="1:20"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156"/>
        <v>128.69999999999999</v>
      </c>
      <c r="P2495">
        <f t="shared" si="153"/>
        <v>99.382239382239376</v>
      </c>
      <c r="Q2495" t="s">
        <v>8329</v>
      </c>
      <c r="R2495" t="s">
        <v>8333</v>
      </c>
      <c r="S2495" s="9">
        <f t="shared" si="155"/>
        <v>41348.168287037035</v>
      </c>
      <c r="T2495" s="9">
        <f t="shared" si="154"/>
        <v>41393.168287037035</v>
      </c>
    </row>
    <row r="2496" spans="1:20"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156"/>
        <v>101.00533333333333</v>
      </c>
      <c r="P2496">
        <f t="shared" si="153"/>
        <v>38.848205128205123</v>
      </c>
      <c r="Q2496" t="s">
        <v>8329</v>
      </c>
      <c r="R2496" t="s">
        <v>8333</v>
      </c>
      <c r="S2496" s="9">
        <f t="shared" si="155"/>
        <v>41022.645185185182</v>
      </c>
      <c r="T2496" s="9">
        <f t="shared" si="154"/>
        <v>41052.645185185182</v>
      </c>
    </row>
    <row r="2497" spans="1:20"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156"/>
        <v>127.53666666666665</v>
      </c>
      <c r="P2497">
        <f t="shared" si="153"/>
        <v>45.548809523809524</v>
      </c>
      <c r="Q2497" t="s">
        <v>8329</v>
      </c>
      <c r="R2497" t="s">
        <v>8333</v>
      </c>
      <c r="S2497" s="9">
        <f t="shared" si="155"/>
        <v>41036.946469907409</v>
      </c>
      <c r="T2497" s="9">
        <f t="shared" si="154"/>
        <v>41066.946469907409</v>
      </c>
    </row>
    <row r="2498" spans="1:20"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si="156"/>
        <v>100</v>
      </c>
      <c r="P2498">
        <f t="shared" si="153"/>
        <v>600</v>
      </c>
      <c r="Q2498" t="s">
        <v>8329</v>
      </c>
      <c r="R2498" t="s">
        <v>8333</v>
      </c>
      <c r="S2498" s="9">
        <f t="shared" si="155"/>
        <v>41327.996435185189</v>
      </c>
      <c r="T2498" s="9">
        <f t="shared" si="154"/>
        <v>41362.954768518517</v>
      </c>
    </row>
    <row r="2499" spans="1:20"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si="156"/>
        <v>112.7715</v>
      </c>
      <c r="P2499">
        <f t="shared" ref="P2499:P2562" si="157">(E2499/L2499)</f>
        <v>80.551071428571419</v>
      </c>
      <c r="Q2499" t="s">
        <v>8329</v>
      </c>
      <c r="R2499" t="s">
        <v>8333</v>
      </c>
      <c r="S2499" s="9">
        <f t="shared" si="155"/>
        <v>40730.878912037035</v>
      </c>
      <c r="T2499" s="9">
        <f t="shared" ref="T2499:T2562" si="158">(((I2499/60)/60)/24)+DATE(1970,1,1)</f>
        <v>40760.878912037035</v>
      </c>
    </row>
    <row r="2500" spans="1:20"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156"/>
        <v>105.60000000000001</v>
      </c>
      <c r="P2500">
        <f t="shared" si="157"/>
        <v>52.8</v>
      </c>
      <c r="Q2500" t="s">
        <v>8329</v>
      </c>
      <c r="R2500" t="s">
        <v>8333</v>
      </c>
      <c r="S2500" s="9">
        <f t="shared" ref="S2500:S2563" si="159">(((J2500/60)/60)/24)+DATE(1970,1,1)</f>
        <v>42017.967442129629</v>
      </c>
      <c r="T2500" s="9">
        <f t="shared" si="158"/>
        <v>42031.967442129629</v>
      </c>
    </row>
    <row r="2501" spans="1:20"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156"/>
        <v>202.625</v>
      </c>
      <c r="P2501">
        <f t="shared" si="157"/>
        <v>47.676470588235297</v>
      </c>
      <c r="Q2501" t="s">
        <v>8329</v>
      </c>
      <c r="R2501" t="s">
        <v>8333</v>
      </c>
      <c r="S2501" s="9">
        <f t="shared" si="159"/>
        <v>41226.648576388885</v>
      </c>
      <c r="T2501" s="9">
        <f t="shared" si="158"/>
        <v>41274.75</v>
      </c>
    </row>
    <row r="2502" spans="1:20"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156"/>
        <v>113.33333333333333</v>
      </c>
      <c r="P2502">
        <f t="shared" si="157"/>
        <v>23.448275862068964</v>
      </c>
      <c r="Q2502" t="s">
        <v>8329</v>
      </c>
      <c r="R2502" t="s">
        <v>8333</v>
      </c>
      <c r="S2502" s="9">
        <f t="shared" si="159"/>
        <v>41053.772858796299</v>
      </c>
      <c r="T2502" s="9">
        <f t="shared" si="158"/>
        <v>41083.772858796299</v>
      </c>
    </row>
    <row r="2503" spans="1:20"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156"/>
        <v>2.5545454545454547</v>
      </c>
      <c r="P2503">
        <f t="shared" si="157"/>
        <v>40.142857142857146</v>
      </c>
      <c r="Q2503" t="s">
        <v>8340</v>
      </c>
      <c r="R2503" t="s">
        <v>8357</v>
      </c>
      <c r="S2503" s="9">
        <f t="shared" si="159"/>
        <v>42244.776666666665</v>
      </c>
      <c r="T2503" s="9">
        <f t="shared" si="158"/>
        <v>42274.776666666665</v>
      </c>
    </row>
    <row r="2504" spans="1:20"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156"/>
        <v>7.8181818181818186E-2</v>
      </c>
      <c r="P2504">
        <f t="shared" si="157"/>
        <v>17.2</v>
      </c>
      <c r="Q2504" t="s">
        <v>8340</v>
      </c>
      <c r="R2504" t="s">
        <v>8357</v>
      </c>
      <c r="S2504" s="9">
        <f t="shared" si="159"/>
        <v>41858.825439814813</v>
      </c>
      <c r="T2504" s="9">
        <f t="shared" si="158"/>
        <v>41903.825439814813</v>
      </c>
    </row>
    <row r="2505" spans="1:20"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156"/>
        <v>0</v>
      </c>
      <c r="P2505" t="e">
        <f t="shared" si="157"/>
        <v>#DIV/0!</v>
      </c>
      <c r="Q2505" t="s">
        <v>8340</v>
      </c>
      <c r="R2505" t="s">
        <v>8357</v>
      </c>
      <c r="S2505" s="9">
        <f t="shared" si="159"/>
        <v>42498.899398148147</v>
      </c>
      <c r="T2505" s="9">
        <f t="shared" si="158"/>
        <v>42528.879166666666</v>
      </c>
    </row>
    <row r="2506" spans="1:20"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156"/>
        <v>0</v>
      </c>
      <c r="P2506" t="e">
        <f t="shared" si="157"/>
        <v>#DIV/0!</v>
      </c>
      <c r="Q2506" t="s">
        <v>8340</v>
      </c>
      <c r="R2506" t="s">
        <v>8357</v>
      </c>
      <c r="S2506" s="9">
        <f t="shared" si="159"/>
        <v>41928.015439814815</v>
      </c>
      <c r="T2506" s="9">
        <f t="shared" si="158"/>
        <v>41958.057106481487</v>
      </c>
    </row>
    <row r="2507" spans="1:20"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156"/>
        <v>0</v>
      </c>
      <c r="P2507" t="e">
        <f t="shared" si="157"/>
        <v>#DIV/0!</v>
      </c>
      <c r="Q2507" t="s">
        <v>8340</v>
      </c>
      <c r="R2507" t="s">
        <v>8357</v>
      </c>
      <c r="S2507" s="9">
        <f t="shared" si="159"/>
        <v>42047.05574074074</v>
      </c>
      <c r="T2507" s="9">
        <f t="shared" si="158"/>
        <v>42077.014074074075</v>
      </c>
    </row>
    <row r="2508" spans="1:20"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156"/>
        <v>0.6</v>
      </c>
      <c r="P2508">
        <f t="shared" si="157"/>
        <v>15</v>
      </c>
      <c r="Q2508" t="s">
        <v>8340</v>
      </c>
      <c r="R2508" t="s">
        <v>8357</v>
      </c>
      <c r="S2508" s="9">
        <f t="shared" si="159"/>
        <v>42258.297094907408</v>
      </c>
      <c r="T2508" s="9">
        <f t="shared" si="158"/>
        <v>42280.875</v>
      </c>
    </row>
    <row r="2509" spans="1:20"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156"/>
        <v>0</v>
      </c>
      <c r="P2509" t="e">
        <f t="shared" si="157"/>
        <v>#DIV/0!</v>
      </c>
      <c r="Q2509" t="s">
        <v>8340</v>
      </c>
      <c r="R2509" t="s">
        <v>8357</v>
      </c>
      <c r="S2509" s="9">
        <f t="shared" si="159"/>
        <v>42105.072962962964</v>
      </c>
      <c r="T2509" s="9">
        <f t="shared" si="158"/>
        <v>42135.072962962964</v>
      </c>
    </row>
    <row r="2510" spans="1:20"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156"/>
        <v>0</v>
      </c>
      <c r="P2510" t="e">
        <f t="shared" si="157"/>
        <v>#DIV/0!</v>
      </c>
      <c r="Q2510" t="s">
        <v>8340</v>
      </c>
      <c r="R2510" t="s">
        <v>8357</v>
      </c>
      <c r="S2510" s="9">
        <f t="shared" si="159"/>
        <v>41835.951782407406</v>
      </c>
      <c r="T2510" s="9">
        <f t="shared" si="158"/>
        <v>41865.951782407406</v>
      </c>
    </row>
    <row r="2511" spans="1:20"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156"/>
        <v>1.0526315789473684</v>
      </c>
      <c r="P2511">
        <f t="shared" si="157"/>
        <v>35.714285714285715</v>
      </c>
      <c r="Q2511" t="s">
        <v>8340</v>
      </c>
      <c r="R2511" t="s">
        <v>8357</v>
      </c>
      <c r="S2511" s="9">
        <f t="shared" si="159"/>
        <v>42058.809594907405</v>
      </c>
      <c r="T2511" s="9">
        <f t="shared" si="158"/>
        <v>42114.767928240741</v>
      </c>
    </row>
    <row r="2512" spans="1:20"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156"/>
        <v>0.15</v>
      </c>
      <c r="P2512">
        <f t="shared" si="157"/>
        <v>37.5</v>
      </c>
      <c r="Q2512" t="s">
        <v>8340</v>
      </c>
      <c r="R2512" t="s">
        <v>8357</v>
      </c>
      <c r="S2512" s="9">
        <f t="shared" si="159"/>
        <v>42078.997361111105</v>
      </c>
      <c r="T2512" s="9">
        <f t="shared" si="158"/>
        <v>42138.997361111105</v>
      </c>
    </row>
    <row r="2513" spans="1:20"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156"/>
        <v>0</v>
      </c>
      <c r="P2513" t="e">
        <f t="shared" si="157"/>
        <v>#DIV/0!</v>
      </c>
      <c r="Q2513" t="s">
        <v>8340</v>
      </c>
      <c r="R2513" t="s">
        <v>8357</v>
      </c>
      <c r="S2513" s="9">
        <f t="shared" si="159"/>
        <v>42371.446909722217</v>
      </c>
      <c r="T2513" s="9">
        <f t="shared" si="158"/>
        <v>42401.446909722217</v>
      </c>
    </row>
    <row r="2514" spans="1:20"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156"/>
        <v>0</v>
      </c>
      <c r="P2514" t="e">
        <f t="shared" si="157"/>
        <v>#DIV/0!</v>
      </c>
      <c r="Q2514" t="s">
        <v>8340</v>
      </c>
      <c r="R2514" t="s">
        <v>8357</v>
      </c>
      <c r="S2514" s="9">
        <f t="shared" si="159"/>
        <v>41971.876863425925</v>
      </c>
      <c r="T2514" s="9">
        <f t="shared" si="158"/>
        <v>41986.876863425925</v>
      </c>
    </row>
    <row r="2515" spans="1:20"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ref="O2515:O2578" si="160">E2515/D2515 *100</f>
        <v>0</v>
      </c>
      <c r="P2515" t="e">
        <f t="shared" si="157"/>
        <v>#DIV/0!</v>
      </c>
      <c r="Q2515" t="s">
        <v>8340</v>
      </c>
      <c r="R2515" t="s">
        <v>8357</v>
      </c>
      <c r="S2515" s="9">
        <f t="shared" si="159"/>
        <v>42732.00681712963</v>
      </c>
      <c r="T2515" s="9">
        <f t="shared" si="158"/>
        <v>42792.00681712963</v>
      </c>
    </row>
    <row r="2516" spans="1:20"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160"/>
        <v>1.7500000000000002</v>
      </c>
      <c r="P2516">
        <f t="shared" si="157"/>
        <v>52.5</v>
      </c>
      <c r="Q2516" t="s">
        <v>8340</v>
      </c>
      <c r="R2516" t="s">
        <v>8357</v>
      </c>
      <c r="S2516" s="9">
        <f t="shared" si="159"/>
        <v>41854.389780092592</v>
      </c>
      <c r="T2516" s="9">
        <f t="shared" si="158"/>
        <v>41871.389780092592</v>
      </c>
    </row>
    <row r="2517" spans="1:20"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160"/>
        <v>18.600000000000001</v>
      </c>
      <c r="P2517">
        <f t="shared" si="157"/>
        <v>77.5</v>
      </c>
      <c r="Q2517" t="s">
        <v>8340</v>
      </c>
      <c r="R2517" t="s">
        <v>8357</v>
      </c>
      <c r="S2517" s="9">
        <f t="shared" si="159"/>
        <v>42027.839733796296</v>
      </c>
      <c r="T2517" s="9">
        <f t="shared" si="158"/>
        <v>42057.839733796296</v>
      </c>
    </row>
    <row r="2518" spans="1:20"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160"/>
        <v>0</v>
      </c>
      <c r="P2518" t="e">
        <f t="shared" si="157"/>
        <v>#DIV/0!</v>
      </c>
      <c r="Q2518" t="s">
        <v>8340</v>
      </c>
      <c r="R2518" t="s">
        <v>8357</v>
      </c>
      <c r="S2518" s="9">
        <f t="shared" si="159"/>
        <v>41942.653379629628</v>
      </c>
      <c r="T2518" s="9">
        <f t="shared" si="158"/>
        <v>41972.6950462963</v>
      </c>
    </row>
    <row r="2519" spans="1:20"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160"/>
        <v>9.8166666666666664</v>
      </c>
      <c r="P2519">
        <f t="shared" si="157"/>
        <v>53.545454545454547</v>
      </c>
      <c r="Q2519" t="s">
        <v>8340</v>
      </c>
      <c r="R2519" t="s">
        <v>8357</v>
      </c>
      <c r="S2519" s="9">
        <f t="shared" si="159"/>
        <v>42052.802430555559</v>
      </c>
      <c r="T2519" s="9">
        <f t="shared" si="158"/>
        <v>42082.760763888888</v>
      </c>
    </row>
    <row r="2520" spans="1:20"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160"/>
        <v>0</v>
      </c>
      <c r="P2520" t="e">
        <f t="shared" si="157"/>
        <v>#DIV/0!</v>
      </c>
      <c r="Q2520" t="s">
        <v>8340</v>
      </c>
      <c r="R2520" t="s">
        <v>8357</v>
      </c>
      <c r="S2520" s="9">
        <f t="shared" si="159"/>
        <v>41926.680879629632</v>
      </c>
      <c r="T2520" s="9">
        <f t="shared" si="158"/>
        <v>41956.722546296296</v>
      </c>
    </row>
    <row r="2521" spans="1:20"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160"/>
        <v>4.3333333333333335E-2</v>
      </c>
      <c r="P2521">
        <f t="shared" si="157"/>
        <v>16.25</v>
      </c>
      <c r="Q2521" t="s">
        <v>8340</v>
      </c>
      <c r="R2521" t="s">
        <v>8357</v>
      </c>
      <c r="S2521" s="9">
        <f t="shared" si="159"/>
        <v>41809.155138888891</v>
      </c>
      <c r="T2521" s="9">
        <f t="shared" si="158"/>
        <v>41839.155138888891</v>
      </c>
    </row>
    <row r="2522" spans="1:20"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160"/>
        <v>0</v>
      </c>
      <c r="P2522" t="e">
        <f t="shared" si="157"/>
        <v>#DIV/0!</v>
      </c>
      <c r="Q2522" t="s">
        <v>8340</v>
      </c>
      <c r="R2522" t="s">
        <v>8357</v>
      </c>
      <c r="S2522" s="9">
        <f t="shared" si="159"/>
        <v>42612.600520833337</v>
      </c>
      <c r="T2522" s="9">
        <f t="shared" si="158"/>
        <v>42658.806249999994</v>
      </c>
    </row>
    <row r="2523" spans="1:20"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160"/>
        <v>109.48792</v>
      </c>
      <c r="P2523">
        <f t="shared" si="157"/>
        <v>103.68174242424243</v>
      </c>
      <c r="Q2523" t="s">
        <v>8329</v>
      </c>
      <c r="R2523" t="s">
        <v>8358</v>
      </c>
      <c r="S2523" s="9">
        <f t="shared" si="159"/>
        <v>42269.967835648145</v>
      </c>
      <c r="T2523" s="9">
        <f t="shared" si="158"/>
        <v>42290.967835648145</v>
      </c>
    </row>
    <row r="2524" spans="1:20"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160"/>
        <v>100</v>
      </c>
      <c r="P2524">
        <f t="shared" si="157"/>
        <v>185.18518518518519</v>
      </c>
      <c r="Q2524" t="s">
        <v>8329</v>
      </c>
      <c r="R2524" t="s">
        <v>8358</v>
      </c>
      <c r="S2524" s="9">
        <f t="shared" si="159"/>
        <v>42460.573611111111</v>
      </c>
      <c r="T2524" s="9">
        <f t="shared" si="158"/>
        <v>42482.619444444441</v>
      </c>
    </row>
    <row r="2525" spans="1:20"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160"/>
        <v>156.44444444444446</v>
      </c>
      <c r="P2525">
        <f t="shared" si="157"/>
        <v>54.153846153846153</v>
      </c>
      <c r="Q2525" t="s">
        <v>8329</v>
      </c>
      <c r="R2525" t="s">
        <v>8358</v>
      </c>
      <c r="S2525" s="9">
        <f t="shared" si="159"/>
        <v>41930.975601851853</v>
      </c>
      <c r="T2525" s="9">
        <f t="shared" si="158"/>
        <v>41961.017268518524</v>
      </c>
    </row>
    <row r="2526" spans="1:20"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160"/>
        <v>101.6</v>
      </c>
      <c r="P2526">
        <f t="shared" si="157"/>
        <v>177.2093023255814</v>
      </c>
      <c r="Q2526" t="s">
        <v>8329</v>
      </c>
      <c r="R2526" t="s">
        <v>8358</v>
      </c>
      <c r="S2526" s="9">
        <f t="shared" si="159"/>
        <v>41961.807372685187</v>
      </c>
      <c r="T2526" s="9">
        <f t="shared" si="158"/>
        <v>41994.1875</v>
      </c>
    </row>
    <row r="2527" spans="1:20"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160"/>
        <v>100.325</v>
      </c>
      <c r="P2527">
        <f t="shared" si="157"/>
        <v>100.325</v>
      </c>
      <c r="Q2527" t="s">
        <v>8329</v>
      </c>
      <c r="R2527" t="s">
        <v>8358</v>
      </c>
      <c r="S2527" s="9">
        <f t="shared" si="159"/>
        <v>41058.844571759262</v>
      </c>
      <c r="T2527" s="9">
        <f t="shared" si="158"/>
        <v>41088.844571759262</v>
      </c>
    </row>
    <row r="2528" spans="1:20"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160"/>
        <v>112.94999999999999</v>
      </c>
      <c r="P2528">
        <f t="shared" si="157"/>
        <v>136.90909090909091</v>
      </c>
      <c r="Q2528" t="s">
        <v>8329</v>
      </c>
      <c r="R2528" t="s">
        <v>8358</v>
      </c>
      <c r="S2528" s="9">
        <f t="shared" si="159"/>
        <v>41953.091134259259</v>
      </c>
      <c r="T2528" s="9">
        <f t="shared" si="158"/>
        <v>41981.207638888889</v>
      </c>
    </row>
    <row r="2529" spans="1:20"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160"/>
        <v>102.125</v>
      </c>
      <c r="P2529">
        <f t="shared" si="157"/>
        <v>57.535211267605632</v>
      </c>
      <c r="Q2529" t="s">
        <v>8329</v>
      </c>
      <c r="R2529" t="s">
        <v>8358</v>
      </c>
      <c r="S2529" s="9">
        <f t="shared" si="159"/>
        <v>41546.75105324074</v>
      </c>
      <c r="T2529" s="9">
        <f t="shared" si="158"/>
        <v>41565.165972222225</v>
      </c>
    </row>
    <row r="2530" spans="1:20"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160"/>
        <v>107.24974999999999</v>
      </c>
      <c r="P2530">
        <f t="shared" si="157"/>
        <v>52.962839506172834</v>
      </c>
      <c r="Q2530" t="s">
        <v>8329</v>
      </c>
      <c r="R2530" t="s">
        <v>8358</v>
      </c>
      <c r="S2530" s="9">
        <f t="shared" si="159"/>
        <v>42217.834525462968</v>
      </c>
      <c r="T2530" s="9">
        <f t="shared" si="158"/>
        <v>42236.458333333328</v>
      </c>
    </row>
    <row r="2531" spans="1:20"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160"/>
        <v>104.28333333333333</v>
      </c>
      <c r="P2531">
        <f t="shared" si="157"/>
        <v>82.328947368421055</v>
      </c>
      <c r="Q2531" t="s">
        <v>8329</v>
      </c>
      <c r="R2531" t="s">
        <v>8358</v>
      </c>
      <c r="S2531" s="9">
        <f t="shared" si="159"/>
        <v>40948.080729166664</v>
      </c>
      <c r="T2531" s="9">
        <f t="shared" si="158"/>
        <v>40993.0390625</v>
      </c>
    </row>
    <row r="2532" spans="1:20"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160"/>
        <v>100</v>
      </c>
      <c r="P2532">
        <f t="shared" si="157"/>
        <v>135.41666666666666</v>
      </c>
      <c r="Q2532" t="s">
        <v>8329</v>
      </c>
      <c r="R2532" t="s">
        <v>8358</v>
      </c>
      <c r="S2532" s="9">
        <f t="shared" si="159"/>
        <v>42081.864641203705</v>
      </c>
      <c r="T2532" s="9">
        <f t="shared" si="158"/>
        <v>42114.201388888891</v>
      </c>
    </row>
    <row r="2533" spans="1:20"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160"/>
        <v>100.4</v>
      </c>
      <c r="P2533">
        <f t="shared" si="157"/>
        <v>74.06557377049181</v>
      </c>
      <c r="Q2533" t="s">
        <v>8329</v>
      </c>
      <c r="R2533" t="s">
        <v>8358</v>
      </c>
      <c r="S2533" s="9">
        <f t="shared" si="159"/>
        <v>42208.680023148147</v>
      </c>
      <c r="T2533" s="9">
        <f t="shared" si="158"/>
        <v>42231.165972222225</v>
      </c>
    </row>
    <row r="2534" spans="1:20"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160"/>
        <v>126.125</v>
      </c>
      <c r="P2534">
        <f t="shared" si="157"/>
        <v>84.083333333333329</v>
      </c>
      <c r="Q2534" t="s">
        <v>8329</v>
      </c>
      <c r="R2534" t="s">
        <v>8358</v>
      </c>
      <c r="S2534" s="9">
        <f t="shared" si="159"/>
        <v>41107.849143518521</v>
      </c>
      <c r="T2534" s="9">
        <f t="shared" si="158"/>
        <v>41137.849143518521</v>
      </c>
    </row>
    <row r="2535" spans="1:20"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160"/>
        <v>110.66666666666667</v>
      </c>
      <c r="P2535">
        <f t="shared" si="157"/>
        <v>61.029411764705884</v>
      </c>
      <c r="Q2535" t="s">
        <v>8329</v>
      </c>
      <c r="R2535" t="s">
        <v>8358</v>
      </c>
      <c r="S2535" s="9">
        <f t="shared" si="159"/>
        <v>41304.751284722224</v>
      </c>
      <c r="T2535" s="9">
        <f t="shared" si="158"/>
        <v>41334.750787037039</v>
      </c>
    </row>
    <row r="2536" spans="1:20"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160"/>
        <v>105</v>
      </c>
      <c r="P2536">
        <f t="shared" si="157"/>
        <v>150</v>
      </c>
      <c r="Q2536" t="s">
        <v>8329</v>
      </c>
      <c r="R2536" t="s">
        <v>8358</v>
      </c>
      <c r="S2536" s="9">
        <f t="shared" si="159"/>
        <v>40127.700370370374</v>
      </c>
      <c r="T2536" s="9">
        <f t="shared" si="158"/>
        <v>40179.25</v>
      </c>
    </row>
    <row r="2537" spans="1:20"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160"/>
        <v>103.77499999999999</v>
      </c>
      <c r="P2537">
        <f t="shared" si="157"/>
        <v>266.08974358974359</v>
      </c>
      <c r="Q2537" t="s">
        <v>8329</v>
      </c>
      <c r="R2537" t="s">
        <v>8358</v>
      </c>
      <c r="S2537" s="9">
        <f t="shared" si="159"/>
        <v>41943.791030092594</v>
      </c>
      <c r="T2537" s="9">
        <f t="shared" si="158"/>
        <v>41974.832696759258</v>
      </c>
    </row>
    <row r="2538" spans="1:20"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160"/>
        <v>115.99999999999999</v>
      </c>
      <c r="P2538">
        <f t="shared" si="157"/>
        <v>7.25</v>
      </c>
      <c r="Q2538" t="s">
        <v>8329</v>
      </c>
      <c r="R2538" t="s">
        <v>8358</v>
      </c>
      <c r="S2538" s="9">
        <f t="shared" si="159"/>
        <v>41464.106087962966</v>
      </c>
      <c r="T2538" s="9">
        <f t="shared" si="158"/>
        <v>41485.106087962966</v>
      </c>
    </row>
    <row r="2539" spans="1:20"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160"/>
        <v>110.00000000000001</v>
      </c>
      <c r="P2539">
        <f t="shared" si="157"/>
        <v>100</v>
      </c>
      <c r="Q2539" t="s">
        <v>8329</v>
      </c>
      <c r="R2539" t="s">
        <v>8358</v>
      </c>
      <c r="S2539" s="9">
        <f t="shared" si="159"/>
        <v>40696.648784722223</v>
      </c>
      <c r="T2539" s="9">
        <f t="shared" si="158"/>
        <v>40756.648784722223</v>
      </c>
    </row>
    <row r="2540" spans="1:20"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160"/>
        <v>113.01761111111111</v>
      </c>
      <c r="P2540">
        <f t="shared" si="157"/>
        <v>109.96308108108107</v>
      </c>
      <c r="Q2540" t="s">
        <v>8329</v>
      </c>
      <c r="R2540" t="s">
        <v>8358</v>
      </c>
      <c r="S2540" s="9">
        <f t="shared" si="159"/>
        <v>41298.509965277779</v>
      </c>
      <c r="T2540" s="9">
        <f t="shared" si="158"/>
        <v>41329.207638888889</v>
      </c>
    </row>
    <row r="2541" spans="1:20"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160"/>
        <v>100.25</v>
      </c>
      <c r="P2541">
        <f t="shared" si="157"/>
        <v>169.91525423728814</v>
      </c>
      <c r="Q2541" t="s">
        <v>8329</v>
      </c>
      <c r="R2541" t="s">
        <v>8358</v>
      </c>
      <c r="S2541" s="9">
        <f t="shared" si="159"/>
        <v>41977.902222222227</v>
      </c>
      <c r="T2541" s="9">
        <f t="shared" si="158"/>
        <v>42037.902222222227</v>
      </c>
    </row>
    <row r="2542" spans="1:20"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160"/>
        <v>103.4</v>
      </c>
      <c r="P2542">
        <f t="shared" si="157"/>
        <v>95.740740740740748</v>
      </c>
      <c r="Q2542" t="s">
        <v>8329</v>
      </c>
      <c r="R2542" t="s">
        <v>8358</v>
      </c>
      <c r="S2542" s="9">
        <f t="shared" si="159"/>
        <v>40785.675011574072</v>
      </c>
      <c r="T2542" s="9">
        <f t="shared" si="158"/>
        <v>40845.675011574072</v>
      </c>
    </row>
    <row r="2543" spans="1:20"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160"/>
        <v>107.02857142857142</v>
      </c>
      <c r="P2543">
        <f t="shared" si="157"/>
        <v>59.460317460317462</v>
      </c>
      <c r="Q2543" t="s">
        <v>8329</v>
      </c>
      <c r="R2543" t="s">
        <v>8358</v>
      </c>
      <c r="S2543" s="9">
        <f t="shared" si="159"/>
        <v>41483.449282407404</v>
      </c>
      <c r="T2543" s="9">
        <f t="shared" si="158"/>
        <v>41543.449282407404</v>
      </c>
    </row>
    <row r="2544" spans="1:20"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160"/>
        <v>103.57142857142858</v>
      </c>
      <c r="P2544">
        <f t="shared" si="157"/>
        <v>55.769230769230766</v>
      </c>
      <c r="Q2544" t="s">
        <v>8329</v>
      </c>
      <c r="R2544" t="s">
        <v>8358</v>
      </c>
      <c r="S2544" s="9">
        <f t="shared" si="159"/>
        <v>41509.426585648151</v>
      </c>
      <c r="T2544" s="9">
        <f t="shared" si="158"/>
        <v>41548.165972222225</v>
      </c>
    </row>
    <row r="2545" spans="1:20"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160"/>
        <v>156.4</v>
      </c>
      <c r="P2545">
        <f t="shared" si="157"/>
        <v>30.076923076923077</v>
      </c>
      <c r="Q2545" t="s">
        <v>8329</v>
      </c>
      <c r="R2545" t="s">
        <v>8358</v>
      </c>
      <c r="S2545" s="9">
        <f t="shared" si="159"/>
        <v>40514.107615740737</v>
      </c>
      <c r="T2545" s="9">
        <f t="shared" si="158"/>
        <v>40545.125</v>
      </c>
    </row>
    <row r="2546" spans="1:20"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160"/>
        <v>100.82</v>
      </c>
      <c r="P2546">
        <f t="shared" si="157"/>
        <v>88.438596491228068</v>
      </c>
      <c r="Q2546" t="s">
        <v>8329</v>
      </c>
      <c r="R2546" t="s">
        <v>8358</v>
      </c>
      <c r="S2546" s="9">
        <f t="shared" si="159"/>
        <v>41068.520474537036</v>
      </c>
      <c r="T2546" s="9">
        <f t="shared" si="158"/>
        <v>41098.520474537036</v>
      </c>
    </row>
    <row r="2547" spans="1:20"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160"/>
        <v>195.3</v>
      </c>
      <c r="P2547">
        <f t="shared" si="157"/>
        <v>64.032786885245898</v>
      </c>
      <c r="Q2547" t="s">
        <v>8329</v>
      </c>
      <c r="R2547" t="s">
        <v>8358</v>
      </c>
      <c r="S2547" s="9">
        <f t="shared" si="159"/>
        <v>42027.13817129629</v>
      </c>
      <c r="T2547" s="9">
        <f t="shared" si="158"/>
        <v>42062.020833333328</v>
      </c>
    </row>
    <row r="2548" spans="1:20"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160"/>
        <v>111.71428571428572</v>
      </c>
      <c r="P2548">
        <f t="shared" si="157"/>
        <v>60.153846153846153</v>
      </c>
      <c r="Q2548" t="s">
        <v>8329</v>
      </c>
      <c r="R2548" t="s">
        <v>8358</v>
      </c>
      <c r="S2548" s="9">
        <f t="shared" si="159"/>
        <v>41524.858553240738</v>
      </c>
      <c r="T2548" s="9">
        <f t="shared" si="158"/>
        <v>41552.208333333336</v>
      </c>
    </row>
    <row r="2549" spans="1:20"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160"/>
        <v>119.85454545454546</v>
      </c>
      <c r="P2549">
        <f t="shared" si="157"/>
        <v>49.194029850746269</v>
      </c>
      <c r="Q2549" t="s">
        <v>8329</v>
      </c>
      <c r="R2549" t="s">
        <v>8358</v>
      </c>
      <c r="S2549" s="9">
        <f t="shared" si="159"/>
        <v>40973.773182870369</v>
      </c>
      <c r="T2549" s="9">
        <f t="shared" si="158"/>
        <v>41003.731516203705</v>
      </c>
    </row>
    <row r="2550" spans="1:20"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160"/>
        <v>101.85</v>
      </c>
      <c r="P2550">
        <f t="shared" si="157"/>
        <v>165.16216216216216</v>
      </c>
      <c r="Q2550" t="s">
        <v>8329</v>
      </c>
      <c r="R2550" t="s">
        <v>8358</v>
      </c>
      <c r="S2550" s="9">
        <f t="shared" si="159"/>
        <v>42618.625428240746</v>
      </c>
      <c r="T2550" s="9">
        <f t="shared" si="158"/>
        <v>42643.185416666667</v>
      </c>
    </row>
    <row r="2551" spans="1:20"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160"/>
        <v>102.80254777070064</v>
      </c>
      <c r="P2551">
        <f t="shared" si="157"/>
        <v>43.621621621621621</v>
      </c>
      <c r="Q2551" t="s">
        <v>8329</v>
      </c>
      <c r="R2551" t="s">
        <v>8358</v>
      </c>
      <c r="S2551" s="9">
        <f t="shared" si="159"/>
        <v>41390.757754629631</v>
      </c>
      <c r="T2551" s="9">
        <f t="shared" si="158"/>
        <v>41425.708333333336</v>
      </c>
    </row>
    <row r="2552" spans="1:20"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160"/>
        <v>100.84615384615385</v>
      </c>
      <c r="P2552">
        <f t="shared" si="157"/>
        <v>43.7</v>
      </c>
      <c r="Q2552" t="s">
        <v>8329</v>
      </c>
      <c r="R2552" t="s">
        <v>8358</v>
      </c>
      <c r="S2552" s="9">
        <f t="shared" si="159"/>
        <v>42228.634328703702</v>
      </c>
      <c r="T2552" s="9">
        <f t="shared" si="158"/>
        <v>42285.165972222225</v>
      </c>
    </row>
    <row r="2553" spans="1:20"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160"/>
        <v>102.73469387755102</v>
      </c>
      <c r="P2553">
        <f t="shared" si="157"/>
        <v>67.419642857142861</v>
      </c>
      <c r="Q2553" t="s">
        <v>8329</v>
      </c>
      <c r="R2553" t="s">
        <v>8358</v>
      </c>
      <c r="S2553" s="9">
        <f t="shared" si="159"/>
        <v>40961.252141203702</v>
      </c>
      <c r="T2553" s="9">
        <f t="shared" si="158"/>
        <v>40989.866666666669</v>
      </c>
    </row>
    <row r="2554" spans="1:20"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160"/>
        <v>106.5</v>
      </c>
      <c r="P2554">
        <f t="shared" si="157"/>
        <v>177.5</v>
      </c>
      <c r="Q2554" t="s">
        <v>8329</v>
      </c>
      <c r="R2554" t="s">
        <v>8358</v>
      </c>
      <c r="S2554" s="9">
        <f t="shared" si="159"/>
        <v>42769.809965277775</v>
      </c>
      <c r="T2554" s="9">
        <f t="shared" si="158"/>
        <v>42799.809965277775</v>
      </c>
    </row>
    <row r="2555" spans="1:20"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160"/>
        <v>155.53333333333333</v>
      </c>
      <c r="P2555">
        <f t="shared" si="157"/>
        <v>38.883333333333333</v>
      </c>
      <c r="Q2555" t="s">
        <v>8329</v>
      </c>
      <c r="R2555" t="s">
        <v>8358</v>
      </c>
      <c r="S2555" s="9">
        <f t="shared" si="159"/>
        <v>41113.199155092596</v>
      </c>
      <c r="T2555" s="9">
        <f t="shared" si="158"/>
        <v>41173.199155092596</v>
      </c>
    </row>
    <row r="2556" spans="1:20"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160"/>
        <v>122.8</v>
      </c>
      <c r="P2556">
        <f t="shared" si="157"/>
        <v>54.985074626865675</v>
      </c>
      <c r="Q2556" t="s">
        <v>8329</v>
      </c>
      <c r="R2556" t="s">
        <v>8358</v>
      </c>
      <c r="S2556" s="9">
        <f t="shared" si="159"/>
        <v>42125.078275462962</v>
      </c>
      <c r="T2556" s="9">
        <f t="shared" si="158"/>
        <v>42156.165972222225</v>
      </c>
    </row>
    <row r="2557" spans="1:20"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160"/>
        <v>107.35</v>
      </c>
      <c r="P2557">
        <f t="shared" si="157"/>
        <v>61.342857142857142</v>
      </c>
      <c r="Q2557" t="s">
        <v>8329</v>
      </c>
      <c r="R2557" t="s">
        <v>8358</v>
      </c>
      <c r="S2557" s="9">
        <f t="shared" si="159"/>
        <v>41026.655011574076</v>
      </c>
      <c r="T2557" s="9">
        <f t="shared" si="158"/>
        <v>41057.655011574076</v>
      </c>
    </row>
    <row r="2558" spans="1:20"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160"/>
        <v>105.50335570469798</v>
      </c>
      <c r="P2558">
        <f t="shared" si="157"/>
        <v>23.117647058823529</v>
      </c>
      <c r="Q2558" t="s">
        <v>8329</v>
      </c>
      <c r="R2558" t="s">
        <v>8358</v>
      </c>
      <c r="S2558" s="9">
        <f t="shared" si="159"/>
        <v>41222.991400462961</v>
      </c>
      <c r="T2558" s="9">
        <f t="shared" si="158"/>
        <v>41267.991400462961</v>
      </c>
    </row>
    <row r="2559" spans="1:20"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160"/>
        <v>118.44444444444444</v>
      </c>
      <c r="P2559">
        <f t="shared" si="157"/>
        <v>29.611111111111111</v>
      </c>
      <c r="Q2559" t="s">
        <v>8329</v>
      </c>
      <c r="R2559" t="s">
        <v>8358</v>
      </c>
      <c r="S2559" s="9">
        <f t="shared" si="159"/>
        <v>41744.745208333334</v>
      </c>
      <c r="T2559" s="9">
        <f t="shared" si="158"/>
        <v>41774.745208333334</v>
      </c>
    </row>
    <row r="2560" spans="1:20"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160"/>
        <v>108.88</v>
      </c>
      <c r="P2560">
        <f t="shared" si="157"/>
        <v>75.611111111111114</v>
      </c>
      <c r="Q2560" t="s">
        <v>8329</v>
      </c>
      <c r="R2560" t="s">
        <v>8358</v>
      </c>
      <c r="S2560" s="9">
        <f t="shared" si="159"/>
        <v>42093.860023148154</v>
      </c>
      <c r="T2560" s="9">
        <f t="shared" si="158"/>
        <v>42125.582638888889</v>
      </c>
    </row>
    <row r="2561" spans="1:20"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160"/>
        <v>111.25</v>
      </c>
      <c r="P2561">
        <f t="shared" si="157"/>
        <v>35.6</v>
      </c>
      <c r="Q2561" t="s">
        <v>8329</v>
      </c>
      <c r="R2561" t="s">
        <v>8358</v>
      </c>
      <c r="S2561" s="9">
        <f t="shared" si="159"/>
        <v>40829.873657407406</v>
      </c>
      <c r="T2561" s="9">
        <f t="shared" si="158"/>
        <v>40862.817361111112</v>
      </c>
    </row>
    <row r="2562" spans="1:20"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si="160"/>
        <v>100.1</v>
      </c>
      <c r="P2562">
        <f t="shared" si="157"/>
        <v>143</v>
      </c>
      <c r="Q2562" t="s">
        <v>8329</v>
      </c>
      <c r="R2562" t="s">
        <v>8358</v>
      </c>
      <c r="S2562" s="9">
        <f t="shared" si="159"/>
        <v>42039.951087962967</v>
      </c>
      <c r="T2562" s="9">
        <f t="shared" si="158"/>
        <v>42069.951087962967</v>
      </c>
    </row>
    <row r="2563" spans="1:20"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si="160"/>
        <v>0</v>
      </c>
      <c r="P2563" t="e">
        <f t="shared" ref="P2563:P2626" si="161">(E2563/L2563)</f>
        <v>#DIV/0!</v>
      </c>
      <c r="Q2563" t="s">
        <v>8340</v>
      </c>
      <c r="R2563" t="s">
        <v>8341</v>
      </c>
      <c r="S2563" s="9">
        <f t="shared" si="159"/>
        <v>42260.528807870374</v>
      </c>
      <c r="T2563" s="9">
        <f t="shared" ref="T2563:T2626" si="162">(((I2563/60)/60)/24)+DATE(1970,1,1)</f>
        <v>42290.528807870374</v>
      </c>
    </row>
    <row r="2564" spans="1:20"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160"/>
        <v>0.75</v>
      </c>
      <c r="P2564">
        <f t="shared" si="161"/>
        <v>25</v>
      </c>
      <c r="Q2564" t="s">
        <v>8340</v>
      </c>
      <c r="R2564" t="s">
        <v>8341</v>
      </c>
      <c r="S2564" s="9">
        <f t="shared" ref="S2564:S2627" si="163">(((J2564/60)/60)/24)+DATE(1970,1,1)</f>
        <v>42594.524756944447</v>
      </c>
      <c r="T2564" s="9">
        <f t="shared" si="162"/>
        <v>42654.524756944447</v>
      </c>
    </row>
    <row r="2565" spans="1:20"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160"/>
        <v>0</v>
      </c>
      <c r="P2565" t="e">
        <f t="shared" si="161"/>
        <v>#DIV/0!</v>
      </c>
      <c r="Q2565" t="s">
        <v>8340</v>
      </c>
      <c r="R2565" t="s">
        <v>8341</v>
      </c>
      <c r="S2565" s="9">
        <f t="shared" si="163"/>
        <v>42155.139479166668</v>
      </c>
      <c r="T2565" s="9">
        <f t="shared" si="162"/>
        <v>42215.139479166668</v>
      </c>
    </row>
    <row r="2566" spans="1:20"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160"/>
        <v>0</v>
      </c>
      <c r="P2566" t="e">
        <f t="shared" si="161"/>
        <v>#DIV/0!</v>
      </c>
      <c r="Q2566" t="s">
        <v>8340</v>
      </c>
      <c r="R2566" t="s">
        <v>8341</v>
      </c>
      <c r="S2566" s="9">
        <f t="shared" si="163"/>
        <v>41822.040497685186</v>
      </c>
      <c r="T2566" s="9">
        <f t="shared" si="162"/>
        <v>41852.040497685186</v>
      </c>
    </row>
    <row r="2567" spans="1:20"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160"/>
        <v>1</v>
      </c>
      <c r="P2567">
        <f t="shared" si="161"/>
        <v>100</v>
      </c>
      <c r="Q2567" t="s">
        <v>8340</v>
      </c>
      <c r="R2567" t="s">
        <v>8341</v>
      </c>
      <c r="S2567" s="9">
        <f t="shared" si="163"/>
        <v>42440.650335648148</v>
      </c>
      <c r="T2567" s="9">
        <f t="shared" si="162"/>
        <v>42499.868055555555</v>
      </c>
    </row>
    <row r="2568" spans="1:20"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160"/>
        <v>0</v>
      </c>
      <c r="P2568" t="e">
        <f t="shared" si="161"/>
        <v>#DIV/0!</v>
      </c>
      <c r="Q2568" t="s">
        <v>8340</v>
      </c>
      <c r="R2568" t="s">
        <v>8341</v>
      </c>
      <c r="S2568" s="9">
        <f t="shared" si="163"/>
        <v>41842.980879629627</v>
      </c>
      <c r="T2568" s="9">
        <f t="shared" si="162"/>
        <v>41872.980879629627</v>
      </c>
    </row>
    <row r="2569" spans="1:20"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160"/>
        <v>0.26666666666666666</v>
      </c>
      <c r="P2569">
        <f t="shared" si="161"/>
        <v>60</v>
      </c>
      <c r="Q2569" t="s">
        <v>8340</v>
      </c>
      <c r="R2569" t="s">
        <v>8341</v>
      </c>
      <c r="S2569" s="9">
        <f t="shared" si="163"/>
        <v>42087.878912037035</v>
      </c>
      <c r="T2569" s="9">
        <f t="shared" si="162"/>
        <v>42117.878912037035</v>
      </c>
    </row>
    <row r="2570" spans="1:20"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160"/>
        <v>0.5</v>
      </c>
      <c r="P2570">
        <f t="shared" si="161"/>
        <v>50</v>
      </c>
      <c r="Q2570" t="s">
        <v>8340</v>
      </c>
      <c r="R2570" t="s">
        <v>8341</v>
      </c>
      <c r="S2570" s="9">
        <f t="shared" si="163"/>
        <v>42584.666597222225</v>
      </c>
      <c r="T2570" s="9">
        <f t="shared" si="162"/>
        <v>42614.666597222225</v>
      </c>
    </row>
    <row r="2571" spans="1:20"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160"/>
        <v>2.2307692307692308</v>
      </c>
      <c r="P2571">
        <f t="shared" si="161"/>
        <v>72.5</v>
      </c>
      <c r="Q2571" t="s">
        <v>8340</v>
      </c>
      <c r="R2571" t="s">
        <v>8341</v>
      </c>
      <c r="S2571" s="9">
        <f t="shared" si="163"/>
        <v>42234.105462962965</v>
      </c>
      <c r="T2571" s="9">
        <f t="shared" si="162"/>
        <v>42264.105462962965</v>
      </c>
    </row>
    <row r="2572" spans="1:20"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160"/>
        <v>0.84285714285714297</v>
      </c>
      <c r="P2572">
        <f t="shared" si="161"/>
        <v>29.5</v>
      </c>
      <c r="Q2572" t="s">
        <v>8340</v>
      </c>
      <c r="R2572" t="s">
        <v>8341</v>
      </c>
      <c r="S2572" s="9">
        <f t="shared" si="163"/>
        <v>42744.903182870374</v>
      </c>
      <c r="T2572" s="9">
        <f t="shared" si="162"/>
        <v>42774.903182870374</v>
      </c>
    </row>
    <row r="2573" spans="1:20"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160"/>
        <v>0.25</v>
      </c>
      <c r="P2573">
        <f t="shared" si="161"/>
        <v>62.5</v>
      </c>
      <c r="Q2573" t="s">
        <v>8340</v>
      </c>
      <c r="R2573" t="s">
        <v>8341</v>
      </c>
      <c r="S2573" s="9">
        <f t="shared" si="163"/>
        <v>42449.341678240744</v>
      </c>
      <c r="T2573" s="9">
        <f t="shared" si="162"/>
        <v>42509.341678240744</v>
      </c>
    </row>
    <row r="2574" spans="1:20"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160"/>
        <v>0</v>
      </c>
      <c r="P2574" t="e">
        <f t="shared" si="161"/>
        <v>#DIV/0!</v>
      </c>
      <c r="Q2574" t="s">
        <v>8340</v>
      </c>
      <c r="R2574" t="s">
        <v>8341</v>
      </c>
      <c r="S2574" s="9">
        <f t="shared" si="163"/>
        <v>42077.119409722218</v>
      </c>
      <c r="T2574" s="9">
        <f t="shared" si="162"/>
        <v>42107.119409722218</v>
      </c>
    </row>
    <row r="2575" spans="1:20"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160"/>
        <v>0</v>
      </c>
      <c r="P2575" t="e">
        <f t="shared" si="161"/>
        <v>#DIV/0!</v>
      </c>
      <c r="Q2575" t="s">
        <v>8340</v>
      </c>
      <c r="R2575" t="s">
        <v>8341</v>
      </c>
      <c r="S2575" s="9">
        <f t="shared" si="163"/>
        <v>41829.592002314814</v>
      </c>
      <c r="T2575" s="9">
        <f t="shared" si="162"/>
        <v>41874.592002314814</v>
      </c>
    </row>
    <row r="2576" spans="1:20"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160"/>
        <v>0</v>
      </c>
      <c r="P2576" t="e">
        <f t="shared" si="161"/>
        <v>#DIV/0!</v>
      </c>
      <c r="Q2576" t="s">
        <v>8340</v>
      </c>
      <c r="R2576" t="s">
        <v>8341</v>
      </c>
      <c r="S2576" s="9">
        <f t="shared" si="163"/>
        <v>42487.825752314813</v>
      </c>
      <c r="T2576" s="9">
        <f t="shared" si="162"/>
        <v>42508.825752314813</v>
      </c>
    </row>
    <row r="2577" spans="1:20"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160"/>
        <v>0</v>
      </c>
      <c r="P2577" t="e">
        <f t="shared" si="161"/>
        <v>#DIV/0!</v>
      </c>
      <c r="Q2577" t="s">
        <v>8340</v>
      </c>
      <c r="R2577" t="s">
        <v>8341</v>
      </c>
      <c r="S2577" s="9">
        <f t="shared" si="163"/>
        <v>41986.108726851846</v>
      </c>
      <c r="T2577" s="9">
        <f t="shared" si="162"/>
        <v>42016.108726851846</v>
      </c>
    </row>
    <row r="2578" spans="1:20"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160"/>
        <v>0</v>
      </c>
      <c r="P2578" t="e">
        <f t="shared" si="161"/>
        <v>#DIV/0!</v>
      </c>
      <c r="Q2578" t="s">
        <v>8340</v>
      </c>
      <c r="R2578" t="s">
        <v>8341</v>
      </c>
      <c r="S2578" s="9">
        <f t="shared" si="163"/>
        <v>42060.00980324074</v>
      </c>
      <c r="T2578" s="9">
        <f t="shared" si="162"/>
        <v>42104.968136574069</v>
      </c>
    </row>
    <row r="2579" spans="1:20"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ref="O2579:O2642" si="164">E2579/D2579 *100</f>
        <v>0</v>
      </c>
      <c r="P2579" t="e">
        <f t="shared" si="161"/>
        <v>#DIV/0!</v>
      </c>
      <c r="Q2579" t="s">
        <v>8340</v>
      </c>
      <c r="R2579" t="s">
        <v>8341</v>
      </c>
      <c r="S2579" s="9">
        <f t="shared" si="163"/>
        <v>41830.820567129631</v>
      </c>
      <c r="T2579" s="9">
        <f t="shared" si="162"/>
        <v>41855.820567129631</v>
      </c>
    </row>
    <row r="2580" spans="1:20"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164"/>
        <v>0</v>
      </c>
      <c r="P2580" t="e">
        <f t="shared" si="161"/>
        <v>#DIV/0!</v>
      </c>
      <c r="Q2580" t="s">
        <v>8340</v>
      </c>
      <c r="R2580" t="s">
        <v>8341</v>
      </c>
      <c r="S2580" s="9">
        <f t="shared" si="163"/>
        <v>42238.022905092599</v>
      </c>
      <c r="T2580" s="9">
        <f t="shared" si="162"/>
        <v>42286.708333333328</v>
      </c>
    </row>
    <row r="2581" spans="1:20"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164"/>
        <v>0.13849999999999998</v>
      </c>
      <c r="P2581">
        <f t="shared" si="161"/>
        <v>23.083333333333332</v>
      </c>
      <c r="Q2581" t="s">
        <v>8340</v>
      </c>
      <c r="R2581" t="s">
        <v>8341</v>
      </c>
      <c r="S2581" s="9">
        <f t="shared" si="163"/>
        <v>41837.829895833333</v>
      </c>
      <c r="T2581" s="9">
        <f t="shared" si="162"/>
        <v>41897.829895833333</v>
      </c>
    </row>
    <row r="2582" spans="1:20"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164"/>
        <v>0.6</v>
      </c>
      <c r="P2582">
        <f t="shared" si="161"/>
        <v>25.5</v>
      </c>
      <c r="Q2582" t="s">
        <v>8340</v>
      </c>
      <c r="R2582" t="s">
        <v>8341</v>
      </c>
      <c r="S2582" s="9">
        <f t="shared" si="163"/>
        <v>42110.326423611114</v>
      </c>
      <c r="T2582" s="9">
        <f t="shared" si="162"/>
        <v>42140.125</v>
      </c>
    </row>
    <row r="2583" spans="1:20"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164"/>
        <v>10.6</v>
      </c>
      <c r="P2583">
        <f t="shared" si="161"/>
        <v>48.18181818181818</v>
      </c>
      <c r="Q2583" t="s">
        <v>8340</v>
      </c>
      <c r="R2583" t="s">
        <v>8341</v>
      </c>
      <c r="S2583" s="9">
        <f t="shared" si="163"/>
        <v>42294.628449074073</v>
      </c>
      <c r="T2583" s="9">
        <f t="shared" si="162"/>
        <v>42324.670115740737</v>
      </c>
    </row>
    <row r="2584" spans="1:20"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164"/>
        <v>1.1111111111111111E-3</v>
      </c>
      <c r="P2584">
        <f t="shared" si="161"/>
        <v>1</v>
      </c>
      <c r="Q2584" t="s">
        <v>8340</v>
      </c>
      <c r="R2584" t="s">
        <v>8341</v>
      </c>
      <c r="S2584" s="9">
        <f t="shared" si="163"/>
        <v>42642.988819444443</v>
      </c>
      <c r="T2584" s="9">
        <f t="shared" si="162"/>
        <v>42672.988819444443</v>
      </c>
    </row>
    <row r="2585" spans="1:20"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164"/>
        <v>0.5</v>
      </c>
      <c r="P2585">
        <f t="shared" si="161"/>
        <v>1</v>
      </c>
      <c r="Q2585" t="s">
        <v>8340</v>
      </c>
      <c r="R2585" t="s">
        <v>8341</v>
      </c>
      <c r="S2585" s="9">
        <f t="shared" si="163"/>
        <v>42019.76944444445</v>
      </c>
      <c r="T2585" s="9">
        <f t="shared" si="162"/>
        <v>42079.727777777778</v>
      </c>
    </row>
    <row r="2586" spans="1:20"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164"/>
        <v>0</v>
      </c>
      <c r="P2586" t="e">
        <f t="shared" si="161"/>
        <v>#DIV/0!</v>
      </c>
      <c r="Q2586" t="s">
        <v>8340</v>
      </c>
      <c r="R2586" t="s">
        <v>8341</v>
      </c>
      <c r="S2586" s="9">
        <f t="shared" si="163"/>
        <v>42140.173252314817</v>
      </c>
      <c r="T2586" s="9">
        <f t="shared" si="162"/>
        <v>42170.173252314817</v>
      </c>
    </row>
    <row r="2587" spans="1:20"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164"/>
        <v>0.16666666666666669</v>
      </c>
      <c r="P2587">
        <f t="shared" si="161"/>
        <v>50</v>
      </c>
      <c r="Q2587" t="s">
        <v>8340</v>
      </c>
      <c r="R2587" t="s">
        <v>8341</v>
      </c>
      <c r="S2587" s="9">
        <f t="shared" si="163"/>
        <v>41795.963333333333</v>
      </c>
      <c r="T2587" s="9">
        <f t="shared" si="162"/>
        <v>41825.963333333333</v>
      </c>
    </row>
    <row r="2588" spans="1:20"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164"/>
        <v>0.16666666666666669</v>
      </c>
      <c r="P2588">
        <f t="shared" si="161"/>
        <v>5</v>
      </c>
      <c r="Q2588" t="s">
        <v>8340</v>
      </c>
      <c r="R2588" t="s">
        <v>8341</v>
      </c>
      <c r="S2588" s="9">
        <f t="shared" si="163"/>
        <v>42333.330277777779</v>
      </c>
      <c r="T2588" s="9">
        <f t="shared" si="162"/>
        <v>42363.330277777779</v>
      </c>
    </row>
    <row r="2589" spans="1:20"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164"/>
        <v>2.4340000000000002</v>
      </c>
      <c r="P2589">
        <f t="shared" si="161"/>
        <v>202.83333333333334</v>
      </c>
      <c r="Q2589" t="s">
        <v>8340</v>
      </c>
      <c r="R2589" t="s">
        <v>8341</v>
      </c>
      <c r="S2589" s="9">
        <f t="shared" si="163"/>
        <v>42338.675381944442</v>
      </c>
      <c r="T2589" s="9">
        <f t="shared" si="162"/>
        <v>42368.675381944442</v>
      </c>
    </row>
    <row r="2590" spans="1:20"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164"/>
        <v>3.8833333333333329</v>
      </c>
      <c r="P2590">
        <f t="shared" si="161"/>
        <v>29.125</v>
      </c>
      <c r="Q2590" t="s">
        <v>8340</v>
      </c>
      <c r="R2590" t="s">
        <v>8341</v>
      </c>
      <c r="S2590" s="9">
        <f t="shared" si="163"/>
        <v>42042.676226851851</v>
      </c>
      <c r="T2590" s="9">
        <f t="shared" si="162"/>
        <v>42094.551388888889</v>
      </c>
    </row>
    <row r="2591" spans="1:20"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164"/>
        <v>0.01</v>
      </c>
      <c r="P2591">
        <f t="shared" si="161"/>
        <v>5</v>
      </c>
      <c r="Q2591" t="s">
        <v>8340</v>
      </c>
      <c r="R2591" t="s">
        <v>8341</v>
      </c>
      <c r="S2591" s="9">
        <f t="shared" si="163"/>
        <v>42422.536192129628</v>
      </c>
      <c r="T2591" s="9">
        <f t="shared" si="162"/>
        <v>42452.494525462964</v>
      </c>
    </row>
    <row r="2592" spans="1:20"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164"/>
        <v>0</v>
      </c>
      <c r="P2592" t="e">
        <f t="shared" si="161"/>
        <v>#DIV/0!</v>
      </c>
      <c r="Q2592" t="s">
        <v>8340</v>
      </c>
      <c r="R2592" t="s">
        <v>8341</v>
      </c>
      <c r="S2592" s="9">
        <f t="shared" si="163"/>
        <v>42388.589085648149</v>
      </c>
      <c r="T2592" s="9">
        <f t="shared" si="162"/>
        <v>42395.589085648149</v>
      </c>
    </row>
    <row r="2593" spans="1:20"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164"/>
        <v>1.7333333333333332</v>
      </c>
      <c r="P2593">
        <f t="shared" si="161"/>
        <v>13</v>
      </c>
      <c r="Q2593" t="s">
        <v>8340</v>
      </c>
      <c r="R2593" t="s">
        <v>8341</v>
      </c>
      <c r="S2593" s="9">
        <f t="shared" si="163"/>
        <v>42382.906527777777</v>
      </c>
      <c r="T2593" s="9">
        <f t="shared" si="162"/>
        <v>42442.864861111113</v>
      </c>
    </row>
    <row r="2594" spans="1:20"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164"/>
        <v>0.16666666666666669</v>
      </c>
      <c r="P2594">
        <f t="shared" si="161"/>
        <v>50</v>
      </c>
      <c r="Q2594" t="s">
        <v>8340</v>
      </c>
      <c r="R2594" t="s">
        <v>8341</v>
      </c>
      <c r="S2594" s="9">
        <f t="shared" si="163"/>
        <v>41887.801168981481</v>
      </c>
      <c r="T2594" s="9">
        <f t="shared" si="162"/>
        <v>41917.801168981481</v>
      </c>
    </row>
    <row r="2595" spans="1:20"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164"/>
        <v>0</v>
      </c>
      <c r="P2595" t="e">
        <f t="shared" si="161"/>
        <v>#DIV/0!</v>
      </c>
      <c r="Q2595" t="s">
        <v>8340</v>
      </c>
      <c r="R2595" t="s">
        <v>8341</v>
      </c>
      <c r="S2595" s="9">
        <f t="shared" si="163"/>
        <v>42089.84520833334</v>
      </c>
      <c r="T2595" s="9">
        <f t="shared" si="162"/>
        <v>42119.84520833334</v>
      </c>
    </row>
    <row r="2596" spans="1:20"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164"/>
        <v>1.25E-3</v>
      </c>
      <c r="P2596">
        <f t="shared" si="161"/>
        <v>1</v>
      </c>
      <c r="Q2596" t="s">
        <v>8340</v>
      </c>
      <c r="R2596" t="s">
        <v>8341</v>
      </c>
      <c r="S2596" s="9">
        <f t="shared" si="163"/>
        <v>41828.967916666668</v>
      </c>
      <c r="T2596" s="9">
        <f t="shared" si="162"/>
        <v>41858.967916666668</v>
      </c>
    </row>
    <row r="2597" spans="1:20"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164"/>
        <v>12.166666666666668</v>
      </c>
      <c r="P2597">
        <f t="shared" si="161"/>
        <v>96.05263157894737</v>
      </c>
      <c r="Q2597" t="s">
        <v>8340</v>
      </c>
      <c r="R2597" t="s">
        <v>8341</v>
      </c>
      <c r="S2597" s="9">
        <f t="shared" si="163"/>
        <v>42760.244212962964</v>
      </c>
      <c r="T2597" s="9">
        <f t="shared" si="162"/>
        <v>42790.244212962964</v>
      </c>
    </row>
    <row r="2598" spans="1:20"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164"/>
        <v>23.588571428571427</v>
      </c>
      <c r="P2598">
        <f t="shared" si="161"/>
        <v>305.77777777777777</v>
      </c>
      <c r="Q2598" t="s">
        <v>8340</v>
      </c>
      <c r="R2598" t="s">
        <v>8341</v>
      </c>
      <c r="S2598" s="9">
        <f t="shared" si="163"/>
        <v>41828.664456018516</v>
      </c>
      <c r="T2598" s="9">
        <f t="shared" si="162"/>
        <v>41858.664456018516</v>
      </c>
    </row>
    <row r="2599" spans="1:20"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164"/>
        <v>5.6666666666666661</v>
      </c>
      <c r="P2599">
        <f t="shared" si="161"/>
        <v>12.142857142857142</v>
      </c>
      <c r="Q2599" t="s">
        <v>8340</v>
      </c>
      <c r="R2599" t="s">
        <v>8341</v>
      </c>
      <c r="S2599" s="9">
        <f t="shared" si="163"/>
        <v>42510.341631944444</v>
      </c>
      <c r="T2599" s="9">
        <f t="shared" si="162"/>
        <v>42540.341631944444</v>
      </c>
    </row>
    <row r="2600" spans="1:20"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164"/>
        <v>39</v>
      </c>
      <c r="P2600">
        <f t="shared" si="161"/>
        <v>83.571428571428569</v>
      </c>
      <c r="Q2600" t="s">
        <v>8340</v>
      </c>
      <c r="R2600" t="s">
        <v>8341</v>
      </c>
      <c r="S2600" s="9">
        <f t="shared" si="163"/>
        <v>42240.840289351851</v>
      </c>
      <c r="T2600" s="9">
        <f t="shared" si="162"/>
        <v>42270.840289351851</v>
      </c>
    </row>
    <row r="2601" spans="1:20"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164"/>
        <v>0.99546510341776351</v>
      </c>
      <c r="P2601">
        <f t="shared" si="161"/>
        <v>18</v>
      </c>
      <c r="Q2601" t="s">
        <v>8340</v>
      </c>
      <c r="R2601" t="s">
        <v>8341</v>
      </c>
      <c r="S2601" s="9">
        <f t="shared" si="163"/>
        <v>41809.754016203704</v>
      </c>
      <c r="T2601" s="9">
        <f t="shared" si="162"/>
        <v>41854.754016203704</v>
      </c>
    </row>
    <row r="2602" spans="1:20"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164"/>
        <v>6.9320000000000004</v>
      </c>
      <c r="P2602">
        <f t="shared" si="161"/>
        <v>115.53333333333333</v>
      </c>
      <c r="Q2602" t="s">
        <v>8340</v>
      </c>
      <c r="R2602" t="s">
        <v>8341</v>
      </c>
      <c r="S2602" s="9">
        <f t="shared" si="163"/>
        <v>42394.900462962964</v>
      </c>
      <c r="T2602" s="9">
        <f t="shared" si="162"/>
        <v>42454.858796296292</v>
      </c>
    </row>
    <row r="2603" spans="1:20"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164"/>
        <v>661.4</v>
      </c>
      <c r="P2603">
        <f t="shared" si="161"/>
        <v>21.900662251655628</v>
      </c>
      <c r="Q2603" t="s">
        <v>8323</v>
      </c>
      <c r="R2603" t="s">
        <v>8359</v>
      </c>
      <c r="S2603" s="9">
        <f t="shared" si="163"/>
        <v>41150.902187499996</v>
      </c>
      <c r="T2603" s="9">
        <f t="shared" si="162"/>
        <v>41165.165972222225</v>
      </c>
    </row>
    <row r="2604" spans="1:20"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164"/>
        <v>326.0916666666667</v>
      </c>
      <c r="P2604">
        <f t="shared" si="161"/>
        <v>80.022494887525568</v>
      </c>
      <c r="Q2604" t="s">
        <v>8323</v>
      </c>
      <c r="R2604" t="s">
        <v>8359</v>
      </c>
      <c r="S2604" s="9">
        <f t="shared" si="163"/>
        <v>41915.747314814813</v>
      </c>
      <c r="T2604" s="9">
        <f t="shared" si="162"/>
        <v>41955.888888888891</v>
      </c>
    </row>
    <row r="2605" spans="1:20"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164"/>
        <v>101.48571428571429</v>
      </c>
      <c r="P2605">
        <f t="shared" si="161"/>
        <v>35.520000000000003</v>
      </c>
      <c r="Q2605" t="s">
        <v>8323</v>
      </c>
      <c r="R2605" t="s">
        <v>8359</v>
      </c>
      <c r="S2605" s="9">
        <f t="shared" si="163"/>
        <v>41617.912662037037</v>
      </c>
      <c r="T2605" s="9">
        <f t="shared" si="162"/>
        <v>41631.912662037037</v>
      </c>
    </row>
    <row r="2606" spans="1:20"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164"/>
        <v>104.21799999999999</v>
      </c>
      <c r="P2606">
        <f t="shared" si="161"/>
        <v>64.933333333333323</v>
      </c>
      <c r="Q2606" t="s">
        <v>8323</v>
      </c>
      <c r="R2606" t="s">
        <v>8359</v>
      </c>
      <c r="S2606" s="9">
        <f t="shared" si="163"/>
        <v>40998.051192129627</v>
      </c>
      <c r="T2606" s="9">
        <f t="shared" si="162"/>
        <v>41028.051192129627</v>
      </c>
    </row>
    <row r="2607" spans="1:20"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164"/>
        <v>107.42157000000002</v>
      </c>
      <c r="P2607">
        <f t="shared" si="161"/>
        <v>60.965703745743475</v>
      </c>
      <c r="Q2607" t="s">
        <v>8323</v>
      </c>
      <c r="R2607" t="s">
        <v>8359</v>
      </c>
      <c r="S2607" s="9">
        <f t="shared" si="163"/>
        <v>42508.541550925926</v>
      </c>
      <c r="T2607" s="9">
        <f t="shared" si="162"/>
        <v>42538.541550925926</v>
      </c>
    </row>
    <row r="2608" spans="1:20"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164"/>
        <v>110.05454545454545</v>
      </c>
      <c r="P2608">
        <f t="shared" si="161"/>
        <v>31.444155844155844</v>
      </c>
      <c r="Q2608" t="s">
        <v>8323</v>
      </c>
      <c r="R2608" t="s">
        <v>8359</v>
      </c>
      <c r="S2608" s="9">
        <f t="shared" si="163"/>
        <v>41726.712754629632</v>
      </c>
      <c r="T2608" s="9">
        <f t="shared" si="162"/>
        <v>41758.712754629632</v>
      </c>
    </row>
    <row r="2609" spans="1:20"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164"/>
        <v>407.7</v>
      </c>
      <c r="P2609">
        <f t="shared" si="161"/>
        <v>81.949748743718587</v>
      </c>
      <c r="Q2609" t="s">
        <v>8323</v>
      </c>
      <c r="R2609" t="s">
        <v>8359</v>
      </c>
      <c r="S2609" s="9">
        <f t="shared" si="163"/>
        <v>42184.874675925923</v>
      </c>
      <c r="T2609" s="9">
        <f t="shared" si="162"/>
        <v>42228.083333333328</v>
      </c>
    </row>
    <row r="2610" spans="1:20"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164"/>
        <v>223.92500000000001</v>
      </c>
      <c r="P2610">
        <f t="shared" si="161"/>
        <v>58.92763157894737</v>
      </c>
      <c r="Q2610" t="s">
        <v>8323</v>
      </c>
      <c r="R2610" t="s">
        <v>8359</v>
      </c>
      <c r="S2610" s="9">
        <f t="shared" si="163"/>
        <v>42767.801712962959</v>
      </c>
      <c r="T2610" s="9">
        <f t="shared" si="162"/>
        <v>42809</v>
      </c>
    </row>
    <row r="2611" spans="1:20"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164"/>
        <v>303.80111428571428</v>
      </c>
      <c r="P2611">
        <f t="shared" si="161"/>
        <v>157.29347633136095</v>
      </c>
      <c r="Q2611" t="s">
        <v>8323</v>
      </c>
      <c r="R2611" t="s">
        <v>8359</v>
      </c>
      <c r="S2611" s="9">
        <f t="shared" si="163"/>
        <v>41075.237858796296</v>
      </c>
      <c r="T2611" s="9">
        <f t="shared" si="162"/>
        <v>41105.237858796296</v>
      </c>
    </row>
    <row r="2612" spans="1:20"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164"/>
        <v>141.3251043268175</v>
      </c>
      <c r="P2612">
        <f t="shared" si="161"/>
        <v>55.758509532062391</v>
      </c>
      <c r="Q2612" t="s">
        <v>8323</v>
      </c>
      <c r="R2612" t="s">
        <v>8359</v>
      </c>
      <c r="S2612" s="9">
        <f t="shared" si="163"/>
        <v>42564.881076388891</v>
      </c>
      <c r="T2612" s="9">
        <f t="shared" si="162"/>
        <v>42604.290972222225</v>
      </c>
    </row>
    <row r="2613" spans="1:20"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164"/>
        <v>2790.6363636363635</v>
      </c>
      <c r="P2613">
        <f t="shared" si="161"/>
        <v>83.802893802893806</v>
      </c>
      <c r="Q2613" t="s">
        <v>8323</v>
      </c>
      <c r="R2613" t="s">
        <v>8359</v>
      </c>
      <c r="S2613" s="9">
        <f t="shared" si="163"/>
        <v>42704.335810185185</v>
      </c>
      <c r="T2613" s="9">
        <f t="shared" si="162"/>
        <v>42737.957638888889</v>
      </c>
    </row>
    <row r="2614" spans="1:20"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164"/>
        <v>171.76130000000001</v>
      </c>
      <c r="P2614">
        <f t="shared" si="161"/>
        <v>58.422210884353746</v>
      </c>
      <c r="Q2614" t="s">
        <v>8323</v>
      </c>
      <c r="R2614" t="s">
        <v>8359</v>
      </c>
      <c r="S2614" s="9">
        <f t="shared" si="163"/>
        <v>41982.143171296295</v>
      </c>
      <c r="T2614" s="9">
        <f t="shared" si="162"/>
        <v>42013.143171296295</v>
      </c>
    </row>
    <row r="2615" spans="1:20"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164"/>
        <v>101.01333333333334</v>
      </c>
      <c r="P2615">
        <f t="shared" si="161"/>
        <v>270.57142857142856</v>
      </c>
      <c r="Q2615" t="s">
        <v>8323</v>
      </c>
      <c r="R2615" t="s">
        <v>8359</v>
      </c>
      <c r="S2615" s="9">
        <f t="shared" si="163"/>
        <v>41143.81821759259</v>
      </c>
      <c r="T2615" s="9">
        <f t="shared" si="162"/>
        <v>41173.81821759259</v>
      </c>
    </row>
    <row r="2616" spans="1:20"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164"/>
        <v>102</v>
      </c>
      <c r="P2616">
        <f t="shared" si="161"/>
        <v>107.1</v>
      </c>
      <c r="Q2616" t="s">
        <v>8323</v>
      </c>
      <c r="R2616" t="s">
        <v>8359</v>
      </c>
      <c r="S2616" s="9">
        <f t="shared" si="163"/>
        <v>41730.708472222221</v>
      </c>
      <c r="T2616" s="9">
        <f t="shared" si="162"/>
        <v>41759.208333333336</v>
      </c>
    </row>
    <row r="2617" spans="1:20"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164"/>
        <v>169.76511744127936</v>
      </c>
      <c r="P2617">
        <f t="shared" si="161"/>
        <v>47.180555555555557</v>
      </c>
      <c r="Q2617" t="s">
        <v>8323</v>
      </c>
      <c r="R2617" t="s">
        <v>8359</v>
      </c>
      <c r="S2617" s="9">
        <f t="shared" si="163"/>
        <v>42453.49726851852</v>
      </c>
      <c r="T2617" s="9">
        <f t="shared" si="162"/>
        <v>42490.5</v>
      </c>
    </row>
    <row r="2618" spans="1:20"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164"/>
        <v>114.53400000000001</v>
      </c>
      <c r="P2618">
        <f t="shared" si="161"/>
        <v>120.30882352941177</v>
      </c>
      <c r="Q2618" t="s">
        <v>8323</v>
      </c>
      <c r="R2618" t="s">
        <v>8359</v>
      </c>
      <c r="S2618" s="9">
        <f t="shared" si="163"/>
        <v>42211.99454861111</v>
      </c>
      <c r="T2618" s="9">
        <f t="shared" si="162"/>
        <v>42241.99454861111</v>
      </c>
    </row>
    <row r="2619" spans="1:20"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164"/>
        <v>877.6</v>
      </c>
      <c r="P2619">
        <f t="shared" si="161"/>
        <v>27.59748427672956</v>
      </c>
      <c r="Q2619" t="s">
        <v>8323</v>
      </c>
      <c r="R2619" t="s">
        <v>8359</v>
      </c>
      <c r="S2619" s="9">
        <f t="shared" si="163"/>
        <v>41902.874432870369</v>
      </c>
      <c r="T2619" s="9">
        <f t="shared" si="162"/>
        <v>41932.874432870369</v>
      </c>
    </row>
    <row r="2620" spans="1:20"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164"/>
        <v>105.38666666666667</v>
      </c>
      <c r="P2620">
        <f t="shared" si="161"/>
        <v>205.2987012987013</v>
      </c>
      <c r="Q2620" t="s">
        <v>8323</v>
      </c>
      <c r="R2620" t="s">
        <v>8359</v>
      </c>
      <c r="S2620" s="9">
        <f t="shared" si="163"/>
        <v>42279.792372685188</v>
      </c>
      <c r="T2620" s="9">
        <f t="shared" si="162"/>
        <v>42339.834039351852</v>
      </c>
    </row>
    <row r="2621" spans="1:20"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164"/>
        <v>188.39999999999998</v>
      </c>
      <c r="P2621">
        <f t="shared" si="161"/>
        <v>35.547169811320757</v>
      </c>
      <c r="Q2621" t="s">
        <v>8323</v>
      </c>
      <c r="R2621" t="s">
        <v>8359</v>
      </c>
      <c r="S2621" s="9">
        <f t="shared" si="163"/>
        <v>42273.884305555555</v>
      </c>
      <c r="T2621" s="9">
        <f t="shared" si="162"/>
        <v>42300.458333333328</v>
      </c>
    </row>
    <row r="2622" spans="1:20"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164"/>
        <v>143.65230769230772</v>
      </c>
      <c r="P2622">
        <f t="shared" si="161"/>
        <v>74.639488409272587</v>
      </c>
      <c r="Q2622" t="s">
        <v>8323</v>
      </c>
      <c r="R2622" t="s">
        <v>8359</v>
      </c>
      <c r="S2622" s="9">
        <f t="shared" si="163"/>
        <v>42251.16715277778</v>
      </c>
      <c r="T2622" s="9">
        <f t="shared" si="162"/>
        <v>42288.041666666672</v>
      </c>
    </row>
    <row r="2623" spans="1:20"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164"/>
        <v>145.88</v>
      </c>
      <c r="P2623">
        <f t="shared" si="161"/>
        <v>47.058064516129029</v>
      </c>
      <c r="Q2623" t="s">
        <v>8323</v>
      </c>
      <c r="R2623" t="s">
        <v>8359</v>
      </c>
      <c r="S2623" s="9">
        <f t="shared" si="163"/>
        <v>42115.74754629629</v>
      </c>
      <c r="T2623" s="9">
        <f t="shared" si="162"/>
        <v>42145.74754629629</v>
      </c>
    </row>
    <row r="2624" spans="1:20"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164"/>
        <v>131.184</v>
      </c>
      <c r="P2624">
        <f t="shared" si="161"/>
        <v>26.591351351351353</v>
      </c>
      <c r="Q2624" t="s">
        <v>8323</v>
      </c>
      <c r="R2624" t="s">
        <v>8359</v>
      </c>
      <c r="S2624" s="9">
        <f t="shared" si="163"/>
        <v>42689.74324074074</v>
      </c>
      <c r="T2624" s="9">
        <f t="shared" si="162"/>
        <v>42734.74324074074</v>
      </c>
    </row>
    <row r="2625" spans="1:20"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164"/>
        <v>113.99999999999999</v>
      </c>
      <c r="P2625">
        <f t="shared" si="161"/>
        <v>36.774193548387096</v>
      </c>
      <c r="Q2625" t="s">
        <v>8323</v>
      </c>
      <c r="R2625" t="s">
        <v>8359</v>
      </c>
      <c r="S2625" s="9">
        <f t="shared" si="163"/>
        <v>42692.256550925929</v>
      </c>
      <c r="T2625" s="9">
        <f t="shared" si="162"/>
        <v>42706.256550925929</v>
      </c>
    </row>
    <row r="2626" spans="1:20"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si="164"/>
        <v>1379.4206249999997</v>
      </c>
      <c r="P2626">
        <f t="shared" si="161"/>
        <v>31.820544982698959</v>
      </c>
      <c r="Q2626" t="s">
        <v>8323</v>
      </c>
      <c r="R2626" t="s">
        <v>8359</v>
      </c>
      <c r="S2626" s="9">
        <f t="shared" si="163"/>
        <v>41144.42155092593</v>
      </c>
      <c r="T2626" s="9">
        <f t="shared" si="162"/>
        <v>41165.42155092593</v>
      </c>
    </row>
    <row r="2627" spans="1:20"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si="164"/>
        <v>956</v>
      </c>
      <c r="P2627">
        <f t="shared" ref="P2627:P2690" si="165">(E2627/L2627)</f>
        <v>27.576923076923077</v>
      </c>
      <c r="Q2627" t="s">
        <v>8323</v>
      </c>
      <c r="R2627" t="s">
        <v>8359</v>
      </c>
      <c r="S2627" s="9">
        <f t="shared" si="163"/>
        <v>42658.810277777782</v>
      </c>
      <c r="T2627" s="9">
        <f t="shared" ref="T2627:T2690" si="166">(((I2627/60)/60)/24)+DATE(1970,1,1)</f>
        <v>42683.851944444439</v>
      </c>
    </row>
    <row r="2628" spans="1:20"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164"/>
        <v>112.00000000000001</v>
      </c>
      <c r="P2628">
        <f t="shared" si="165"/>
        <v>56</v>
      </c>
      <c r="Q2628" t="s">
        <v>8323</v>
      </c>
      <c r="R2628" t="s">
        <v>8359</v>
      </c>
      <c r="S2628" s="9">
        <f t="shared" ref="S2628:S2691" si="167">(((J2628/60)/60)/24)+DATE(1970,1,1)</f>
        <v>42128.628113425926</v>
      </c>
      <c r="T2628" s="9">
        <f t="shared" si="166"/>
        <v>42158.628113425926</v>
      </c>
    </row>
    <row r="2629" spans="1:20"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164"/>
        <v>646.66666666666663</v>
      </c>
      <c r="P2629">
        <f t="shared" si="165"/>
        <v>21.555555555555557</v>
      </c>
      <c r="Q2629" t="s">
        <v>8323</v>
      </c>
      <c r="R2629" t="s">
        <v>8359</v>
      </c>
      <c r="S2629" s="9">
        <f t="shared" si="167"/>
        <v>42304.829409722224</v>
      </c>
      <c r="T2629" s="9">
        <f t="shared" si="166"/>
        <v>42334.871076388896</v>
      </c>
    </row>
    <row r="2630" spans="1:20"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164"/>
        <v>110.36948748510132</v>
      </c>
      <c r="P2630">
        <f t="shared" si="165"/>
        <v>44.095238095238095</v>
      </c>
      <c r="Q2630" t="s">
        <v>8323</v>
      </c>
      <c r="R2630" t="s">
        <v>8359</v>
      </c>
      <c r="S2630" s="9">
        <f t="shared" si="167"/>
        <v>41953.966053240743</v>
      </c>
      <c r="T2630" s="9">
        <f t="shared" si="166"/>
        <v>41973.966053240743</v>
      </c>
    </row>
    <row r="2631" spans="1:20"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164"/>
        <v>127.74000000000001</v>
      </c>
      <c r="P2631">
        <f t="shared" si="165"/>
        <v>63.87</v>
      </c>
      <c r="Q2631" t="s">
        <v>8323</v>
      </c>
      <c r="R2631" t="s">
        <v>8359</v>
      </c>
      <c r="S2631" s="9">
        <f t="shared" si="167"/>
        <v>42108.538449074069</v>
      </c>
      <c r="T2631" s="9">
        <f t="shared" si="166"/>
        <v>42138.538449074069</v>
      </c>
    </row>
    <row r="2632" spans="1:20"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164"/>
        <v>157.9</v>
      </c>
      <c r="P2632">
        <f t="shared" si="165"/>
        <v>38.987654320987652</v>
      </c>
      <c r="Q2632" t="s">
        <v>8323</v>
      </c>
      <c r="R2632" t="s">
        <v>8359</v>
      </c>
      <c r="S2632" s="9">
        <f t="shared" si="167"/>
        <v>42524.105462962965</v>
      </c>
      <c r="T2632" s="9">
        <f t="shared" si="166"/>
        <v>42551.416666666672</v>
      </c>
    </row>
    <row r="2633" spans="1:20"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164"/>
        <v>114.66525000000001</v>
      </c>
      <c r="P2633">
        <f t="shared" si="165"/>
        <v>80.185489510489504</v>
      </c>
      <c r="Q2633" t="s">
        <v>8323</v>
      </c>
      <c r="R2633" t="s">
        <v>8359</v>
      </c>
      <c r="S2633" s="9">
        <f t="shared" si="167"/>
        <v>42218.169293981482</v>
      </c>
      <c r="T2633" s="9">
        <f t="shared" si="166"/>
        <v>42246.169293981482</v>
      </c>
    </row>
    <row r="2634" spans="1:20"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164"/>
        <v>137.00934579439252</v>
      </c>
      <c r="P2634">
        <f t="shared" si="165"/>
        <v>34.904761904761905</v>
      </c>
      <c r="Q2634" t="s">
        <v>8323</v>
      </c>
      <c r="R2634" t="s">
        <v>8359</v>
      </c>
      <c r="S2634" s="9">
        <f t="shared" si="167"/>
        <v>42494.061793981484</v>
      </c>
      <c r="T2634" s="9">
        <f t="shared" si="166"/>
        <v>42519.061793981484</v>
      </c>
    </row>
    <row r="2635" spans="1:20"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164"/>
        <v>354.62</v>
      </c>
      <c r="P2635">
        <f t="shared" si="165"/>
        <v>89.100502512562812</v>
      </c>
      <c r="Q2635" t="s">
        <v>8323</v>
      </c>
      <c r="R2635" t="s">
        <v>8359</v>
      </c>
      <c r="S2635" s="9">
        <f t="shared" si="167"/>
        <v>41667.823287037041</v>
      </c>
      <c r="T2635" s="9">
        <f t="shared" si="166"/>
        <v>41697.958333333336</v>
      </c>
    </row>
    <row r="2636" spans="1:20"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164"/>
        <v>106.02150537634409</v>
      </c>
      <c r="P2636">
        <f t="shared" si="165"/>
        <v>39.44</v>
      </c>
      <c r="Q2636" t="s">
        <v>8323</v>
      </c>
      <c r="R2636" t="s">
        <v>8359</v>
      </c>
      <c r="S2636" s="9">
        <f t="shared" si="167"/>
        <v>42612.656493055561</v>
      </c>
      <c r="T2636" s="9">
        <f t="shared" si="166"/>
        <v>42642.656493055561</v>
      </c>
    </row>
    <row r="2637" spans="1:20"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164"/>
        <v>100</v>
      </c>
      <c r="P2637">
        <f t="shared" si="165"/>
        <v>136.9047619047619</v>
      </c>
      <c r="Q2637" t="s">
        <v>8323</v>
      </c>
      <c r="R2637" t="s">
        <v>8359</v>
      </c>
      <c r="S2637" s="9">
        <f t="shared" si="167"/>
        <v>42037.950937500005</v>
      </c>
      <c r="T2637" s="9">
        <f t="shared" si="166"/>
        <v>42072.909270833334</v>
      </c>
    </row>
    <row r="2638" spans="1:20"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164"/>
        <v>187.3</v>
      </c>
      <c r="P2638">
        <f t="shared" si="165"/>
        <v>37.46</v>
      </c>
      <c r="Q2638" t="s">
        <v>8323</v>
      </c>
      <c r="R2638" t="s">
        <v>8359</v>
      </c>
      <c r="S2638" s="9">
        <f t="shared" si="167"/>
        <v>42636.614745370374</v>
      </c>
      <c r="T2638" s="9">
        <f t="shared" si="166"/>
        <v>42659.041666666672</v>
      </c>
    </row>
    <row r="2639" spans="1:20"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164"/>
        <v>166.2</v>
      </c>
      <c r="P2639">
        <f t="shared" si="165"/>
        <v>31.96153846153846</v>
      </c>
      <c r="Q2639" t="s">
        <v>8323</v>
      </c>
      <c r="R2639" t="s">
        <v>8359</v>
      </c>
      <c r="S2639" s="9">
        <f t="shared" si="167"/>
        <v>42639.549479166672</v>
      </c>
      <c r="T2639" s="9">
        <f t="shared" si="166"/>
        <v>42655.549479166672</v>
      </c>
    </row>
    <row r="2640" spans="1:20"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164"/>
        <v>101.72910662824208</v>
      </c>
      <c r="P2640">
        <f t="shared" si="165"/>
        <v>25.214285714285715</v>
      </c>
      <c r="Q2640" t="s">
        <v>8323</v>
      </c>
      <c r="R2640" t="s">
        <v>8359</v>
      </c>
      <c r="S2640" s="9">
        <f t="shared" si="167"/>
        <v>41989.913136574076</v>
      </c>
      <c r="T2640" s="9">
        <f t="shared" si="166"/>
        <v>42019.913136574076</v>
      </c>
    </row>
    <row r="2641" spans="1:20"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164"/>
        <v>164</v>
      </c>
      <c r="P2641">
        <f t="shared" si="165"/>
        <v>10.040816326530612</v>
      </c>
      <c r="Q2641" t="s">
        <v>8323</v>
      </c>
      <c r="R2641" t="s">
        <v>8359</v>
      </c>
      <c r="S2641" s="9">
        <f t="shared" si="167"/>
        <v>42024.86513888889</v>
      </c>
      <c r="T2641" s="9">
        <f t="shared" si="166"/>
        <v>42054.86513888889</v>
      </c>
    </row>
    <row r="2642" spans="1:20"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164"/>
        <v>105.66666666666666</v>
      </c>
      <c r="P2642">
        <f t="shared" si="165"/>
        <v>45.94202898550725</v>
      </c>
      <c r="Q2642" t="s">
        <v>8323</v>
      </c>
      <c r="R2642" t="s">
        <v>8359</v>
      </c>
      <c r="S2642" s="9">
        <f t="shared" si="167"/>
        <v>42103.160578703704</v>
      </c>
      <c r="T2642" s="9">
        <f t="shared" si="166"/>
        <v>42163.160578703704</v>
      </c>
    </row>
    <row r="2643" spans="1:20"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ref="O2643:O2706" si="168">E2643/D2643 *100</f>
        <v>1</v>
      </c>
      <c r="P2643">
        <f t="shared" si="165"/>
        <v>15</v>
      </c>
      <c r="Q2643" t="s">
        <v>8323</v>
      </c>
      <c r="R2643" t="s">
        <v>8359</v>
      </c>
      <c r="S2643" s="9">
        <f t="shared" si="167"/>
        <v>41880.827118055553</v>
      </c>
      <c r="T2643" s="9">
        <f t="shared" si="166"/>
        <v>41897.839583333334</v>
      </c>
    </row>
    <row r="2644" spans="1:20"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168"/>
        <v>0</v>
      </c>
      <c r="P2644" t="e">
        <f t="shared" si="165"/>
        <v>#DIV/0!</v>
      </c>
      <c r="Q2644" t="s">
        <v>8323</v>
      </c>
      <c r="R2644" t="s">
        <v>8359</v>
      </c>
      <c r="S2644" s="9">
        <f t="shared" si="167"/>
        <v>42536.246620370366</v>
      </c>
      <c r="T2644" s="9">
        <f t="shared" si="166"/>
        <v>42566.289583333331</v>
      </c>
    </row>
    <row r="2645" spans="1:20"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168"/>
        <v>33.559730999999999</v>
      </c>
      <c r="P2645">
        <f t="shared" si="165"/>
        <v>223.58248500999335</v>
      </c>
      <c r="Q2645" t="s">
        <v>8323</v>
      </c>
      <c r="R2645" t="s">
        <v>8359</v>
      </c>
      <c r="S2645" s="9">
        <f t="shared" si="167"/>
        <v>42689.582349537035</v>
      </c>
      <c r="T2645" s="9">
        <f t="shared" si="166"/>
        <v>42725.332638888889</v>
      </c>
    </row>
    <row r="2646" spans="1:20"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168"/>
        <v>2.0529999999999999</v>
      </c>
      <c r="P2646">
        <f t="shared" si="165"/>
        <v>39.480769230769234</v>
      </c>
      <c r="Q2646" t="s">
        <v>8323</v>
      </c>
      <c r="R2646" t="s">
        <v>8359</v>
      </c>
      <c r="S2646" s="9">
        <f t="shared" si="167"/>
        <v>42774.792071759264</v>
      </c>
      <c r="T2646" s="9">
        <f t="shared" si="166"/>
        <v>42804.792071759264</v>
      </c>
    </row>
    <row r="2647" spans="1:20"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168"/>
        <v>10.5</v>
      </c>
      <c r="P2647">
        <f t="shared" si="165"/>
        <v>91.304347826086953</v>
      </c>
      <c r="Q2647" t="s">
        <v>8323</v>
      </c>
      <c r="R2647" t="s">
        <v>8359</v>
      </c>
      <c r="S2647" s="9">
        <f t="shared" si="167"/>
        <v>41921.842627314814</v>
      </c>
      <c r="T2647" s="9">
        <f t="shared" si="166"/>
        <v>41951.884293981479</v>
      </c>
    </row>
    <row r="2648" spans="1:20"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168"/>
        <v>8.4172840000000004</v>
      </c>
      <c r="P2648">
        <f t="shared" si="165"/>
        <v>78.666205607476627</v>
      </c>
      <c r="Q2648" t="s">
        <v>8323</v>
      </c>
      <c r="R2648" t="s">
        <v>8359</v>
      </c>
      <c r="S2648" s="9">
        <f t="shared" si="167"/>
        <v>42226.313298611116</v>
      </c>
      <c r="T2648" s="9">
        <f t="shared" si="166"/>
        <v>42256.313298611116</v>
      </c>
    </row>
    <row r="2649" spans="1:20"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168"/>
        <v>1.44</v>
      </c>
      <c r="P2649">
        <f t="shared" si="165"/>
        <v>12</v>
      </c>
      <c r="Q2649" t="s">
        <v>8323</v>
      </c>
      <c r="R2649" t="s">
        <v>8359</v>
      </c>
      <c r="S2649" s="9">
        <f t="shared" si="167"/>
        <v>42200.261793981481</v>
      </c>
      <c r="T2649" s="9">
        <f t="shared" si="166"/>
        <v>42230.261793981481</v>
      </c>
    </row>
    <row r="2650" spans="1:20"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168"/>
        <v>0.88333333333333341</v>
      </c>
      <c r="P2650">
        <f t="shared" si="165"/>
        <v>17.666666666666668</v>
      </c>
      <c r="Q2650" t="s">
        <v>8323</v>
      </c>
      <c r="R2650" t="s">
        <v>8359</v>
      </c>
      <c r="S2650" s="9">
        <f t="shared" si="167"/>
        <v>42408.714814814812</v>
      </c>
      <c r="T2650" s="9">
        <f t="shared" si="166"/>
        <v>42438.714814814812</v>
      </c>
    </row>
    <row r="2651" spans="1:20"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168"/>
        <v>9.920000000000001E-2</v>
      </c>
      <c r="P2651">
        <f t="shared" si="165"/>
        <v>41.333333333333336</v>
      </c>
      <c r="Q2651" t="s">
        <v>8323</v>
      </c>
      <c r="R2651" t="s">
        <v>8359</v>
      </c>
      <c r="S2651" s="9">
        <f t="shared" si="167"/>
        <v>42341.99700231482</v>
      </c>
      <c r="T2651" s="9">
        <f t="shared" si="166"/>
        <v>42401.99700231482</v>
      </c>
    </row>
    <row r="2652" spans="1:20"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168"/>
        <v>0.59666666666666668</v>
      </c>
      <c r="P2652">
        <f t="shared" si="165"/>
        <v>71.599999999999994</v>
      </c>
      <c r="Q2652" t="s">
        <v>8323</v>
      </c>
      <c r="R2652" t="s">
        <v>8359</v>
      </c>
      <c r="S2652" s="9">
        <f t="shared" si="167"/>
        <v>42695.624340277776</v>
      </c>
      <c r="T2652" s="9">
        <f t="shared" si="166"/>
        <v>42725.624340277776</v>
      </c>
    </row>
    <row r="2653" spans="1:20"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168"/>
        <v>1.8689285714285715</v>
      </c>
      <c r="P2653">
        <f t="shared" si="165"/>
        <v>307.8235294117647</v>
      </c>
      <c r="Q2653" t="s">
        <v>8323</v>
      </c>
      <c r="R2653" t="s">
        <v>8359</v>
      </c>
      <c r="S2653" s="9">
        <f t="shared" si="167"/>
        <v>42327.805659722217</v>
      </c>
      <c r="T2653" s="9">
        <f t="shared" si="166"/>
        <v>42355.805659722217</v>
      </c>
    </row>
    <row r="2654" spans="1:20"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168"/>
        <v>0.88500000000000001</v>
      </c>
      <c r="P2654">
        <f t="shared" si="165"/>
        <v>80.454545454545453</v>
      </c>
      <c r="Q2654" t="s">
        <v>8323</v>
      </c>
      <c r="R2654" t="s">
        <v>8359</v>
      </c>
      <c r="S2654" s="9">
        <f t="shared" si="167"/>
        <v>41953.158854166672</v>
      </c>
      <c r="T2654" s="9">
        <f t="shared" si="166"/>
        <v>41983.158854166672</v>
      </c>
    </row>
    <row r="2655" spans="1:20"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168"/>
        <v>11.52156862745098</v>
      </c>
      <c r="P2655">
        <f t="shared" si="165"/>
        <v>83.942857142857136</v>
      </c>
      <c r="Q2655" t="s">
        <v>8323</v>
      </c>
      <c r="R2655" t="s">
        <v>8359</v>
      </c>
      <c r="S2655" s="9">
        <f t="shared" si="167"/>
        <v>41771.651932870373</v>
      </c>
      <c r="T2655" s="9">
        <f t="shared" si="166"/>
        <v>41803.166666666664</v>
      </c>
    </row>
    <row r="2656" spans="1:20"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168"/>
        <v>5.1000000000000004E-2</v>
      </c>
      <c r="P2656">
        <f t="shared" si="165"/>
        <v>8.5</v>
      </c>
      <c r="Q2656" t="s">
        <v>8323</v>
      </c>
      <c r="R2656" t="s">
        <v>8359</v>
      </c>
      <c r="S2656" s="9">
        <f t="shared" si="167"/>
        <v>42055.600995370376</v>
      </c>
      <c r="T2656" s="9">
        <f t="shared" si="166"/>
        <v>42115.559328703705</v>
      </c>
    </row>
    <row r="2657" spans="1:20"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168"/>
        <v>21.033333333333335</v>
      </c>
      <c r="P2657">
        <f t="shared" si="165"/>
        <v>73.372093023255815</v>
      </c>
      <c r="Q2657" t="s">
        <v>8323</v>
      </c>
      <c r="R2657" t="s">
        <v>8359</v>
      </c>
      <c r="S2657" s="9">
        <f t="shared" si="167"/>
        <v>42381.866284722222</v>
      </c>
      <c r="T2657" s="9">
        <f t="shared" si="166"/>
        <v>42409.833333333328</v>
      </c>
    </row>
    <row r="2658" spans="1:20"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168"/>
        <v>11.436666666666667</v>
      </c>
      <c r="P2658">
        <f t="shared" si="165"/>
        <v>112.86184210526316</v>
      </c>
      <c r="Q2658" t="s">
        <v>8323</v>
      </c>
      <c r="R2658" t="s">
        <v>8359</v>
      </c>
      <c r="S2658" s="9">
        <f t="shared" si="167"/>
        <v>42767.688518518517</v>
      </c>
      <c r="T2658" s="9">
        <f t="shared" si="166"/>
        <v>42806.791666666672</v>
      </c>
    </row>
    <row r="2659" spans="1:20"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168"/>
        <v>18.737933333333334</v>
      </c>
      <c r="P2659">
        <f t="shared" si="165"/>
        <v>95.277627118644077</v>
      </c>
      <c r="Q2659" t="s">
        <v>8323</v>
      </c>
      <c r="R2659" t="s">
        <v>8359</v>
      </c>
      <c r="S2659" s="9">
        <f t="shared" si="167"/>
        <v>42551.928854166668</v>
      </c>
      <c r="T2659" s="9">
        <f t="shared" si="166"/>
        <v>42585.0625</v>
      </c>
    </row>
    <row r="2660" spans="1:20"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168"/>
        <v>9.285714285714286E-2</v>
      </c>
      <c r="P2660">
        <f t="shared" si="165"/>
        <v>22.75</v>
      </c>
      <c r="Q2660" t="s">
        <v>8323</v>
      </c>
      <c r="R2660" t="s">
        <v>8359</v>
      </c>
      <c r="S2660" s="9">
        <f t="shared" si="167"/>
        <v>42551.884189814817</v>
      </c>
      <c r="T2660" s="9">
        <f t="shared" si="166"/>
        <v>42581.884189814817</v>
      </c>
    </row>
    <row r="2661" spans="1:20"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168"/>
        <v>2.7204081632653061</v>
      </c>
      <c r="P2661">
        <f t="shared" si="165"/>
        <v>133.30000000000001</v>
      </c>
      <c r="Q2661" t="s">
        <v>8323</v>
      </c>
      <c r="R2661" t="s">
        <v>8359</v>
      </c>
      <c r="S2661" s="9">
        <f t="shared" si="167"/>
        <v>42082.069560185191</v>
      </c>
      <c r="T2661" s="9">
        <f t="shared" si="166"/>
        <v>42112.069560185191</v>
      </c>
    </row>
    <row r="2662" spans="1:20"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168"/>
        <v>9.5000000000000001E-2</v>
      </c>
      <c r="P2662">
        <f t="shared" si="165"/>
        <v>3.8</v>
      </c>
      <c r="Q2662" t="s">
        <v>8323</v>
      </c>
      <c r="R2662" t="s">
        <v>8359</v>
      </c>
      <c r="S2662" s="9">
        <f t="shared" si="167"/>
        <v>42272.713171296295</v>
      </c>
      <c r="T2662" s="9">
        <f t="shared" si="166"/>
        <v>42332.754837962959</v>
      </c>
    </row>
    <row r="2663" spans="1:20"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168"/>
        <v>102.89999999999999</v>
      </c>
      <c r="P2663">
        <f t="shared" si="165"/>
        <v>85.75</v>
      </c>
      <c r="Q2663" t="s">
        <v>8323</v>
      </c>
      <c r="R2663" t="s">
        <v>8360</v>
      </c>
      <c r="S2663" s="9">
        <f t="shared" si="167"/>
        <v>41542.958449074074</v>
      </c>
      <c r="T2663" s="9">
        <f t="shared" si="166"/>
        <v>41572.958449074074</v>
      </c>
    </row>
    <row r="2664" spans="1:20"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168"/>
        <v>106.80000000000001</v>
      </c>
      <c r="P2664">
        <f t="shared" si="165"/>
        <v>267</v>
      </c>
      <c r="Q2664" t="s">
        <v>8323</v>
      </c>
      <c r="R2664" t="s">
        <v>8360</v>
      </c>
      <c r="S2664" s="9">
        <f t="shared" si="167"/>
        <v>42207.746678240743</v>
      </c>
      <c r="T2664" s="9">
        <f t="shared" si="166"/>
        <v>42237.746678240743</v>
      </c>
    </row>
    <row r="2665" spans="1:20"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168"/>
        <v>104.59625</v>
      </c>
      <c r="P2665">
        <f t="shared" si="165"/>
        <v>373.55803571428572</v>
      </c>
      <c r="Q2665" t="s">
        <v>8323</v>
      </c>
      <c r="R2665" t="s">
        <v>8360</v>
      </c>
      <c r="S2665" s="9">
        <f t="shared" si="167"/>
        <v>42222.622766203705</v>
      </c>
      <c r="T2665" s="9">
        <f t="shared" si="166"/>
        <v>42251.625</v>
      </c>
    </row>
    <row r="2666" spans="1:20"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168"/>
        <v>103.42857142857143</v>
      </c>
      <c r="P2666">
        <f t="shared" si="165"/>
        <v>174.03846153846155</v>
      </c>
      <c r="Q2666" t="s">
        <v>8323</v>
      </c>
      <c r="R2666" t="s">
        <v>8360</v>
      </c>
      <c r="S2666" s="9">
        <f t="shared" si="167"/>
        <v>42313.02542824074</v>
      </c>
      <c r="T2666" s="9">
        <f t="shared" si="166"/>
        <v>42347.290972222225</v>
      </c>
    </row>
    <row r="2667" spans="1:20"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168"/>
        <v>123.14285714285715</v>
      </c>
      <c r="P2667">
        <f t="shared" si="165"/>
        <v>93.695652173913047</v>
      </c>
      <c r="Q2667" t="s">
        <v>8323</v>
      </c>
      <c r="R2667" t="s">
        <v>8360</v>
      </c>
      <c r="S2667" s="9">
        <f t="shared" si="167"/>
        <v>42083.895532407405</v>
      </c>
      <c r="T2667" s="9">
        <f t="shared" si="166"/>
        <v>42128.895532407405</v>
      </c>
    </row>
    <row r="2668" spans="1:20"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168"/>
        <v>159.29509999999999</v>
      </c>
      <c r="P2668">
        <f t="shared" si="165"/>
        <v>77.327718446601949</v>
      </c>
      <c r="Q2668" t="s">
        <v>8323</v>
      </c>
      <c r="R2668" t="s">
        <v>8360</v>
      </c>
      <c r="S2668" s="9">
        <f t="shared" si="167"/>
        <v>42235.764340277776</v>
      </c>
      <c r="T2668" s="9">
        <f t="shared" si="166"/>
        <v>42272.875</v>
      </c>
    </row>
    <row r="2669" spans="1:20"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168"/>
        <v>110.66666666666667</v>
      </c>
      <c r="P2669">
        <f t="shared" si="165"/>
        <v>92.222222222222229</v>
      </c>
      <c r="Q2669" t="s">
        <v>8323</v>
      </c>
      <c r="R2669" t="s">
        <v>8360</v>
      </c>
      <c r="S2669" s="9">
        <f t="shared" si="167"/>
        <v>42380.926111111112</v>
      </c>
      <c r="T2669" s="9">
        <f t="shared" si="166"/>
        <v>42410.926111111112</v>
      </c>
    </row>
    <row r="2670" spans="1:20"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168"/>
        <v>170.70000000000002</v>
      </c>
      <c r="P2670">
        <f t="shared" si="165"/>
        <v>60.964285714285715</v>
      </c>
      <c r="Q2670" t="s">
        <v>8323</v>
      </c>
      <c r="R2670" t="s">
        <v>8360</v>
      </c>
      <c r="S2670" s="9">
        <f t="shared" si="167"/>
        <v>42275.588715277772</v>
      </c>
      <c r="T2670" s="9">
        <f t="shared" si="166"/>
        <v>42317.60555555555</v>
      </c>
    </row>
    <row r="2671" spans="1:20"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168"/>
        <v>125.125</v>
      </c>
      <c r="P2671">
        <f t="shared" si="165"/>
        <v>91</v>
      </c>
      <c r="Q2671" t="s">
        <v>8323</v>
      </c>
      <c r="R2671" t="s">
        <v>8360</v>
      </c>
      <c r="S2671" s="9">
        <f t="shared" si="167"/>
        <v>42319.035833333335</v>
      </c>
      <c r="T2671" s="9">
        <f t="shared" si="166"/>
        <v>42379.035833333335</v>
      </c>
    </row>
    <row r="2672" spans="1:20"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168"/>
        <v>6.4158609339642041</v>
      </c>
      <c r="P2672">
        <f t="shared" si="165"/>
        <v>41.583333333333336</v>
      </c>
      <c r="Q2672" t="s">
        <v>8323</v>
      </c>
      <c r="R2672" t="s">
        <v>8360</v>
      </c>
      <c r="S2672" s="9">
        <f t="shared" si="167"/>
        <v>41821.020601851851</v>
      </c>
      <c r="T2672" s="9">
        <f t="shared" si="166"/>
        <v>41849.020601851851</v>
      </c>
    </row>
    <row r="2673" spans="1:20"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168"/>
        <v>11.343999999999999</v>
      </c>
      <c r="P2673">
        <f t="shared" si="165"/>
        <v>33.761904761904759</v>
      </c>
      <c r="Q2673" t="s">
        <v>8323</v>
      </c>
      <c r="R2673" t="s">
        <v>8360</v>
      </c>
      <c r="S2673" s="9">
        <f t="shared" si="167"/>
        <v>41962.749027777783</v>
      </c>
      <c r="T2673" s="9">
        <f t="shared" si="166"/>
        <v>41992.818055555559</v>
      </c>
    </row>
    <row r="2674" spans="1:20"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168"/>
        <v>33.19</v>
      </c>
      <c r="P2674">
        <f t="shared" si="165"/>
        <v>70.61702127659575</v>
      </c>
      <c r="Q2674" t="s">
        <v>8323</v>
      </c>
      <c r="R2674" t="s">
        <v>8360</v>
      </c>
      <c r="S2674" s="9">
        <f t="shared" si="167"/>
        <v>42344.884143518517</v>
      </c>
      <c r="T2674" s="9">
        <f t="shared" si="166"/>
        <v>42366.25</v>
      </c>
    </row>
    <row r="2675" spans="1:20"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168"/>
        <v>27.58</v>
      </c>
      <c r="P2675">
        <f t="shared" si="165"/>
        <v>167.15151515151516</v>
      </c>
      <c r="Q2675" t="s">
        <v>8323</v>
      </c>
      <c r="R2675" t="s">
        <v>8360</v>
      </c>
      <c r="S2675" s="9">
        <f t="shared" si="167"/>
        <v>41912.541655092595</v>
      </c>
      <c r="T2675" s="9">
        <f t="shared" si="166"/>
        <v>41941.947916666664</v>
      </c>
    </row>
    <row r="2676" spans="1:20"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168"/>
        <v>62.839999999999996</v>
      </c>
      <c r="P2676">
        <f t="shared" si="165"/>
        <v>128.61988304093566</v>
      </c>
      <c r="Q2676" t="s">
        <v>8323</v>
      </c>
      <c r="R2676" t="s">
        <v>8360</v>
      </c>
      <c r="S2676" s="9">
        <f t="shared" si="167"/>
        <v>42529.632754629631</v>
      </c>
      <c r="T2676" s="9">
        <f t="shared" si="166"/>
        <v>42556.207638888889</v>
      </c>
    </row>
    <row r="2677" spans="1:20"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168"/>
        <v>7.5880000000000001</v>
      </c>
      <c r="P2677">
        <f t="shared" si="165"/>
        <v>65.41379310344827</v>
      </c>
      <c r="Q2677" t="s">
        <v>8323</v>
      </c>
      <c r="R2677" t="s">
        <v>8360</v>
      </c>
      <c r="S2677" s="9">
        <f t="shared" si="167"/>
        <v>41923.857511574075</v>
      </c>
      <c r="T2677" s="9">
        <f t="shared" si="166"/>
        <v>41953.899178240739</v>
      </c>
    </row>
    <row r="2678" spans="1:20"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168"/>
        <v>50.38095238095238</v>
      </c>
      <c r="P2678">
        <f t="shared" si="165"/>
        <v>117.55555555555556</v>
      </c>
      <c r="Q2678" t="s">
        <v>8323</v>
      </c>
      <c r="R2678" t="s">
        <v>8360</v>
      </c>
      <c r="S2678" s="9">
        <f t="shared" si="167"/>
        <v>42482.624699074076</v>
      </c>
      <c r="T2678" s="9">
        <f t="shared" si="166"/>
        <v>42512.624699074076</v>
      </c>
    </row>
    <row r="2679" spans="1:20"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168"/>
        <v>17.512820512820511</v>
      </c>
      <c r="P2679">
        <f t="shared" si="165"/>
        <v>126.48148148148148</v>
      </c>
      <c r="Q2679" t="s">
        <v>8323</v>
      </c>
      <c r="R2679" t="s">
        <v>8360</v>
      </c>
      <c r="S2679" s="9">
        <f t="shared" si="167"/>
        <v>41793.029432870368</v>
      </c>
      <c r="T2679" s="9">
        <f t="shared" si="166"/>
        <v>41823.029432870368</v>
      </c>
    </row>
    <row r="2680" spans="1:20"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168"/>
        <v>1.375E-2</v>
      </c>
      <c r="P2680">
        <f t="shared" si="165"/>
        <v>550</v>
      </c>
      <c r="Q2680" t="s">
        <v>8323</v>
      </c>
      <c r="R2680" t="s">
        <v>8360</v>
      </c>
      <c r="S2680" s="9">
        <f t="shared" si="167"/>
        <v>42241.798206018517</v>
      </c>
      <c r="T2680" s="9">
        <f t="shared" si="166"/>
        <v>42271.798206018517</v>
      </c>
    </row>
    <row r="2681" spans="1:20"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168"/>
        <v>0.33</v>
      </c>
      <c r="P2681">
        <f t="shared" si="165"/>
        <v>44</v>
      </c>
      <c r="Q2681" t="s">
        <v>8323</v>
      </c>
      <c r="R2681" t="s">
        <v>8360</v>
      </c>
      <c r="S2681" s="9">
        <f t="shared" si="167"/>
        <v>42033.001087962963</v>
      </c>
      <c r="T2681" s="9">
        <f t="shared" si="166"/>
        <v>42063.001087962963</v>
      </c>
    </row>
    <row r="2682" spans="1:20"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168"/>
        <v>0.86250000000000004</v>
      </c>
      <c r="P2682">
        <f t="shared" si="165"/>
        <v>69</v>
      </c>
      <c r="Q2682" t="s">
        <v>8323</v>
      </c>
      <c r="R2682" t="s">
        <v>8360</v>
      </c>
      <c r="S2682" s="9">
        <f t="shared" si="167"/>
        <v>42436.211701388893</v>
      </c>
      <c r="T2682" s="9">
        <f t="shared" si="166"/>
        <v>42466.170034722221</v>
      </c>
    </row>
    <row r="2683" spans="1:20"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168"/>
        <v>0.6875</v>
      </c>
      <c r="P2683">
        <f t="shared" si="165"/>
        <v>27.5</v>
      </c>
      <c r="Q2683" t="s">
        <v>8340</v>
      </c>
      <c r="R2683" t="s">
        <v>8341</v>
      </c>
      <c r="S2683" s="9">
        <f t="shared" si="167"/>
        <v>41805.895254629628</v>
      </c>
      <c r="T2683" s="9">
        <f t="shared" si="166"/>
        <v>41830.895254629628</v>
      </c>
    </row>
    <row r="2684" spans="1:20"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168"/>
        <v>28.299999999999997</v>
      </c>
      <c r="P2684">
        <f t="shared" si="165"/>
        <v>84.9</v>
      </c>
      <c r="Q2684" t="s">
        <v>8340</v>
      </c>
      <c r="R2684" t="s">
        <v>8341</v>
      </c>
      <c r="S2684" s="9">
        <f t="shared" si="167"/>
        <v>41932.871990740743</v>
      </c>
      <c r="T2684" s="9">
        <f t="shared" si="166"/>
        <v>41965.249305555553</v>
      </c>
    </row>
    <row r="2685" spans="1:20"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168"/>
        <v>0.24</v>
      </c>
      <c r="P2685">
        <f t="shared" si="165"/>
        <v>12</v>
      </c>
      <c r="Q2685" t="s">
        <v>8340</v>
      </c>
      <c r="R2685" t="s">
        <v>8341</v>
      </c>
      <c r="S2685" s="9">
        <f t="shared" si="167"/>
        <v>42034.75509259259</v>
      </c>
      <c r="T2685" s="9">
        <f t="shared" si="166"/>
        <v>42064.75509259259</v>
      </c>
    </row>
    <row r="2686" spans="1:20"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168"/>
        <v>1.1428571428571428</v>
      </c>
      <c r="P2686">
        <f t="shared" si="165"/>
        <v>200</v>
      </c>
      <c r="Q2686" t="s">
        <v>8340</v>
      </c>
      <c r="R2686" t="s">
        <v>8341</v>
      </c>
      <c r="S2686" s="9">
        <f t="shared" si="167"/>
        <v>41820.914641203701</v>
      </c>
      <c r="T2686" s="9">
        <f t="shared" si="166"/>
        <v>41860.914641203701</v>
      </c>
    </row>
    <row r="2687" spans="1:20"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168"/>
        <v>0.02</v>
      </c>
      <c r="P2687">
        <f t="shared" si="165"/>
        <v>10</v>
      </c>
      <c r="Q2687" t="s">
        <v>8340</v>
      </c>
      <c r="R2687" t="s">
        <v>8341</v>
      </c>
      <c r="S2687" s="9">
        <f t="shared" si="167"/>
        <v>42061.69594907407</v>
      </c>
      <c r="T2687" s="9">
        <f t="shared" si="166"/>
        <v>42121.654282407413</v>
      </c>
    </row>
    <row r="2688" spans="1:20"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168"/>
        <v>0</v>
      </c>
      <c r="P2688" t="e">
        <f t="shared" si="165"/>
        <v>#DIV/0!</v>
      </c>
      <c r="Q2688" t="s">
        <v>8340</v>
      </c>
      <c r="R2688" t="s">
        <v>8341</v>
      </c>
      <c r="S2688" s="9">
        <f t="shared" si="167"/>
        <v>41892.974803240737</v>
      </c>
      <c r="T2688" s="9">
        <f t="shared" si="166"/>
        <v>41912.974803240737</v>
      </c>
    </row>
    <row r="2689" spans="1:20"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168"/>
        <v>0</v>
      </c>
      <c r="P2689" t="e">
        <f t="shared" si="165"/>
        <v>#DIV/0!</v>
      </c>
      <c r="Q2689" t="s">
        <v>8340</v>
      </c>
      <c r="R2689" t="s">
        <v>8341</v>
      </c>
      <c r="S2689" s="9">
        <f t="shared" si="167"/>
        <v>42154.64025462963</v>
      </c>
      <c r="T2689" s="9">
        <f t="shared" si="166"/>
        <v>42184.64025462963</v>
      </c>
    </row>
    <row r="2690" spans="1:20"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si="168"/>
        <v>0.14799999999999999</v>
      </c>
      <c r="P2690">
        <f t="shared" si="165"/>
        <v>5.2857142857142856</v>
      </c>
      <c r="Q2690" t="s">
        <v>8340</v>
      </c>
      <c r="R2690" t="s">
        <v>8341</v>
      </c>
      <c r="S2690" s="9">
        <f t="shared" si="167"/>
        <v>42028.118865740747</v>
      </c>
      <c r="T2690" s="9">
        <f t="shared" si="166"/>
        <v>42059.125</v>
      </c>
    </row>
    <row r="2691" spans="1:20"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si="168"/>
        <v>2.8571428571428571E-3</v>
      </c>
      <c r="P2691">
        <f t="shared" ref="P2691:P2754" si="169">(E2691/L2691)</f>
        <v>1</v>
      </c>
      <c r="Q2691" t="s">
        <v>8340</v>
      </c>
      <c r="R2691" t="s">
        <v>8341</v>
      </c>
      <c r="S2691" s="9">
        <f t="shared" si="167"/>
        <v>42551.961689814809</v>
      </c>
      <c r="T2691" s="9">
        <f t="shared" ref="T2691:T2754" si="170">(((I2691/60)/60)/24)+DATE(1970,1,1)</f>
        <v>42581.961689814809</v>
      </c>
    </row>
    <row r="2692" spans="1:20"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168"/>
        <v>10.7325</v>
      </c>
      <c r="P2692">
        <f t="shared" si="169"/>
        <v>72.762711864406782</v>
      </c>
      <c r="Q2692" t="s">
        <v>8340</v>
      </c>
      <c r="R2692" t="s">
        <v>8341</v>
      </c>
      <c r="S2692" s="9">
        <f t="shared" ref="S2692:S2755" si="171">(((J2692/60)/60)/24)+DATE(1970,1,1)</f>
        <v>42113.105046296296</v>
      </c>
      <c r="T2692" s="9">
        <f t="shared" si="170"/>
        <v>42158.105046296296</v>
      </c>
    </row>
    <row r="2693" spans="1:20"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168"/>
        <v>5.3846153846153842E-2</v>
      </c>
      <c r="P2693">
        <f t="shared" si="169"/>
        <v>17.5</v>
      </c>
      <c r="Q2693" t="s">
        <v>8340</v>
      </c>
      <c r="R2693" t="s">
        <v>8341</v>
      </c>
      <c r="S2693" s="9">
        <f t="shared" si="171"/>
        <v>42089.724039351851</v>
      </c>
      <c r="T2693" s="9">
        <f t="shared" si="170"/>
        <v>42134.724039351851</v>
      </c>
    </row>
    <row r="2694" spans="1:20"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168"/>
        <v>0.7142857142857143</v>
      </c>
      <c r="P2694">
        <f t="shared" si="169"/>
        <v>25</v>
      </c>
      <c r="Q2694" t="s">
        <v>8340</v>
      </c>
      <c r="R2694" t="s">
        <v>8341</v>
      </c>
      <c r="S2694" s="9">
        <f t="shared" si="171"/>
        <v>42058.334027777775</v>
      </c>
      <c r="T2694" s="9">
        <f t="shared" si="170"/>
        <v>42088.292361111111</v>
      </c>
    </row>
    <row r="2695" spans="1:20"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168"/>
        <v>0.8</v>
      </c>
      <c r="P2695">
        <f t="shared" si="169"/>
        <v>13.333333333333334</v>
      </c>
      <c r="Q2695" t="s">
        <v>8340</v>
      </c>
      <c r="R2695" t="s">
        <v>8341</v>
      </c>
      <c r="S2695" s="9">
        <f t="shared" si="171"/>
        <v>41834.138495370367</v>
      </c>
      <c r="T2695" s="9">
        <f t="shared" si="170"/>
        <v>41864.138495370367</v>
      </c>
    </row>
    <row r="2696" spans="1:20"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168"/>
        <v>3.3333333333333335E-3</v>
      </c>
      <c r="P2696">
        <f t="shared" si="169"/>
        <v>1</v>
      </c>
      <c r="Q2696" t="s">
        <v>8340</v>
      </c>
      <c r="R2696" t="s">
        <v>8341</v>
      </c>
      <c r="S2696" s="9">
        <f t="shared" si="171"/>
        <v>41878.140497685185</v>
      </c>
      <c r="T2696" s="9">
        <f t="shared" si="170"/>
        <v>41908.140497685185</v>
      </c>
    </row>
    <row r="2697" spans="1:20"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168"/>
        <v>0.47333333333333333</v>
      </c>
      <c r="P2697">
        <f t="shared" si="169"/>
        <v>23.666666666666668</v>
      </c>
      <c r="Q2697" t="s">
        <v>8340</v>
      </c>
      <c r="R2697" t="s">
        <v>8341</v>
      </c>
      <c r="S2697" s="9">
        <f t="shared" si="171"/>
        <v>42048.181921296295</v>
      </c>
      <c r="T2697" s="9">
        <f t="shared" si="170"/>
        <v>42108.14025462963</v>
      </c>
    </row>
    <row r="2698" spans="1:20"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168"/>
        <v>5.65</v>
      </c>
      <c r="P2698">
        <f t="shared" si="169"/>
        <v>89.21052631578948</v>
      </c>
      <c r="Q2698" t="s">
        <v>8340</v>
      </c>
      <c r="R2698" t="s">
        <v>8341</v>
      </c>
      <c r="S2698" s="9">
        <f t="shared" si="171"/>
        <v>41964.844444444447</v>
      </c>
      <c r="T2698" s="9">
        <f t="shared" si="170"/>
        <v>41998.844444444447</v>
      </c>
    </row>
    <row r="2699" spans="1:20"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168"/>
        <v>26.35217391304348</v>
      </c>
      <c r="P2699">
        <f t="shared" si="169"/>
        <v>116.55769230769231</v>
      </c>
      <c r="Q2699" t="s">
        <v>8340</v>
      </c>
      <c r="R2699" t="s">
        <v>8341</v>
      </c>
      <c r="S2699" s="9">
        <f t="shared" si="171"/>
        <v>42187.940081018518</v>
      </c>
      <c r="T2699" s="9">
        <f t="shared" si="170"/>
        <v>42218.916666666672</v>
      </c>
    </row>
    <row r="2700" spans="1:20"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168"/>
        <v>0.325125</v>
      </c>
      <c r="P2700">
        <f t="shared" si="169"/>
        <v>13.005000000000001</v>
      </c>
      <c r="Q2700" t="s">
        <v>8340</v>
      </c>
      <c r="R2700" t="s">
        <v>8341</v>
      </c>
      <c r="S2700" s="9">
        <f t="shared" si="171"/>
        <v>41787.898240740738</v>
      </c>
      <c r="T2700" s="9">
        <f t="shared" si="170"/>
        <v>41817.898240740738</v>
      </c>
    </row>
    <row r="2701" spans="1:20"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168"/>
        <v>0</v>
      </c>
      <c r="P2701" t="e">
        <f t="shared" si="169"/>
        <v>#DIV/0!</v>
      </c>
      <c r="Q2701" t="s">
        <v>8340</v>
      </c>
      <c r="R2701" t="s">
        <v>8341</v>
      </c>
      <c r="S2701" s="9">
        <f t="shared" si="171"/>
        <v>41829.896562499998</v>
      </c>
      <c r="T2701" s="9">
        <f t="shared" si="170"/>
        <v>41859.896562499998</v>
      </c>
    </row>
    <row r="2702" spans="1:20"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168"/>
        <v>0.7000700070007001</v>
      </c>
      <c r="P2702">
        <f t="shared" si="169"/>
        <v>17.5</v>
      </c>
      <c r="Q2702" t="s">
        <v>8340</v>
      </c>
      <c r="R2702" t="s">
        <v>8341</v>
      </c>
      <c r="S2702" s="9">
        <f t="shared" si="171"/>
        <v>41870.87467592593</v>
      </c>
      <c r="T2702" s="9">
        <f t="shared" si="170"/>
        <v>41900.87467592593</v>
      </c>
    </row>
    <row r="2703" spans="1:20"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168"/>
        <v>46.176470588235297</v>
      </c>
      <c r="P2703">
        <f t="shared" si="169"/>
        <v>34.130434782608695</v>
      </c>
      <c r="Q2703" t="s">
        <v>8321</v>
      </c>
      <c r="R2703" t="s">
        <v>8361</v>
      </c>
      <c r="S2703" s="9">
        <f t="shared" si="171"/>
        <v>42801.774699074071</v>
      </c>
      <c r="T2703" s="9">
        <f t="shared" si="170"/>
        <v>42832.733032407406</v>
      </c>
    </row>
    <row r="2704" spans="1:20"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168"/>
        <v>34.410000000000004</v>
      </c>
      <c r="P2704">
        <f t="shared" si="169"/>
        <v>132.34615384615384</v>
      </c>
      <c r="Q2704" t="s">
        <v>8321</v>
      </c>
      <c r="R2704" t="s">
        <v>8361</v>
      </c>
      <c r="S2704" s="9">
        <f t="shared" si="171"/>
        <v>42800.801817129628</v>
      </c>
      <c r="T2704" s="9">
        <f t="shared" si="170"/>
        <v>42830.760150462964</v>
      </c>
    </row>
    <row r="2705" spans="1:20"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168"/>
        <v>103.75000000000001</v>
      </c>
      <c r="P2705">
        <f t="shared" si="169"/>
        <v>922.22222222222217</v>
      </c>
      <c r="Q2705" t="s">
        <v>8321</v>
      </c>
      <c r="R2705" t="s">
        <v>8361</v>
      </c>
      <c r="S2705" s="9">
        <f t="shared" si="171"/>
        <v>42756.690162037034</v>
      </c>
      <c r="T2705" s="9">
        <f t="shared" si="170"/>
        <v>42816.648495370369</v>
      </c>
    </row>
    <row r="2706" spans="1:20"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168"/>
        <v>6.0263157894736841</v>
      </c>
      <c r="P2706">
        <f t="shared" si="169"/>
        <v>163.57142857142858</v>
      </c>
      <c r="Q2706" t="s">
        <v>8321</v>
      </c>
      <c r="R2706" t="s">
        <v>8361</v>
      </c>
      <c r="S2706" s="9">
        <f t="shared" si="171"/>
        <v>42787.862430555557</v>
      </c>
      <c r="T2706" s="9">
        <f t="shared" si="170"/>
        <v>42830.820763888885</v>
      </c>
    </row>
    <row r="2707" spans="1:20"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ref="O2707:O2770" si="172">E2707/D2707 *100</f>
        <v>10.539393939393939</v>
      </c>
      <c r="P2707">
        <f t="shared" si="169"/>
        <v>217.375</v>
      </c>
      <c r="Q2707" t="s">
        <v>8321</v>
      </c>
      <c r="R2707" t="s">
        <v>8361</v>
      </c>
      <c r="S2707" s="9">
        <f t="shared" si="171"/>
        <v>42773.916180555556</v>
      </c>
      <c r="T2707" s="9">
        <f t="shared" si="170"/>
        <v>42818.874513888892</v>
      </c>
    </row>
    <row r="2708" spans="1:20"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172"/>
        <v>112.29714285714284</v>
      </c>
      <c r="P2708">
        <f t="shared" si="169"/>
        <v>149.44486692015209</v>
      </c>
      <c r="Q2708" t="s">
        <v>8321</v>
      </c>
      <c r="R2708" t="s">
        <v>8361</v>
      </c>
      <c r="S2708" s="9">
        <f t="shared" si="171"/>
        <v>41899.294942129629</v>
      </c>
      <c r="T2708" s="9">
        <f t="shared" si="170"/>
        <v>41928.290972222225</v>
      </c>
    </row>
    <row r="2709" spans="1:20"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172"/>
        <v>350.84462500000001</v>
      </c>
      <c r="P2709">
        <f t="shared" si="169"/>
        <v>71.237487309644663</v>
      </c>
      <c r="Q2709" t="s">
        <v>8321</v>
      </c>
      <c r="R2709" t="s">
        <v>8361</v>
      </c>
      <c r="S2709" s="9">
        <f t="shared" si="171"/>
        <v>41391.782905092594</v>
      </c>
      <c r="T2709" s="9">
        <f t="shared" si="170"/>
        <v>41421.290972222225</v>
      </c>
    </row>
    <row r="2710" spans="1:20"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172"/>
        <v>233.21535</v>
      </c>
      <c r="P2710">
        <f t="shared" si="169"/>
        <v>44.464318398474738</v>
      </c>
      <c r="Q2710" t="s">
        <v>8321</v>
      </c>
      <c r="R2710" t="s">
        <v>8361</v>
      </c>
      <c r="S2710" s="9">
        <f t="shared" si="171"/>
        <v>42512.698217592595</v>
      </c>
      <c r="T2710" s="9">
        <f t="shared" si="170"/>
        <v>42572.698217592595</v>
      </c>
    </row>
    <row r="2711" spans="1:20"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172"/>
        <v>101.60599999999999</v>
      </c>
      <c r="P2711">
        <f t="shared" si="169"/>
        <v>164.94480519480518</v>
      </c>
      <c r="Q2711" t="s">
        <v>8321</v>
      </c>
      <c r="R2711" t="s">
        <v>8361</v>
      </c>
      <c r="S2711" s="9">
        <f t="shared" si="171"/>
        <v>42612.149780092594</v>
      </c>
      <c r="T2711" s="9">
        <f t="shared" si="170"/>
        <v>42647.165972222225</v>
      </c>
    </row>
    <row r="2712" spans="1:20"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172"/>
        <v>153.90035000000003</v>
      </c>
      <c r="P2712">
        <f t="shared" si="169"/>
        <v>84.871516544117654</v>
      </c>
      <c r="Q2712" t="s">
        <v>8321</v>
      </c>
      <c r="R2712" t="s">
        <v>8361</v>
      </c>
      <c r="S2712" s="9">
        <f t="shared" si="171"/>
        <v>41828.229490740741</v>
      </c>
      <c r="T2712" s="9">
        <f t="shared" si="170"/>
        <v>41860.083333333336</v>
      </c>
    </row>
    <row r="2713" spans="1:20"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172"/>
        <v>100.7161125319693</v>
      </c>
      <c r="P2713">
        <f t="shared" si="169"/>
        <v>53.945205479452056</v>
      </c>
      <c r="Q2713" t="s">
        <v>8321</v>
      </c>
      <c r="R2713" t="s">
        <v>8361</v>
      </c>
      <c r="S2713" s="9">
        <f t="shared" si="171"/>
        <v>41780.745254629634</v>
      </c>
      <c r="T2713" s="9">
        <f t="shared" si="170"/>
        <v>41810.917361111111</v>
      </c>
    </row>
    <row r="2714" spans="1:20"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172"/>
        <v>131.38181818181818</v>
      </c>
      <c r="P2714">
        <f t="shared" si="169"/>
        <v>50.531468531468533</v>
      </c>
      <c r="Q2714" t="s">
        <v>8321</v>
      </c>
      <c r="R2714" t="s">
        <v>8361</v>
      </c>
      <c r="S2714" s="9">
        <f t="shared" si="171"/>
        <v>41432.062037037038</v>
      </c>
      <c r="T2714" s="9">
        <f t="shared" si="170"/>
        <v>41468.75</v>
      </c>
    </row>
    <row r="2715" spans="1:20"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172"/>
        <v>102.24133333333334</v>
      </c>
      <c r="P2715">
        <f t="shared" si="169"/>
        <v>108.00140845070422</v>
      </c>
      <c r="Q2715" t="s">
        <v>8321</v>
      </c>
      <c r="R2715" t="s">
        <v>8361</v>
      </c>
      <c r="S2715" s="9">
        <f t="shared" si="171"/>
        <v>42322.653749999998</v>
      </c>
      <c r="T2715" s="9">
        <f t="shared" si="170"/>
        <v>42362.653749999998</v>
      </c>
    </row>
    <row r="2716" spans="1:20"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172"/>
        <v>116.35599999999999</v>
      </c>
      <c r="P2716">
        <f t="shared" si="169"/>
        <v>95.373770491803285</v>
      </c>
      <c r="Q2716" t="s">
        <v>8321</v>
      </c>
      <c r="R2716" t="s">
        <v>8361</v>
      </c>
      <c r="S2716" s="9">
        <f t="shared" si="171"/>
        <v>42629.655046296291</v>
      </c>
      <c r="T2716" s="9">
        <f t="shared" si="170"/>
        <v>42657.958333333328</v>
      </c>
    </row>
    <row r="2717" spans="1:20"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172"/>
        <v>264.62241666666665</v>
      </c>
      <c r="P2717">
        <f t="shared" si="169"/>
        <v>57.631016333938291</v>
      </c>
      <c r="Q2717" t="s">
        <v>8321</v>
      </c>
      <c r="R2717" t="s">
        <v>8361</v>
      </c>
      <c r="S2717" s="9">
        <f t="shared" si="171"/>
        <v>42387.398472222223</v>
      </c>
      <c r="T2717" s="9">
        <f t="shared" si="170"/>
        <v>42421.398472222223</v>
      </c>
    </row>
    <row r="2718" spans="1:20"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172"/>
        <v>119.98010000000001</v>
      </c>
      <c r="P2718">
        <f t="shared" si="169"/>
        <v>64.160481283422456</v>
      </c>
      <c r="Q2718" t="s">
        <v>8321</v>
      </c>
      <c r="R2718" t="s">
        <v>8361</v>
      </c>
      <c r="S2718" s="9">
        <f t="shared" si="171"/>
        <v>42255.333252314813</v>
      </c>
      <c r="T2718" s="9">
        <f t="shared" si="170"/>
        <v>42285.333252314813</v>
      </c>
    </row>
    <row r="2719" spans="1:20"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172"/>
        <v>120.10400000000001</v>
      </c>
      <c r="P2719">
        <f t="shared" si="169"/>
        <v>92.387692307692305</v>
      </c>
      <c r="Q2719" t="s">
        <v>8321</v>
      </c>
      <c r="R2719" t="s">
        <v>8361</v>
      </c>
      <c r="S2719" s="9">
        <f t="shared" si="171"/>
        <v>41934.914918981485</v>
      </c>
      <c r="T2719" s="9">
        <f t="shared" si="170"/>
        <v>41979.956585648149</v>
      </c>
    </row>
    <row r="2720" spans="1:20"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172"/>
        <v>103.58333333333334</v>
      </c>
      <c r="P2720">
        <f t="shared" si="169"/>
        <v>125.97972972972973</v>
      </c>
      <c r="Q2720" t="s">
        <v>8321</v>
      </c>
      <c r="R2720" t="s">
        <v>8361</v>
      </c>
      <c r="S2720" s="9">
        <f t="shared" si="171"/>
        <v>42465.596585648149</v>
      </c>
      <c r="T2720" s="9">
        <f t="shared" si="170"/>
        <v>42493.958333333328</v>
      </c>
    </row>
    <row r="2721" spans="1:20"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172"/>
        <v>108.83333333333334</v>
      </c>
      <c r="P2721">
        <f t="shared" si="169"/>
        <v>94.637681159420296</v>
      </c>
      <c r="Q2721" t="s">
        <v>8321</v>
      </c>
      <c r="R2721" t="s">
        <v>8361</v>
      </c>
      <c r="S2721" s="9">
        <f t="shared" si="171"/>
        <v>42418.031180555554</v>
      </c>
      <c r="T2721" s="9">
        <f t="shared" si="170"/>
        <v>42477.989513888882</v>
      </c>
    </row>
    <row r="2722" spans="1:20"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172"/>
        <v>118.12400000000001</v>
      </c>
      <c r="P2722">
        <f t="shared" si="169"/>
        <v>170.69942196531792</v>
      </c>
      <c r="Q2722" t="s">
        <v>8321</v>
      </c>
      <c r="R2722" t="s">
        <v>8361</v>
      </c>
      <c r="S2722" s="9">
        <f t="shared" si="171"/>
        <v>42655.465891203698</v>
      </c>
      <c r="T2722" s="9">
        <f t="shared" si="170"/>
        <v>42685.507557870369</v>
      </c>
    </row>
    <row r="2723" spans="1:20"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172"/>
        <v>1462</v>
      </c>
      <c r="P2723">
        <f t="shared" si="169"/>
        <v>40.762081784386616</v>
      </c>
      <c r="Q2723" t="s">
        <v>8323</v>
      </c>
      <c r="R2723" t="s">
        <v>8353</v>
      </c>
      <c r="S2723" s="9">
        <f t="shared" si="171"/>
        <v>41493.543958333335</v>
      </c>
      <c r="T2723" s="9">
        <f t="shared" si="170"/>
        <v>41523.791666666664</v>
      </c>
    </row>
    <row r="2724" spans="1:20"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172"/>
        <v>252.54</v>
      </c>
      <c r="P2724">
        <f t="shared" si="169"/>
        <v>68.254054054054052</v>
      </c>
      <c r="Q2724" t="s">
        <v>8323</v>
      </c>
      <c r="R2724" t="s">
        <v>8353</v>
      </c>
      <c r="S2724" s="9">
        <f t="shared" si="171"/>
        <v>42704.857094907406</v>
      </c>
      <c r="T2724" s="9">
        <f t="shared" si="170"/>
        <v>42764.857094907406</v>
      </c>
    </row>
    <row r="2725" spans="1:20"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172"/>
        <v>140.05000000000001</v>
      </c>
      <c r="P2725">
        <f t="shared" si="169"/>
        <v>95.48863636363636</v>
      </c>
      <c r="Q2725" t="s">
        <v>8323</v>
      </c>
      <c r="R2725" t="s">
        <v>8353</v>
      </c>
      <c r="S2725" s="9">
        <f t="shared" si="171"/>
        <v>41944.83898148148</v>
      </c>
      <c r="T2725" s="9">
        <f t="shared" si="170"/>
        <v>42004.880648148144</v>
      </c>
    </row>
    <row r="2726" spans="1:20"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172"/>
        <v>296.87520259319291</v>
      </c>
      <c r="P2726">
        <f t="shared" si="169"/>
        <v>7.1902649656526005</v>
      </c>
      <c r="Q2726" t="s">
        <v>8323</v>
      </c>
      <c r="R2726" t="s">
        <v>8353</v>
      </c>
      <c r="S2726" s="9">
        <f t="shared" si="171"/>
        <v>42199.32707175926</v>
      </c>
      <c r="T2726" s="9">
        <f t="shared" si="170"/>
        <v>42231.32707175926</v>
      </c>
    </row>
    <row r="2727" spans="1:20"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172"/>
        <v>144.54249999999999</v>
      </c>
      <c r="P2727">
        <f t="shared" si="169"/>
        <v>511.65486725663715</v>
      </c>
      <c r="Q2727" t="s">
        <v>8323</v>
      </c>
      <c r="R2727" t="s">
        <v>8353</v>
      </c>
      <c r="S2727" s="9">
        <f t="shared" si="171"/>
        <v>42745.744618055556</v>
      </c>
      <c r="T2727" s="9">
        <f t="shared" si="170"/>
        <v>42795.744618055556</v>
      </c>
    </row>
    <row r="2728" spans="1:20"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172"/>
        <v>105.745</v>
      </c>
      <c r="P2728">
        <f t="shared" si="169"/>
        <v>261.74504950495049</v>
      </c>
      <c r="Q2728" t="s">
        <v>8323</v>
      </c>
      <c r="R2728" t="s">
        <v>8353</v>
      </c>
      <c r="S2728" s="9">
        <f t="shared" si="171"/>
        <v>42452.579988425925</v>
      </c>
      <c r="T2728" s="9">
        <f t="shared" si="170"/>
        <v>42482.579988425925</v>
      </c>
    </row>
    <row r="2729" spans="1:20"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172"/>
        <v>493.21000000000004</v>
      </c>
      <c r="P2729">
        <f t="shared" si="169"/>
        <v>69.760961810466767</v>
      </c>
      <c r="Q2729" t="s">
        <v>8323</v>
      </c>
      <c r="R2729" t="s">
        <v>8353</v>
      </c>
      <c r="S2729" s="9">
        <f t="shared" si="171"/>
        <v>42198.676655092597</v>
      </c>
      <c r="T2729" s="9">
        <f t="shared" si="170"/>
        <v>42223.676655092597</v>
      </c>
    </row>
    <row r="2730" spans="1:20"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172"/>
        <v>201.82666666666668</v>
      </c>
      <c r="P2730">
        <f t="shared" si="169"/>
        <v>77.229591836734699</v>
      </c>
      <c r="Q2730" t="s">
        <v>8323</v>
      </c>
      <c r="R2730" t="s">
        <v>8353</v>
      </c>
      <c r="S2730" s="9">
        <f t="shared" si="171"/>
        <v>42333.59993055556</v>
      </c>
      <c r="T2730" s="9">
        <f t="shared" si="170"/>
        <v>42368.59993055556</v>
      </c>
    </row>
    <row r="2731" spans="1:20"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172"/>
        <v>104.44</v>
      </c>
      <c r="P2731">
        <f t="shared" si="169"/>
        <v>340.56521739130437</v>
      </c>
      <c r="Q2731" t="s">
        <v>8323</v>
      </c>
      <c r="R2731" t="s">
        <v>8353</v>
      </c>
      <c r="S2731" s="9">
        <f t="shared" si="171"/>
        <v>42095.240706018521</v>
      </c>
      <c r="T2731" s="9">
        <f t="shared" si="170"/>
        <v>42125.240706018521</v>
      </c>
    </row>
    <row r="2732" spans="1:20"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172"/>
        <v>170.29262962962963</v>
      </c>
      <c r="P2732">
        <f t="shared" si="169"/>
        <v>67.417903225806455</v>
      </c>
      <c r="Q2732" t="s">
        <v>8323</v>
      </c>
      <c r="R2732" t="s">
        <v>8353</v>
      </c>
      <c r="S2732" s="9">
        <f t="shared" si="171"/>
        <v>41351.541377314818</v>
      </c>
      <c r="T2732" s="9">
        <f t="shared" si="170"/>
        <v>41386.541377314818</v>
      </c>
    </row>
    <row r="2733" spans="1:20"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172"/>
        <v>104.30333333333333</v>
      </c>
      <c r="P2733">
        <f t="shared" si="169"/>
        <v>845.70270270270271</v>
      </c>
      <c r="Q2733" t="s">
        <v>8323</v>
      </c>
      <c r="R2733" t="s">
        <v>8353</v>
      </c>
      <c r="S2733" s="9">
        <f t="shared" si="171"/>
        <v>41872.525717592594</v>
      </c>
      <c r="T2733" s="9">
        <f t="shared" si="170"/>
        <v>41930.166666666664</v>
      </c>
    </row>
    <row r="2734" spans="1:20"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172"/>
        <v>118.25000000000001</v>
      </c>
      <c r="P2734">
        <f t="shared" si="169"/>
        <v>97.191780821917803</v>
      </c>
      <c r="Q2734" t="s">
        <v>8323</v>
      </c>
      <c r="R2734" t="s">
        <v>8353</v>
      </c>
      <c r="S2734" s="9">
        <f t="shared" si="171"/>
        <v>41389.808194444442</v>
      </c>
      <c r="T2734" s="9">
        <f t="shared" si="170"/>
        <v>41422</v>
      </c>
    </row>
    <row r="2735" spans="1:20"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172"/>
        <v>107.538</v>
      </c>
      <c r="P2735">
        <f t="shared" si="169"/>
        <v>451.84033613445376</v>
      </c>
      <c r="Q2735" t="s">
        <v>8323</v>
      </c>
      <c r="R2735" t="s">
        <v>8353</v>
      </c>
      <c r="S2735" s="9">
        <f t="shared" si="171"/>
        <v>42044.272847222222</v>
      </c>
      <c r="T2735" s="9">
        <f t="shared" si="170"/>
        <v>42104.231180555551</v>
      </c>
    </row>
    <row r="2736" spans="1:20"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172"/>
        <v>2260300</v>
      </c>
      <c r="P2736">
        <f t="shared" si="169"/>
        <v>138.66871165644173</v>
      </c>
      <c r="Q2736" t="s">
        <v>8323</v>
      </c>
      <c r="R2736" t="s">
        <v>8353</v>
      </c>
      <c r="S2736" s="9">
        <f t="shared" si="171"/>
        <v>42626.668888888889</v>
      </c>
      <c r="T2736" s="9">
        <f t="shared" si="170"/>
        <v>42656.915972222225</v>
      </c>
    </row>
    <row r="2737" spans="1:20"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172"/>
        <v>978.13466666666682</v>
      </c>
      <c r="P2737">
        <f t="shared" si="169"/>
        <v>21.640147492625371</v>
      </c>
      <c r="Q2737" t="s">
        <v>8323</v>
      </c>
      <c r="R2737" t="s">
        <v>8353</v>
      </c>
      <c r="S2737" s="9">
        <f t="shared" si="171"/>
        <v>41316.120949074073</v>
      </c>
      <c r="T2737" s="9">
        <f t="shared" si="170"/>
        <v>41346.833333333336</v>
      </c>
    </row>
    <row r="2738" spans="1:20"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172"/>
        <v>122.9</v>
      </c>
      <c r="P2738">
        <f t="shared" si="169"/>
        <v>169.51724137931035</v>
      </c>
      <c r="Q2738" t="s">
        <v>8323</v>
      </c>
      <c r="R2738" t="s">
        <v>8353</v>
      </c>
      <c r="S2738" s="9">
        <f t="shared" si="171"/>
        <v>41722.666354166664</v>
      </c>
      <c r="T2738" s="9">
        <f t="shared" si="170"/>
        <v>41752.666354166664</v>
      </c>
    </row>
    <row r="2739" spans="1:20"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172"/>
        <v>246.0608</v>
      </c>
      <c r="P2739">
        <f t="shared" si="169"/>
        <v>161.88210526315791</v>
      </c>
      <c r="Q2739" t="s">
        <v>8323</v>
      </c>
      <c r="R2739" t="s">
        <v>8353</v>
      </c>
      <c r="S2739" s="9">
        <f t="shared" si="171"/>
        <v>41611.917673611111</v>
      </c>
      <c r="T2739" s="9">
        <f t="shared" si="170"/>
        <v>41654.791666666664</v>
      </c>
    </row>
    <row r="2740" spans="1:20"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172"/>
        <v>147.94</v>
      </c>
      <c r="P2740">
        <f t="shared" si="169"/>
        <v>493.13333333333333</v>
      </c>
      <c r="Q2740" t="s">
        <v>8323</v>
      </c>
      <c r="R2740" t="s">
        <v>8353</v>
      </c>
      <c r="S2740" s="9">
        <f t="shared" si="171"/>
        <v>42620.143564814818</v>
      </c>
      <c r="T2740" s="9">
        <f t="shared" si="170"/>
        <v>42680.143564814818</v>
      </c>
    </row>
    <row r="2741" spans="1:20"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172"/>
        <v>384.09090909090907</v>
      </c>
      <c r="P2741">
        <f t="shared" si="169"/>
        <v>22.120418848167539</v>
      </c>
      <c r="Q2741" t="s">
        <v>8323</v>
      </c>
      <c r="R2741" t="s">
        <v>8353</v>
      </c>
      <c r="S2741" s="9">
        <f t="shared" si="171"/>
        <v>41719.887928240743</v>
      </c>
      <c r="T2741" s="9">
        <f t="shared" si="170"/>
        <v>41764.887928240743</v>
      </c>
    </row>
    <row r="2742" spans="1:20"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172"/>
        <v>103.33333333333334</v>
      </c>
      <c r="P2742">
        <f t="shared" si="169"/>
        <v>18.235294117647058</v>
      </c>
      <c r="Q2742" t="s">
        <v>8323</v>
      </c>
      <c r="R2742" t="s">
        <v>8353</v>
      </c>
      <c r="S2742" s="9">
        <f t="shared" si="171"/>
        <v>42045.031851851847</v>
      </c>
      <c r="T2742" s="9">
        <f t="shared" si="170"/>
        <v>42074.99018518519</v>
      </c>
    </row>
    <row r="2743" spans="1:20"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172"/>
        <v>0.43750000000000006</v>
      </c>
      <c r="P2743">
        <f t="shared" si="169"/>
        <v>8.75</v>
      </c>
      <c r="Q2743" t="s">
        <v>8326</v>
      </c>
      <c r="R2743" t="s">
        <v>8362</v>
      </c>
      <c r="S2743" s="9">
        <f t="shared" si="171"/>
        <v>41911.657430555555</v>
      </c>
      <c r="T2743" s="9">
        <f t="shared" si="170"/>
        <v>41932.088194444441</v>
      </c>
    </row>
    <row r="2744" spans="1:20"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172"/>
        <v>29.24</v>
      </c>
      <c r="P2744">
        <f t="shared" si="169"/>
        <v>40.611111111111114</v>
      </c>
      <c r="Q2744" t="s">
        <v>8326</v>
      </c>
      <c r="R2744" t="s">
        <v>8362</v>
      </c>
      <c r="S2744" s="9">
        <f t="shared" si="171"/>
        <v>41030.719756944447</v>
      </c>
      <c r="T2744" s="9">
        <f t="shared" si="170"/>
        <v>41044.719756944447</v>
      </c>
    </row>
    <row r="2745" spans="1:20"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172"/>
        <v>0</v>
      </c>
      <c r="P2745" t="e">
        <f t="shared" si="169"/>
        <v>#DIV/0!</v>
      </c>
      <c r="Q2745" t="s">
        <v>8326</v>
      </c>
      <c r="R2745" t="s">
        <v>8362</v>
      </c>
      <c r="S2745" s="9">
        <f t="shared" si="171"/>
        <v>42632.328784722224</v>
      </c>
      <c r="T2745" s="9">
        <f t="shared" si="170"/>
        <v>42662.328784722224</v>
      </c>
    </row>
    <row r="2746" spans="1:20"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172"/>
        <v>5.21875</v>
      </c>
      <c r="P2746">
        <f t="shared" si="169"/>
        <v>37.954545454545453</v>
      </c>
      <c r="Q2746" t="s">
        <v>8326</v>
      </c>
      <c r="R2746" t="s">
        <v>8362</v>
      </c>
      <c r="S2746" s="9">
        <f t="shared" si="171"/>
        <v>40938.062476851854</v>
      </c>
      <c r="T2746" s="9">
        <f t="shared" si="170"/>
        <v>40968.062476851854</v>
      </c>
    </row>
    <row r="2747" spans="1:20"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172"/>
        <v>21.887499999999999</v>
      </c>
      <c r="P2747">
        <f t="shared" si="169"/>
        <v>35.734693877551024</v>
      </c>
      <c r="Q2747" t="s">
        <v>8326</v>
      </c>
      <c r="R2747" t="s">
        <v>8362</v>
      </c>
      <c r="S2747" s="9">
        <f t="shared" si="171"/>
        <v>41044.988055555557</v>
      </c>
      <c r="T2747" s="9">
        <f t="shared" si="170"/>
        <v>41104.988055555557</v>
      </c>
    </row>
    <row r="2748" spans="1:20"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172"/>
        <v>26.700000000000003</v>
      </c>
      <c r="P2748">
        <f t="shared" si="169"/>
        <v>42.157894736842103</v>
      </c>
      <c r="Q2748" t="s">
        <v>8326</v>
      </c>
      <c r="R2748" t="s">
        <v>8362</v>
      </c>
      <c r="S2748" s="9">
        <f t="shared" si="171"/>
        <v>41850.781377314815</v>
      </c>
      <c r="T2748" s="9">
        <f t="shared" si="170"/>
        <v>41880.781377314815</v>
      </c>
    </row>
    <row r="2749" spans="1:20"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172"/>
        <v>28.000000000000004</v>
      </c>
      <c r="P2749">
        <f t="shared" si="169"/>
        <v>35</v>
      </c>
      <c r="Q2749" t="s">
        <v>8326</v>
      </c>
      <c r="R2749" t="s">
        <v>8362</v>
      </c>
      <c r="S2749" s="9">
        <f t="shared" si="171"/>
        <v>41044.64811342593</v>
      </c>
      <c r="T2749" s="9">
        <f t="shared" si="170"/>
        <v>41076.131944444445</v>
      </c>
    </row>
    <row r="2750" spans="1:20"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172"/>
        <v>1.06</v>
      </c>
      <c r="P2750">
        <f t="shared" si="169"/>
        <v>13.25</v>
      </c>
      <c r="Q2750" t="s">
        <v>8326</v>
      </c>
      <c r="R2750" t="s">
        <v>8362</v>
      </c>
      <c r="S2750" s="9">
        <f t="shared" si="171"/>
        <v>42585.7106712963</v>
      </c>
      <c r="T2750" s="9">
        <f t="shared" si="170"/>
        <v>42615.7106712963</v>
      </c>
    </row>
    <row r="2751" spans="1:20"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172"/>
        <v>1.0999999999999999</v>
      </c>
      <c r="P2751">
        <f t="shared" si="169"/>
        <v>55</v>
      </c>
      <c r="Q2751" t="s">
        <v>8326</v>
      </c>
      <c r="R2751" t="s">
        <v>8362</v>
      </c>
      <c r="S2751" s="9">
        <f t="shared" si="171"/>
        <v>42068.799039351856</v>
      </c>
      <c r="T2751" s="9">
        <f t="shared" si="170"/>
        <v>42098.757372685184</v>
      </c>
    </row>
    <row r="2752" spans="1:20"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172"/>
        <v>0</v>
      </c>
      <c r="P2752" t="e">
        <f t="shared" si="169"/>
        <v>#DIV/0!</v>
      </c>
      <c r="Q2752" t="s">
        <v>8326</v>
      </c>
      <c r="R2752" t="s">
        <v>8362</v>
      </c>
      <c r="S2752" s="9">
        <f t="shared" si="171"/>
        <v>41078.899826388886</v>
      </c>
      <c r="T2752" s="9">
        <f t="shared" si="170"/>
        <v>41090.833333333336</v>
      </c>
    </row>
    <row r="2753" spans="1:20"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172"/>
        <v>0</v>
      </c>
      <c r="P2753" t="e">
        <f t="shared" si="169"/>
        <v>#DIV/0!</v>
      </c>
      <c r="Q2753" t="s">
        <v>8326</v>
      </c>
      <c r="R2753" t="s">
        <v>8362</v>
      </c>
      <c r="S2753" s="9">
        <f t="shared" si="171"/>
        <v>41747.887060185189</v>
      </c>
      <c r="T2753" s="9">
        <f t="shared" si="170"/>
        <v>41807.887060185189</v>
      </c>
    </row>
    <row r="2754" spans="1:20"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si="172"/>
        <v>11.458333333333332</v>
      </c>
      <c r="P2754">
        <f t="shared" si="169"/>
        <v>39.285714285714285</v>
      </c>
      <c r="Q2754" t="s">
        <v>8326</v>
      </c>
      <c r="R2754" t="s">
        <v>8362</v>
      </c>
      <c r="S2754" s="9">
        <f t="shared" si="171"/>
        <v>40855.765092592592</v>
      </c>
      <c r="T2754" s="9">
        <f t="shared" si="170"/>
        <v>40895.765092592592</v>
      </c>
    </row>
    <row r="2755" spans="1:20"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si="172"/>
        <v>19</v>
      </c>
      <c r="P2755">
        <f t="shared" ref="P2755:P2818" si="173">(E2755/L2755)</f>
        <v>47.5</v>
      </c>
      <c r="Q2755" t="s">
        <v>8326</v>
      </c>
      <c r="R2755" t="s">
        <v>8362</v>
      </c>
      <c r="S2755" s="9">
        <f t="shared" si="171"/>
        <v>41117.900729166664</v>
      </c>
      <c r="T2755" s="9">
        <f t="shared" ref="T2755:T2818" si="174">(((I2755/60)/60)/24)+DATE(1970,1,1)</f>
        <v>41147.900729166664</v>
      </c>
    </row>
    <row r="2756" spans="1:20"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172"/>
        <v>0</v>
      </c>
      <c r="P2756" t="e">
        <f t="shared" si="173"/>
        <v>#DIV/0!</v>
      </c>
      <c r="Q2756" t="s">
        <v>8326</v>
      </c>
      <c r="R2756" t="s">
        <v>8362</v>
      </c>
      <c r="S2756" s="9">
        <f t="shared" ref="S2756:S2819" si="175">(((J2756/60)/60)/24)+DATE(1970,1,1)</f>
        <v>41863.636006944449</v>
      </c>
      <c r="T2756" s="9">
        <f t="shared" si="174"/>
        <v>41893.636006944449</v>
      </c>
    </row>
    <row r="2757" spans="1:20"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172"/>
        <v>52</v>
      </c>
      <c r="P2757">
        <f t="shared" si="173"/>
        <v>17.333333333333332</v>
      </c>
      <c r="Q2757" t="s">
        <v>8326</v>
      </c>
      <c r="R2757" t="s">
        <v>8362</v>
      </c>
      <c r="S2757" s="9">
        <f t="shared" si="175"/>
        <v>42072.790821759263</v>
      </c>
      <c r="T2757" s="9">
        <f t="shared" si="174"/>
        <v>42102.790821759263</v>
      </c>
    </row>
    <row r="2758" spans="1:20"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172"/>
        <v>10.48</v>
      </c>
      <c r="P2758">
        <f t="shared" si="173"/>
        <v>31.757575757575758</v>
      </c>
      <c r="Q2758" t="s">
        <v>8326</v>
      </c>
      <c r="R2758" t="s">
        <v>8362</v>
      </c>
      <c r="S2758" s="9">
        <f t="shared" si="175"/>
        <v>41620.90047453704</v>
      </c>
      <c r="T2758" s="9">
        <f t="shared" si="174"/>
        <v>41650.90047453704</v>
      </c>
    </row>
    <row r="2759" spans="1:20"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172"/>
        <v>0.66666666666666674</v>
      </c>
      <c r="P2759">
        <f t="shared" si="173"/>
        <v>5</v>
      </c>
      <c r="Q2759" t="s">
        <v>8326</v>
      </c>
      <c r="R2759" t="s">
        <v>8362</v>
      </c>
      <c r="S2759" s="9">
        <f t="shared" si="175"/>
        <v>42573.65662037037</v>
      </c>
      <c r="T2759" s="9">
        <f t="shared" si="174"/>
        <v>42588.65662037037</v>
      </c>
    </row>
    <row r="2760" spans="1:20"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172"/>
        <v>11.700000000000001</v>
      </c>
      <c r="P2760">
        <f t="shared" si="173"/>
        <v>39</v>
      </c>
      <c r="Q2760" t="s">
        <v>8326</v>
      </c>
      <c r="R2760" t="s">
        <v>8362</v>
      </c>
      <c r="S2760" s="9">
        <f t="shared" si="175"/>
        <v>42639.441932870366</v>
      </c>
      <c r="T2760" s="9">
        <f t="shared" si="174"/>
        <v>42653.441932870366</v>
      </c>
    </row>
    <row r="2761" spans="1:20"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172"/>
        <v>10.5</v>
      </c>
      <c r="P2761">
        <f t="shared" si="173"/>
        <v>52.5</v>
      </c>
      <c r="Q2761" t="s">
        <v>8326</v>
      </c>
      <c r="R2761" t="s">
        <v>8362</v>
      </c>
      <c r="S2761" s="9">
        <f t="shared" si="175"/>
        <v>42524.36650462963</v>
      </c>
      <c r="T2761" s="9">
        <f t="shared" si="174"/>
        <v>42567.36650462963</v>
      </c>
    </row>
    <row r="2762" spans="1:20"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172"/>
        <v>0</v>
      </c>
      <c r="P2762" t="e">
        <f t="shared" si="173"/>
        <v>#DIV/0!</v>
      </c>
      <c r="Q2762" t="s">
        <v>8326</v>
      </c>
      <c r="R2762" t="s">
        <v>8362</v>
      </c>
      <c r="S2762" s="9">
        <f t="shared" si="175"/>
        <v>41415.461319444446</v>
      </c>
      <c r="T2762" s="9">
        <f t="shared" si="174"/>
        <v>41445.461319444446</v>
      </c>
    </row>
    <row r="2763" spans="1:20"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172"/>
        <v>0.72</v>
      </c>
      <c r="P2763">
        <f t="shared" si="173"/>
        <v>9</v>
      </c>
      <c r="Q2763" t="s">
        <v>8326</v>
      </c>
      <c r="R2763" t="s">
        <v>8362</v>
      </c>
      <c r="S2763" s="9">
        <f t="shared" si="175"/>
        <v>41247.063576388886</v>
      </c>
      <c r="T2763" s="9">
        <f t="shared" si="174"/>
        <v>41277.063576388886</v>
      </c>
    </row>
    <row r="2764" spans="1:20"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172"/>
        <v>0.76923076923076927</v>
      </c>
      <c r="P2764">
        <f t="shared" si="173"/>
        <v>25</v>
      </c>
      <c r="Q2764" t="s">
        <v>8326</v>
      </c>
      <c r="R2764" t="s">
        <v>8362</v>
      </c>
      <c r="S2764" s="9">
        <f t="shared" si="175"/>
        <v>40927.036979166667</v>
      </c>
      <c r="T2764" s="9">
        <f t="shared" si="174"/>
        <v>40986.995312500003</v>
      </c>
    </row>
    <row r="2765" spans="1:20"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172"/>
        <v>0.22842639593908631</v>
      </c>
      <c r="P2765">
        <f t="shared" si="173"/>
        <v>30</v>
      </c>
      <c r="Q2765" t="s">
        <v>8326</v>
      </c>
      <c r="R2765" t="s">
        <v>8362</v>
      </c>
      <c r="S2765" s="9">
        <f t="shared" si="175"/>
        <v>41373.579675925925</v>
      </c>
      <c r="T2765" s="9">
        <f t="shared" si="174"/>
        <v>41418.579675925925</v>
      </c>
    </row>
    <row r="2766" spans="1:20"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172"/>
        <v>1.125</v>
      </c>
      <c r="P2766">
        <f t="shared" si="173"/>
        <v>11.25</v>
      </c>
      <c r="Q2766" t="s">
        <v>8326</v>
      </c>
      <c r="R2766" t="s">
        <v>8362</v>
      </c>
      <c r="S2766" s="9">
        <f t="shared" si="175"/>
        <v>41030.292025462964</v>
      </c>
      <c r="T2766" s="9">
        <f t="shared" si="174"/>
        <v>41059.791666666664</v>
      </c>
    </row>
    <row r="2767" spans="1:20"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172"/>
        <v>0</v>
      </c>
      <c r="P2767" t="e">
        <f t="shared" si="173"/>
        <v>#DIV/0!</v>
      </c>
      <c r="Q2767" t="s">
        <v>8326</v>
      </c>
      <c r="R2767" t="s">
        <v>8362</v>
      </c>
      <c r="S2767" s="9">
        <f t="shared" si="175"/>
        <v>41194.579027777778</v>
      </c>
      <c r="T2767" s="9">
        <f t="shared" si="174"/>
        <v>41210.579027777778</v>
      </c>
    </row>
    <row r="2768" spans="1:20"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172"/>
        <v>2</v>
      </c>
      <c r="P2768">
        <f t="shared" si="173"/>
        <v>25</v>
      </c>
      <c r="Q2768" t="s">
        <v>8326</v>
      </c>
      <c r="R2768" t="s">
        <v>8362</v>
      </c>
      <c r="S2768" s="9">
        <f t="shared" si="175"/>
        <v>40736.668032407404</v>
      </c>
      <c r="T2768" s="9">
        <f t="shared" si="174"/>
        <v>40766.668032407404</v>
      </c>
    </row>
    <row r="2769" spans="1:20"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172"/>
        <v>0.85000000000000009</v>
      </c>
      <c r="P2769">
        <f t="shared" si="173"/>
        <v>11.333333333333334</v>
      </c>
      <c r="Q2769" t="s">
        <v>8326</v>
      </c>
      <c r="R2769" t="s">
        <v>8362</v>
      </c>
      <c r="S2769" s="9">
        <f t="shared" si="175"/>
        <v>42172.958912037036</v>
      </c>
      <c r="T2769" s="9">
        <f t="shared" si="174"/>
        <v>42232.958912037036</v>
      </c>
    </row>
    <row r="2770" spans="1:20"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172"/>
        <v>14.314285714285715</v>
      </c>
      <c r="P2770">
        <f t="shared" si="173"/>
        <v>29.470588235294116</v>
      </c>
      <c r="Q2770" t="s">
        <v>8326</v>
      </c>
      <c r="R2770" t="s">
        <v>8362</v>
      </c>
      <c r="S2770" s="9">
        <f t="shared" si="175"/>
        <v>40967.614849537036</v>
      </c>
      <c r="T2770" s="9">
        <f t="shared" si="174"/>
        <v>40997.573182870372</v>
      </c>
    </row>
    <row r="2771" spans="1:20"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ref="O2771:O2834" si="176">E2771/D2771 *100</f>
        <v>0.25</v>
      </c>
      <c r="P2771">
        <f t="shared" si="173"/>
        <v>1</v>
      </c>
      <c r="Q2771" t="s">
        <v>8326</v>
      </c>
      <c r="R2771" t="s">
        <v>8362</v>
      </c>
      <c r="S2771" s="9">
        <f t="shared" si="175"/>
        <v>41745.826273148145</v>
      </c>
      <c r="T2771" s="9">
        <f t="shared" si="174"/>
        <v>41795.826273148145</v>
      </c>
    </row>
    <row r="2772" spans="1:20"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176"/>
        <v>10.411249999999999</v>
      </c>
      <c r="P2772">
        <f t="shared" si="173"/>
        <v>63.098484848484851</v>
      </c>
      <c r="Q2772" t="s">
        <v>8326</v>
      </c>
      <c r="R2772" t="s">
        <v>8362</v>
      </c>
      <c r="S2772" s="9">
        <f t="shared" si="175"/>
        <v>41686.705208333333</v>
      </c>
      <c r="T2772" s="9">
        <f t="shared" si="174"/>
        <v>41716.663541666669</v>
      </c>
    </row>
    <row r="2773" spans="1:20"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176"/>
        <v>0</v>
      </c>
      <c r="P2773" t="e">
        <f t="shared" si="173"/>
        <v>#DIV/0!</v>
      </c>
      <c r="Q2773" t="s">
        <v>8326</v>
      </c>
      <c r="R2773" t="s">
        <v>8362</v>
      </c>
      <c r="S2773" s="9">
        <f t="shared" si="175"/>
        <v>41257.531712962962</v>
      </c>
      <c r="T2773" s="9">
        <f t="shared" si="174"/>
        <v>41306.708333333336</v>
      </c>
    </row>
    <row r="2774" spans="1:20"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176"/>
        <v>0</v>
      </c>
      <c r="P2774" t="e">
        <f t="shared" si="173"/>
        <v>#DIV/0!</v>
      </c>
      <c r="Q2774" t="s">
        <v>8326</v>
      </c>
      <c r="R2774" t="s">
        <v>8362</v>
      </c>
      <c r="S2774" s="9">
        <f t="shared" si="175"/>
        <v>41537.869143518517</v>
      </c>
      <c r="T2774" s="9">
        <f t="shared" si="174"/>
        <v>41552.869143518517</v>
      </c>
    </row>
    <row r="2775" spans="1:20"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176"/>
        <v>0.18867924528301888</v>
      </c>
      <c r="P2775">
        <f t="shared" si="173"/>
        <v>1</v>
      </c>
      <c r="Q2775" t="s">
        <v>8326</v>
      </c>
      <c r="R2775" t="s">
        <v>8362</v>
      </c>
      <c r="S2775" s="9">
        <f t="shared" si="175"/>
        <v>42474.86482638889</v>
      </c>
      <c r="T2775" s="9">
        <f t="shared" si="174"/>
        <v>42484.86482638889</v>
      </c>
    </row>
    <row r="2776" spans="1:20"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176"/>
        <v>14.249999999999998</v>
      </c>
      <c r="P2776">
        <f t="shared" si="173"/>
        <v>43.846153846153847</v>
      </c>
      <c r="Q2776" t="s">
        <v>8326</v>
      </c>
      <c r="R2776" t="s">
        <v>8362</v>
      </c>
      <c r="S2776" s="9">
        <f t="shared" si="175"/>
        <v>41311.126481481479</v>
      </c>
      <c r="T2776" s="9">
        <f t="shared" si="174"/>
        <v>41341.126481481479</v>
      </c>
    </row>
    <row r="2777" spans="1:20"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176"/>
        <v>3</v>
      </c>
      <c r="P2777">
        <f t="shared" si="173"/>
        <v>75</v>
      </c>
      <c r="Q2777" t="s">
        <v>8326</v>
      </c>
      <c r="R2777" t="s">
        <v>8362</v>
      </c>
      <c r="S2777" s="9">
        <f t="shared" si="175"/>
        <v>40863.013356481482</v>
      </c>
      <c r="T2777" s="9">
        <f t="shared" si="174"/>
        <v>40893.013356481482</v>
      </c>
    </row>
    <row r="2778" spans="1:20"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176"/>
        <v>7.8809523809523814</v>
      </c>
      <c r="P2778">
        <f t="shared" si="173"/>
        <v>45.972222222222221</v>
      </c>
      <c r="Q2778" t="s">
        <v>8326</v>
      </c>
      <c r="R2778" t="s">
        <v>8362</v>
      </c>
      <c r="S2778" s="9">
        <f t="shared" si="175"/>
        <v>42136.297175925924</v>
      </c>
      <c r="T2778" s="9">
        <f t="shared" si="174"/>
        <v>42167.297175925924</v>
      </c>
    </row>
    <row r="2779" spans="1:20"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176"/>
        <v>0.33333333333333337</v>
      </c>
      <c r="P2779">
        <f t="shared" si="173"/>
        <v>10</v>
      </c>
      <c r="Q2779" t="s">
        <v>8326</v>
      </c>
      <c r="R2779" t="s">
        <v>8362</v>
      </c>
      <c r="S2779" s="9">
        <f t="shared" si="175"/>
        <v>42172.669027777782</v>
      </c>
      <c r="T2779" s="9">
        <f t="shared" si="174"/>
        <v>42202.669027777782</v>
      </c>
    </row>
    <row r="2780" spans="1:20"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176"/>
        <v>25.545454545454543</v>
      </c>
      <c r="P2780">
        <f t="shared" si="173"/>
        <v>93.666666666666671</v>
      </c>
      <c r="Q2780" t="s">
        <v>8326</v>
      </c>
      <c r="R2780" t="s">
        <v>8362</v>
      </c>
      <c r="S2780" s="9">
        <f t="shared" si="175"/>
        <v>41846.978078703702</v>
      </c>
      <c r="T2780" s="9">
        <f t="shared" si="174"/>
        <v>41876.978078703702</v>
      </c>
    </row>
    <row r="2781" spans="1:20"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176"/>
        <v>2.12</v>
      </c>
      <c r="P2781">
        <f t="shared" si="173"/>
        <v>53</v>
      </c>
      <c r="Q2781" t="s">
        <v>8326</v>
      </c>
      <c r="R2781" t="s">
        <v>8362</v>
      </c>
      <c r="S2781" s="9">
        <f t="shared" si="175"/>
        <v>42300.585891203707</v>
      </c>
      <c r="T2781" s="9">
        <f t="shared" si="174"/>
        <v>42330.627557870372</v>
      </c>
    </row>
    <row r="2782" spans="1:20"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176"/>
        <v>0</v>
      </c>
      <c r="P2782" t="e">
        <f t="shared" si="173"/>
        <v>#DIV/0!</v>
      </c>
      <c r="Q2782" t="s">
        <v>8326</v>
      </c>
      <c r="R2782" t="s">
        <v>8362</v>
      </c>
      <c r="S2782" s="9">
        <f t="shared" si="175"/>
        <v>42774.447777777779</v>
      </c>
      <c r="T2782" s="9">
        <f t="shared" si="174"/>
        <v>42804.447777777779</v>
      </c>
    </row>
    <row r="2783" spans="1:20"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176"/>
        <v>105.28</v>
      </c>
      <c r="P2783">
        <f t="shared" si="173"/>
        <v>47</v>
      </c>
      <c r="Q2783" t="s">
        <v>8321</v>
      </c>
      <c r="R2783" t="s">
        <v>8322</v>
      </c>
      <c r="S2783" s="9">
        <f t="shared" si="175"/>
        <v>42018.94159722222</v>
      </c>
      <c r="T2783" s="9">
        <f t="shared" si="174"/>
        <v>42047.291666666672</v>
      </c>
    </row>
    <row r="2784" spans="1:20"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176"/>
        <v>120</v>
      </c>
      <c r="P2784">
        <f t="shared" si="173"/>
        <v>66.666666666666671</v>
      </c>
      <c r="Q2784" t="s">
        <v>8321</v>
      </c>
      <c r="R2784" t="s">
        <v>8322</v>
      </c>
      <c r="S2784" s="9">
        <f t="shared" si="175"/>
        <v>42026.924976851849</v>
      </c>
      <c r="T2784" s="9">
        <f t="shared" si="174"/>
        <v>42052.207638888889</v>
      </c>
    </row>
    <row r="2785" spans="1:20"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176"/>
        <v>114.5</v>
      </c>
      <c r="P2785">
        <f t="shared" si="173"/>
        <v>18.770491803278688</v>
      </c>
      <c r="Q2785" t="s">
        <v>8321</v>
      </c>
      <c r="R2785" t="s">
        <v>8322</v>
      </c>
      <c r="S2785" s="9">
        <f t="shared" si="175"/>
        <v>42103.535254629634</v>
      </c>
      <c r="T2785" s="9">
        <f t="shared" si="174"/>
        <v>42117.535254629634</v>
      </c>
    </row>
    <row r="2786" spans="1:20"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176"/>
        <v>119</v>
      </c>
      <c r="P2786">
        <f t="shared" si="173"/>
        <v>66.111111111111114</v>
      </c>
      <c r="Q2786" t="s">
        <v>8321</v>
      </c>
      <c r="R2786" t="s">
        <v>8322</v>
      </c>
      <c r="S2786" s="9">
        <f t="shared" si="175"/>
        <v>41920.787534722222</v>
      </c>
      <c r="T2786" s="9">
        <f t="shared" si="174"/>
        <v>41941.787534722222</v>
      </c>
    </row>
    <row r="2787" spans="1:20"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176"/>
        <v>104.67999999999999</v>
      </c>
      <c r="P2787">
        <f t="shared" si="173"/>
        <v>36.859154929577464</v>
      </c>
      <c r="Q2787" t="s">
        <v>8321</v>
      </c>
      <c r="R2787" t="s">
        <v>8322</v>
      </c>
      <c r="S2787" s="9">
        <f t="shared" si="175"/>
        <v>42558.189432870371</v>
      </c>
      <c r="T2787" s="9">
        <f t="shared" si="174"/>
        <v>42587.875</v>
      </c>
    </row>
    <row r="2788" spans="1:20"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176"/>
        <v>117.83999999999999</v>
      </c>
      <c r="P2788">
        <f t="shared" si="173"/>
        <v>39.810810810810814</v>
      </c>
      <c r="Q2788" t="s">
        <v>8321</v>
      </c>
      <c r="R2788" t="s">
        <v>8322</v>
      </c>
      <c r="S2788" s="9">
        <f t="shared" si="175"/>
        <v>41815.569212962961</v>
      </c>
      <c r="T2788" s="9">
        <f t="shared" si="174"/>
        <v>41829.569212962961</v>
      </c>
    </row>
    <row r="2789" spans="1:20"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176"/>
        <v>119.7</v>
      </c>
      <c r="P2789">
        <f t="shared" si="173"/>
        <v>31.5</v>
      </c>
      <c r="Q2789" t="s">
        <v>8321</v>
      </c>
      <c r="R2789" t="s">
        <v>8322</v>
      </c>
      <c r="S2789" s="9">
        <f t="shared" si="175"/>
        <v>41808.198518518519</v>
      </c>
      <c r="T2789" s="9">
        <f t="shared" si="174"/>
        <v>41838.198518518519</v>
      </c>
    </row>
    <row r="2790" spans="1:20"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176"/>
        <v>102.49999999999999</v>
      </c>
      <c r="P2790">
        <f t="shared" si="173"/>
        <v>102.5</v>
      </c>
      <c r="Q2790" t="s">
        <v>8321</v>
      </c>
      <c r="R2790" t="s">
        <v>8322</v>
      </c>
      <c r="S2790" s="9">
        <f t="shared" si="175"/>
        <v>42550.701886574068</v>
      </c>
      <c r="T2790" s="9">
        <f t="shared" si="174"/>
        <v>42580.701886574068</v>
      </c>
    </row>
    <row r="2791" spans="1:20"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176"/>
        <v>101.16666666666667</v>
      </c>
      <c r="P2791">
        <f t="shared" si="173"/>
        <v>126.45833333333333</v>
      </c>
      <c r="Q2791" t="s">
        <v>8321</v>
      </c>
      <c r="R2791" t="s">
        <v>8322</v>
      </c>
      <c r="S2791" s="9">
        <f t="shared" si="175"/>
        <v>42056.013124999998</v>
      </c>
      <c r="T2791" s="9">
        <f t="shared" si="174"/>
        <v>42075.166666666672</v>
      </c>
    </row>
    <row r="2792" spans="1:20"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176"/>
        <v>105.33333333333333</v>
      </c>
      <c r="P2792">
        <f t="shared" si="173"/>
        <v>47.878787878787875</v>
      </c>
      <c r="Q2792" t="s">
        <v>8321</v>
      </c>
      <c r="R2792" t="s">
        <v>8322</v>
      </c>
      <c r="S2792" s="9">
        <f t="shared" si="175"/>
        <v>42016.938692129625</v>
      </c>
      <c r="T2792" s="9">
        <f t="shared" si="174"/>
        <v>42046.938692129625</v>
      </c>
    </row>
    <row r="2793" spans="1:20"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176"/>
        <v>102.49999999999999</v>
      </c>
      <c r="P2793">
        <f t="shared" si="173"/>
        <v>73.214285714285708</v>
      </c>
      <c r="Q2793" t="s">
        <v>8321</v>
      </c>
      <c r="R2793" t="s">
        <v>8322</v>
      </c>
      <c r="S2793" s="9">
        <f t="shared" si="175"/>
        <v>42591.899988425925</v>
      </c>
      <c r="T2793" s="9">
        <f t="shared" si="174"/>
        <v>42622.166666666672</v>
      </c>
    </row>
    <row r="2794" spans="1:20"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176"/>
        <v>107.60000000000001</v>
      </c>
      <c r="P2794">
        <f t="shared" si="173"/>
        <v>89.666666666666671</v>
      </c>
      <c r="Q2794" t="s">
        <v>8321</v>
      </c>
      <c r="R2794" t="s">
        <v>8322</v>
      </c>
      <c r="S2794" s="9">
        <f t="shared" si="175"/>
        <v>42183.231006944443</v>
      </c>
      <c r="T2794" s="9">
        <f t="shared" si="174"/>
        <v>42228.231006944443</v>
      </c>
    </row>
    <row r="2795" spans="1:20"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176"/>
        <v>110.5675</v>
      </c>
      <c r="P2795">
        <f t="shared" si="173"/>
        <v>151.4623287671233</v>
      </c>
      <c r="Q2795" t="s">
        <v>8321</v>
      </c>
      <c r="R2795" t="s">
        <v>8322</v>
      </c>
      <c r="S2795" s="9">
        <f t="shared" si="175"/>
        <v>42176.419039351851</v>
      </c>
      <c r="T2795" s="9">
        <f t="shared" si="174"/>
        <v>42206.419039351851</v>
      </c>
    </row>
    <row r="2796" spans="1:20"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176"/>
        <v>150</v>
      </c>
      <c r="P2796">
        <f t="shared" si="173"/>
        <v>25</v>
      </c>
      <c r="Q2796" t="s">
        <v>8321</v>
      </c>
      <c r="R2796" t="s">
        <v>8322</v>
      </c>
      <c r="S2796" s="9">
        <f t="shared" si="175"/>
        <v>42416.691655092596</v>
      </c>
      <c r="T2796" s="9">
        <f t="shared" si="174"/>
        <v>42432.791666666672</v>
      </c>
    </row>
    <row r="2797" spans="1:20"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176"/>
        <v>104.28571428571429</v>
      </c>
      <c r="P2797">
        <f t="shared" si="173"/>
        <v>36.5</v>
      </c>
      <c r="Q2797" t="s">
        <v>8321</v>
      </c>
      <c r="R2797" t="s">
        <v>8322</v>
      </c>
      <c r="S2797" s="9">
        <f t="shared" si="175"/>
        <v>41780.525937500002</v>
      </c>
      <c r="T2797" s="9">
        <f t="shared" si="174"/>
        <v>41796.958333333336</v>
      </c>
    </row>
    <row r="2798" spans="1:20"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176"/>
        <v>115.5</v>
      </c>
      <c r="P2798">
        <f t="shared" si="173"/>
        <v>44</v>
      </c>
      <c r="Q2798" t="s">
        <v>8321</v>
      </c>
      <c r="R2798" t="s">
        <v>8322</v>
      </c>
      <c r="S2798" s="9">
        <f t="shared" si="175"/>
        <v>41795.528101851851</v>
      </c>
      <c r="T2798" s="9">
        <f t="shared" si="174"/>
        <v>41825.528101851851</v>
      </c>
    </row>
    <row r="2799" spans="1:20"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176"/>
        <v>102.64512500000001</v>
      </c>
      <c r="P2799">
        <f t="shared" si="173"/>
        <v>87.357553191489373</v>
      </c>
      <c r="Q2799" t="s">
        <v>8321</v>
      </c>
      <c r="R2799" t="s">
        <v>8322</v>
      </c>
      <c r="S2799" s="9">
        <f t="shared" si="175"/>
        <v>41798.94027777778</v>
      </c>
      <c r="T2799" s="9">
        <f t="shared" si="174"/>
        <v>41828.94027777778</v>
      </c>
    </row>
    <row r="2800" spans="1:20"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176"/>
        <v>101.4</v>
      </c>
      <c r="P2800">
        <f t="shared" si="173"/>
        <v>36.474820143884891</v>
      </c>
      <c r="Q2800" t="s">
        <v>8321</v>
      </c>
      <c r="R2800" t="s">
        <v>8322</v>
      </c>
      <c r="S2800" s="9">
        <f t="shared" si="175"/>
        <v>42201.675011574072</v>
      </c>
      <c r="T2800" s="9">
        <f t="shared" si="174"/>
        <v>42216.666666666672</v>
      </c>
    </row>
    <row r="2801" spans="1:20"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176"/>
        <v>116.6348</v>
      </c>
      <c r="P2801">
        <f t="shared" si="173"/>
        <v>44.859538461538463</v>
      </c>
      <c r="Q2801" t="s">
        <v>8321</v>
      </c>
      <c r="R2801" t="s">
        <v>8322</v>
      </c>
      <c r="S2801" s="9">
        <f t="shared" si="175"/>
        <v>42507.264699074076</v>
      </c>
      <c r="T2801" s="9">
        <f t="shared" si="174"/>
        <v>42538.666666666672</v>
      </c>
    </row>
    <row r="2802" spans="1:20"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176"/>
        <v>133</v>
      </c>
      <c r="P2802">
        <f t="shared" si="173"/>
        <v>42.903225806451616</v>
      </c>
      <c r="Q2802" t="s">
        <v>8321</v>
      </c>
      <c r="R2802" t="s">
        <v>8322</v>
      </c>
      <c r="S2802" s="9">
        <f t="shared" si="175"/>
        <v>41948.552847222221</v>
      </c>
      <c r="T2802" s="9">
        <f t="shared" si="174"/>
        <v>42008.552847222221</v>
      </c>
    </row>
    <row r="2803" spans="1:20"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176"/>
        <v>133.20000000000002</v>
      </c>
      <c r="P2803">
        <f t="shared" si="173"/>
        <v>51.230769230769234</v>
      </c>
      <c r="Q2803" t="s">
        <v>8321</v>
      </c>
      <c r="R2803" t="s">
        <v>8322</v>
      </c>
      <c r="S2803" s="9">
        <f t="shared" si="175"/>
        <v>41900.243159722224</v>
      </c>
      <c r="T2803" s="9">
        <f t="shared" si="174"/>
        <v>41922.458333333336</v>
      </c>
    </row>
    <row r="2804" spans="1:20"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176"/>
        <v>101.83333333333333</v>
      </c>
      <c r="P2804">
        <f t="shared" si="173"/>
        <v>33.944444444444443</v>
      </c>
      <c r="Q2804" t="s">
        <v>8321</v>
      </c>
      <c r="R2804" t="s">
        <v>8322</v>
      </c>
      <c r="S2804" s="9">
        <f t="shared" si="175"/>
        <v>42192.64707175926</v>
      </c>
      <c r="T2804" s="9">
        <f t="shared" si="174"/>
        <v>42222.64707175926</v>
      </c>
    </row>
    <row r="2805" spans="1:20"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176"/>
        <v>127.95</v>
      </c>
      <c r="P2805">
        <f t="shared" si="173"/>
        <v>90.744680851063833</v>
      </c>
      <c r="Q2805" t="s">
        <v>8321</v>
      </c>
      <c r="R2805" t="s">
        <v>8322</v>
      </c>
      <c r="S2805" s="9">
        <f t="shared" si="175"/>
        <v>42158.065694444449</v>
      </c>
      <c r="T2805" s="9">
        <f t="shared" si="174"/>
        <v>42201</v>
      </c>
    </row>
    <row r="2806" spans="1:20"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176"/>
        <v>114.99999999999999</v>
      </c>
      <c r="P2806">
        <f t="shared" si="173"/>
        <v>50</v>
      </c>
      <c r="Q2806" t="s">
        <v>8321</v>
      </c>
      <c r="R2806" t="s">
        <v>8322</v>
      </c>
      <c r="S2806" s="9">
        <f t="shared" si="175"/>
        <v>41881.453587962962</v>
      </c>
      <c r="T2806" s="9">
        <f t="shared" si="174"/>
        <v>41911.453587962962</v>
      </c>
    </row>
    <row r="2807" spans="1:20"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176"/>
        <v>110.00000000000001</v>
      </c>
      <c r="P2807">
        <f t="shared" si="173"/>
        <v>24.444444444444443</v>
      </c>
      <c r="Q2807" t="s">
        <v>8321</v>
      </c>
      <c r="R2807" t="s">
        <v>8322</v>
      </c>
      <c r="S2807" s="9">
        <f t="shared" si="175"/>
        <v>42213.505474537036</v>
      </c>
      <c r="T2807" s="9">
        <f t="shared" si="174"/>
        <v>42238.505474537036</v>
      </c>
    </row>
    <row r="2808" spans="1:20"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176"/>
        <v>112.1</v>
      </c>
      <c r="P2808">
        <f t="shared" si="173"/>
        <v>44.25</v>
      </c>
      <c r="Q2808" t="s">
        <v>8321</v>
      </c>
      <c r="R2808" t="s">
        <v>8322</v>
      </c>
      <c r="S2808" s="9">
        <f t="shared" si="175"/>
        <v>42185.267245370371</v>
      </c>
      <c r="T2808" s="9">
        <f t="shared" si="174"/>
        <v>42221.458333333328</v>
      </c>
    </row>
    <row r="2809" spans="1:20"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176"/>
        <v>126</v>
      </c>
      <c r="P2809">
        <f t="shared" si="173"/>
        <v>67.741935483870961</v>
      </c>
      <c r="Q2809" t="s">
        <v>8321</v>
      </c>
      <c r="R2809" t="s">
        <v>8322</v>
      </c>
      <c r="S2809" s="9">
        <f t="shared" si="175"/>
        <v>42154.873124999998</v>
      </c>
      <c r="T2809" s="9">
        <f t="shared" si="174"/>
        <v>42184.873124999998</v>
      </c>
    </row>
    <row r="2810" spans="1:20"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176"/>
        <v>100.24444444444444</v>
      </c>
      <c r="P2810">
        <f t="shared" si="173"/>
        <v>65.376811594202906</v>
      </c>
      <c r="Q2810" t="s">
        <v>8321</v>
      </c>
      <c r="R2810" t="s">
        <v>8322</v>
      </c>
      <c r="S2810" s="9">
        <f t="shared" si="175"/>
        <v>42208.84646990741</v>
      </c>
      <c r="T2810" s="9">
        <f t="shared" si="174"/>
        <v>42238.84646990741</v>
      </c>
    </row>
    <row r="2811" spans="1:20"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176"/>
        <v>102.4</v>
      </c>
      <c r="P2811">
        <f t="shared" si="173"/>
        <v>121.9047619047619</v>
      </c>
      <c r="Q2811" t="s">
        <v>8321</v>
      </c>
      <c r="R2811" t="s">
        <v>8322</v>
      </c>
      <c r="S2811" s="9">
        <f t="shared" si="175"/>
        <v>42451.496817129635</v>
      </c>
      <c r="T2811" s="9">
        <f t="shared" si="174"/>
        <v>42459.610416666663</v>
      </c>
    </row>
    <row r="2812" spans="1:20"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176"/>
        <v>108.2</v>
      </c>
      <c r="P2812">
        <f t="shared" si="173"/>
        <v>47.456140350877192</v>
      </c>
      <c r="Q2812" t="s">
        <v>8321</v>
      </c>
      <c r="R2812" t="s">
        <v>8322</v>
      </c>
      <c r="S2812" s="9">
        <f t="shared" si="175"/>
        <v>41759.13962962963</v>
      </c>
      <c r="T2812" s="9">
        <f t="shared" si="174"/>
        <v>41791.165972222225</v>
      </c>
    </row>
    <row r="2813" spans="1:20"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176"/>
        <v>100.27</v>
      </c>
      <c r="P2813">
        <f t="shared" si="173"/>
        <v>92.842592592592595</v>
      </c>
      <c r="Q2813" t="s">
        <v>8321</v>
      </c>
      <c r="R2813" t="s">
        <v>8322</v>
      </c>
      <c r="S2813" s="9">
        <f t="shared" si="175"/>
        <v>42028.496562500004</v>
      </c>
      <c r="T2813" s="9">
        <f t="shared" si="174"/>
        <v>42058.496562500004</v>
      </c>
    </row>
    <row r="2814" spans="1:20"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176"/>
        <v>113.3</v>
      </c>
      <c r="P2814">
        <f t="shared" si="173"/>
        <v>68.253012048192772</v>
      </c>
      <c r="Q2814" t="s">
        <v>8321</v>
      </c>
      <c r="R2814" t="s">
        <v>8322</v>
      </c>
      <c r="S2814" s="9">
        <f t="shared" si="175"/>
        <v>42054.74418981481</v>
      </c>
      <c r="T2814" s="9">
        <f t="shared" si="174"/>
        <v>42100.166666666672</v>
      </c>
    </row>
    <row r="2815" spans="1:20"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176"/>
        <v>127.57571428571428</v>
      </c>
      <c r="P2815">
        <f t="shared" si="173"/>
        <v>37.209583333333335</v>
      </c>
      <c r="Q2815" t="s">
        <v>8321</v>
      </c>
      <c r="R2815" t="s">
        <v>8322</v>
      </c>
      <c r="S2815" s="9">
        <f t="shared" si="175"/>
        <v>42693.742604166662</v>
      </c>
      <c r="T2815" s="9">
        <f t="shared" si="174"/>
        <v>42718.742604166662</v>
      </c>
    </row>
    <row r="2816" spans="1:20"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176"/>
        <v>107.73333333333332</v>
      </c>
      <c r="P2816">
        <f t="shared" si="173"/>
        <v>25.25</v>
      </c>
      <c r="Q2816" t="s">
        <v>8321</v>
      </c>
      <c r="R2816" t="s">
        <v>8322</v>
      </c>
      <c r="S2816" s="9">
        <f t="shared" si="175"/>
        <v>42103.399479166663</v>
      </c>
      <c r="T2816" s="9">
        <f t="shared" si="174"/>
        <v>42133.399479166663</v>
      </c>
    </row>
    <row r="2817" spans="1:20"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176"/>
        <v>242</v>
      </c>
      <c r="P2817">
        <f t="shared" si="173"/>
        <v>43.214285714285715</v>
      </c>
      <c r="Q2817" t="s">
        <v>8321</v>
      </c>
      <c r="R2817" t="s">
        <v>8322</v>
      </c>
      <c r="S2817" s="9">
        <f t="shared" si="175"/>
        <v>42559.776724537034</v>
      </c>
      <c r="T2817" s="9">
        <f t="shared" si="174"/>
        <v>42589.776724537034</v>
      </c>
    </row>
    <row r="2818" spans="1:20"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si="176"/>
        <v>141.56666666666666</v>
      </c>
      <c r="P2818">
        <f t="shared" si="173"/>
        <v>25.130177514792898</v>
      </c>
      <c r="Q2818" t="s">
        <v>8321</v>
      </c>
      <c r="R2818" t="s">
        <v>8322</v>
      </c>
      <c r="S2818" s="9">
        <f t="shared" si="175"/>
        <v>42188.467499999999</v>
      </c>
      <c r="T2818" s="9">
        <f t="shared" si="174"/>
        <v>42218.666666666672</v>
      </c>
    </row>
    <row r="2819" spans="1:20"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si="176"/>
        <v>130</v>
      </c>
      <c r="P2819">
        <f t="shared" ref="P2819:P2882" si="177">(E2819/L2819)</f>
        <v>23.636363636363637</v>
      </c>
      <c r="Q2819" t="s">
        <v>8321</v>
      </c>
      <c r="R2819" t="s">
        <v>8322</v>
      </c>
      <c r="S2819" s="9">
        <f t="shared" si="175"/>
        <v>42023.634976851856</v>
      </c>
      <c r="T2819" s="9">
        <f t="shared" ref="T2819:T2882" si="178">(((I2819/60)/60)/24)+DATE(1970,1,1)</f>
        <v>42063.634976851856</v>
      </c>
    </row>
    <row r="2820" spans="1:20"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176"/>
        <v>106.03</v>
      </c>
      <c r="P2820">
        <f t="shared" si="177"/>
        <v>103.95098039215686</v>
      </c>
      <c r="Q2820" t="s">
        <v>8321</v>
      </c>
      <c r="R2820" t="s">
        <v>8322</v>
      </c>
      <c r="S2820" s="9">
        <f t="shared" ref="S2820:S2883" si="179">(((J2820/60)/60)/24)+DATE(1970,1,1)</f>
        <v>42250.598217592589</v>
      </c>
      <c r="T2820" s="9">
        <f t="shared" si="178"/>
        <v>42270.598217592589</v>
      </c>
    </row>
    <row r="2821" spans="1:20"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176"/>
        <v>104.80000000000001</v>
      </c>
      <c r="P2821">
        <f t="shared" si="177"/>
        <v>50.384615384615387</v>
      </c>
      <c r="Q2821" t="s">
        <v>8321</v>
      </c>
      <c r="R2821" t="s">
        <v>8322</v>
      </c>
      <c r="S2821" s="9">
        <f t="shared" si="179"/>
        <v>42139.525567129633</v>
      </c>
      <c r="T2821" s="9">
        <f t="shared" si="178"/>
        <v>42169.525567129633</v>
      </c>
    </row>
    <row r="2822" spans="1:20"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176"/>
        <v>136</v>
      </c>
      <c r="P2822">
        <f t="shared" si="177"/>
        <v>13.6</v>
      </c>
      <c r="Q2822" t="s">
        <v>8321</v>
      </c>
      <c r="R2822" t="s">
        <v>8322</v>
      </c>
      <c r="S2822" s="9">
        <f t="shared" si="179"/>
        <v>42401.610983796301</v>
      </c>
      <c r="T2822" s="9">
        <f t="shared" si="178"/>
        <v>42426</v>
      </c>
    </row>
    <row r="2823" spans="1:20"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176"/>
        <v>100</v>
      </c>
      <c r="P2823">
        <f t="shared" si="177"/>
        <v>28.571428571428573</v>
      </c>
      <c r="Q2823" t="s">
        <v>8321</v>
      </c>
      <c r="R2823" t="s">
        <v>8322</v>
      </c>
      <c r="S2823" s="9">
        <f t="shared" si="179"/>
        <v>41875.922858796301</v>
      </c>
      <c r="T2823" s="9">
        <f t="shared" si="178"/>
        <v>41905.922858796301</v>
      </c>
    </row>
    <row r="2824" spans="1:20"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176"/>
        <v>100</v>
      </c>
      <c r="P2824">
        <f t="shared" si="177"/>
        <v>63.829787234042556</v>
      </c>
      <c r="Q2824" t="s">
        <v>8321</v>
      </c>
      <c r="R2824" t="s">
        <v>8322</v>
      </c>
      <c r="S2824" s="9">
        <f t="shared" si="179"/>
        <v>42060.683935185181</v>
      </c>
      <c r="T2824" s="9">
        <f t="shared" si="178"/>
        <v>42090.642268518524</v>
      </c>
    </row>
    <row r="2825" spans="1:20"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176"/>
        <v>124</v>
      </c>
      <c r="P2825">
        <f t="shared" si="177"/>
        <v>8.8571428571428577</v>
      </c>
      <c r="Q2825" t="s">
        <v>8321</v>
      </c>
      <c r="R2825" t="s">
        <v>8322</v>
      </c>
      <c r="S2825" s="9">
        <f t="shared" si="179"/>
        <v>42067.011643518519</v>
      </c>
      <c r="T2825" s="9">
        <f t="shared" si="178"/>
        <v>42094.957638888889</v>
      </c>
    </row>
    <row r="2826" spans="1:20"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176"/>
        <v>116.92307692307693</v>
      </c>
      <c r="P2826">
        <f t="shared" si="177"/>
        <v>50.666666666666664</v>
      </c>
      <c r="Q2826" t="s">
        <v>8321</v>
      </c>
      <c r="R2826" t="s">
        <v>8322</v>
      </c>
      <c r="S2826" s="9">
        <f t="shared" si="179"/>
        <v>42136.270787037036</v>
      </c>
      <c r="T2826" s="9">
        <f t="shared" si="178"/>
        <v>42168.071527777778</v>
      </c>
    </row>
    <row r="2827" spans="1:20"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176"/>
        <v>103.33333333333334</v>
      </c>
      <c r="P2827">
        <f t="shared" si="177"/>
        <v>60.784313725490193</v>
      </c>
      <c r="Q2827" t="s">
        <v>8321</v>
      </c>
      <c r="R2827" t="s">
        <v>8322</v>
      </c>
      <c r="S2827" s="9">
        <f t="shared" si="179"/>
        <v>42312.792662037042</v>
      </c>
      <c r="T2827" s="9">
        <f t="shared" si="178"/>
        <v>42342.792662037042</v>
      </c>
    </row>
    <row r="2828" spans="1:20"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176"/>
        <v>107.74999999999999</v>
      </c>
      <c r="P2828">
        <f t="shared" si="177"/>
        <v>113.42105263157895</v>
      </c>
      <c r="Q2828" t="s">
        <v>8321</v>
      </c>
      <c r="R2828" t="s">
        <v>8322</v>
      </c>
      <c r="S2828" s="9">
        <f t="shared" si="179"/>
        <v>42171.034861111111</v>
      </c>
      <c r="T2828" s="9">
        <f t="shared" si="178"/>
        <v>42195.291666666672</v>
      </c>
    </row>
    <row r="2829" spans="1:20"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176"/>
        <v>120.24999999999999</v>
      </c>
      <c r="P2829">
        <f t="shared" si="177"/>
        <v>104.56521739130434</v>
      </c>
      <c r="Q2829" t="s">
        <v>8321</v>
      </c>
      <c r="R2829" t="s">
        <v>8322</v>
      </c>
      <c r="S2829" s="9">
        <f t="shared" si="179"/>
        <v>42494.683634259258</v>
      </c>
      <c r="T2829" s="9">
        <f t="shared" si="178"/>
        <v>42524.6875</v>
      </c>
    </row>
    <row r="2830" spans="1:20"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176"/>
        <v>100.37894736842105</v>
      </c>
      <c r="P2830">
        <f t="shared" si="177"/>
        <v>98.30927835051547</v>
      </c>
      <c r="Q2830" t="s">
        <v>8321</v>
      </c>
      <c r="R2830" t="s">
        <v>8322</v>
      </c>
      <c r="S2830" s="9">
        <f t="shared" si="179"/>
        <v>42254.264687499999</v>
      </c>
      <c r="T2830" s="9">
        <f t="shared" si="178"/>
        <v>42279.958333333328</v>
      </c>
    </row>
    <row r="2831" spans="1:20"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176"/>
        <v>106.52</v>
      </c>
      <c r="P2831">
        <f t="shared" si="177"/>
        <v>35.039473684210527</v>
      </c>
      <c r="Q2831" t="s">
        <v>8321</v>
      </c>
      <c r="R2831" t="s">
        <v>8322</v>
      </c>
      <c r="S2831" s="9">
        <f t="shared" si="179"/>
        <v>42495.434236111112</v>
      </c>
      <c r="T2831" s="9">
        <f t="shared" si="178"/>
        <v>42523.434236111112</v>
      </c>
    </row>
    <row r="2832" spans="1:20"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176"/>
        <v>100</v>
      </c>
      <c r="P2832">
        <f t="shared" si="177"/>
        <v>272.72727272727275</v>
      </c>
      <c r="Q2832" t="s">
        <v>8321</v>
      </c>
      <c r="R2832" t="s">
        <v>8322</v>
      </c>
      <c r="S2832" s="9">
        <f t="shared" si="179"/>
        <v>41758.839675925927</v>
      </c>
      <c r="T2832" s="9">
        <f t="shared" si="178"/>
        <v>41771.165972222225</v>
      </c>
    </row>
    <row r="2833" spans="1:20"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176"/>
        <v>110.66666666666667</v>
      </c>
      <c r="P2833">
        <f t="shared" si="177"/>
        <v>63.846153846153847</v>
      </c>
      <c r="Q2833" t="s">
        <v>8321</v>
      </c>
      <c r="R2833" t="s">
        <v>8322</v>
      </c>
      <c r="S2833" s="9">
        <f t="shared" si="179"/>
        <v>42171.824884259258</v>
      </c>
      <c r="T2833" s="9">
        <f t="shared" si="178"/>
        <v>42201.824884259258</v>
      </c>
    </row>
    <row r="2834" spans="1:20"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176"/>
        <v>114.71959999999999</v>
      </c>
      <c r="P2834">
        <f t="shared" si="177"/>
        <v>30.189368421052631</v>
      </c>
      <c r="Q2834" t="s">
        <v>8321</v>
      </c>
      <c r="R2834" t="s">
        <v>8322</v>
      </c>
      <c r="S2834" s="9">
        <f t="shared" si="179"/>
        <v>41938.709421296298</v>
      </c>
      <c r="T2834" s="9">
        <f t="shared" si="178"/>
        <v>41966.916666666672</v>
      </c>
    </row>
    <row r="2835" spans="1:20"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ref="O2835:O2898" si="180">E2835/D2835 *100</f>
        <v>108.25925925925925</v>
      </c>
      <c r="P2835">
        <f t="shared" si="177"/>
        <v>83.51428571428572</v>
      </c>
      <c r="Q2835" t="s">
        <v>8321</v>
      </c>
      <c r="R2835" t="s">
        <v>8322</v>
      </c>
      <c r="S2835" s="9">
        <f t="shared" si="179"/>
        <v>42268.127696759257</v>
      </c>
      <c r="T2835" s="9">
        <f t="shared" si="178"/>
        <v>42288.083333333328</v>
      </c>
    </row>
    <row r="2836" spans="1:20"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180"/>
        <v>170</v>
      </c>
      <c r="P2836">
        <f t="shared" si="177"/>
        <v>64.761904761904759</v>
      </c>
      <c r="Q2836" t="s">
        <v>8321</v>
      </c>
      <c r="R2836" t="s">
        <v>8322</v>
      </c>
      <c r="S2836" s="9">
        <f t="shared" si="179"/>
        <v>42019.959837962961</v>
      </c>
      <c r="T2836" s="9">
        <f t="shared" si="178"/>
        <v>42034.959837962961</v>
      </c>
    </row>
    <row r="2837" spans="1:20"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180"/>
        <v>187.09899999999999</v>
      </c>
      <c r="P2837">
        <f t="shared" si="177"/>
        <v>20.118172043010752</v>
      </c>
      <c r="Q2837" t="s">
        <v>8321</v>
      </c>
      <c r="R2837" t="s">
        <v>8322</v>
      </c>
      <c r="S2837" s="9">
        <f t="shared" si="179"/>
        <v>42313.703900462962</v>
      </c>
      <c r="T2837" s="9">
        <f t="shared" si="178"/>
        <v>42343</v>
      </c>
    </row>
    <row r="2838" spans="1:20"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180"/>
        <v>107.77777777777777</v>
      </c>
      <c r="P2838">
        <f t="shared" si="177"/>
        <v>44.090909090909093</v>
      </c>
      <c r="Q2838" t="s">
        <v>8321</v>
      </c>
      <c r="R2838" t="s">
        <v>8322</v>
      </c>
      <c r="S2838" s="9">
        <f t="shared" si="179"/>
        <v>42746.261782407411</v>
      </c>
      <c r="T2838" s="9">
        <f t="shared" si="178"/>
        <v>42784.207638888889</v>
      </c>
    </row>
    <row r="2839" spans="1:20"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180"/>
        <v>100</v>
      </c>
      <c r="P2839">
        <f t="shared" si="177"/>
        <v>40.476190476190474</v>
      </c>
      <c r="Q2839" t="s">
        <v>8321</v>
      </c>
      <c r="R2839" t="s">
        <v>8322</v>
      </c>
      <c r="S2839" s="9">
        <f t="shared" si="179"/>
        <v>42307.908379629633</v>
      </c>
      <c r="T2839" s="9">
        <f t="shared" si="178"/>
        <v>42347.950046296297</v>
      </c>
    </row>
    <row r="2840" spans="1:20"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180"/>
        <v>120.24999999999999</v>
      </c>
      <c r="P2840">
        <f t="shared" si="177"/>
        <v>44.537037037037038</v>
      </c>
      <c r="Q2840" t="s">
        <v>8321</v>
      </c>
      <c r="R2840" t="s">
        <v>8322</v>
      </c>
      <c r="S2840" s="9">
        <f t="shared" si="179"/>
        <v>41842.607592592591</v>
      </c>
      <c r="T2840" s="9">
        <f t="shared" si="178"/>
        <v>41864.916666666664</v>
      </c>
    </row>
    <row r="2841" spans="1:20"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180"/>
        <v>111.42857142857143</v>
      </c>
      <c r="P2841">
        <f t="shared" si="177"/>
        <v>125.80645161290323</v>
      </c>
      <c r="Q2841" t="s">
        <v>8321</v>
      </c>
      <c r="R2841" t="s">
        <v>8322</v>
      </c>
      <c r="S2841" s="9">
        <f t="shared" si="179"/>
        <v>41853.240208333329</v>
      </c>
      <c r="T2841" s="9">
        <f t="shared" si="178"/>
        <v>41876.207638888889</v>
      </c>
    </row>
    <row r="2842" spans="1:20"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180"/>
        <v>104</v>
      </c>
      <c r="P2842">
        <f t="shared" si="177"/>
        <v>19.696969696969695</v>
      </c>
      <c r="Q2842" t="s">
        <v>8321</v>
      </c>
      <c r="R2842" t="s">
        <v>8322</v>
      </c>
      <c r="S2842" s="9">
        <f t="shared" si="179"/>
        <v>42060.035636574074</v>
      </c>
      <c r="T2842" s="9">
        <f t="shared" si="178"/>
        <v>42081.708333333328</v>
      </c>
    </row>
    <row r="2843" spans="1:20"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180"/>
        <v>1</v>
      </c>
      <c r="P2843">
        <f t="shared" si="177"/>
        <v>10</v>
      </c>
      <c r="Q2843" t="s">
        <v>8321</v>
      </c>
      <c r="R2843" t="s">
        <v>8322</v>
      </c>
      <c r="S2843" s="9">
        <f t="shared" si="179"/>
        <v>42291.739548611105</v>
      </c>
      <c r="T2843" s="9">
        <f t="shared" si="178"/>
        <v>42351.781215277777</v>
      </c>
    </row>
    <row r="2844" spans="1:20"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180"/>
        <v>0</v>
      </c>
      <c r="P2844" t="e">
        <f t="shared" si="177"/>
        <v>#DIV/0!</v>
      </c>
      <c r="Q2844" t="s">
        <v>8321</v>
      </c>
      <c r="R2844" t="s">
        <v>8322</v>
      </c>
      <c r="S2844" s="9">
        <f t="shared" si="179"/>
        <v>41784.952488425923</v>
      </c>
      <c r="T2844" s="9">
        <f t="shared" si="178"/>
        <v>41811.458333333336</v>
      </c>
    </row>
    <row r="2845" spans="1:20"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180"/>
        <v>0</v>
      </c>
      <c r="P2845" t="e">
        <f t="shared" si="177"/>
        <v>#DIV/0!</v>
      </c>
      <c r="Q2845" t="s">
        <v>8321</v>
      </c>
      <c r="R2845" t="s">
        <v>8322</v>
      </c>
      <c r="S2845" s="9">
        <f t="shared" si="179"/>
        <v>42492.737847222219</v>
      </c>
      <c r="T2845" s="9">
        <f t="shared" si="178"/>
        <v>42534.166666666672</v>
      </c>
    </row>
    <row r="2846" spans="1:20"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180"/>
        <v>5.4545454545454541</v>
      </c>
      <c r="P2846">
        <f t="shared" si="177"/>
        <v>30</v>
      </c>
      <c r="Q2846" t="s">
        <v>8321</v>
      </c>
      <c r="R2846" t="s">
        <v>8322</v>
      </c>
      <c r="S2846" s="9">
        <f t="shared" si="179"/>
        <v>42709.546064814815</v>
      </c>
      <c r="T2846" s="9">
        <f t="shared" si="178"/>
        <v>42739.546064814815</v>
      </c>
    </row>
    <row r="2847" spans="1:20"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180"/>
        <v>31.546666666666667</v>
      </c>
      <c r="P2847">
        <f t="shared" si="177"/>
        <v>60.666666666666664</v>
      </c>
      <c r="Q2847" t="s">
        <v>8321</v>
      </c>
      <c r="R2847" t="s">
        <v>8322</v>
      </c>
      <c r="S2847" s="9">
        <f t="shared" si="179"/>
        <v>42103.016585648147</v>
      </c>
      <c r="T2847" s="9">
        <f t="shared" si="178"/>
        <v>42163.016585648147</v>
      </c>
    </row>
    <row r="2848" spans="1:20"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180"/>
        <v>0</v>
      </c>
      <c r="P2848" t="e">
        <f t="shared" si="177"/>
        <v>#DIV/0!</v>
      </c>
      <c r="Q2848" t="s">
        <v>8321</v>
      </c>
      <c r="R2848" t="s">
        <v>8322</v>
      </c>
      <c r="S2848" s="9">
        <f t="shared" si="179"/>
        <v>42108.692060185189</v>
      </c>
      <c r="T2848" s="9">
        <f t="shared" si="178"/>
        <v>42153.692060185189</v>
      </c>
    </row>
    <row r="2849" spans="1:20"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180"/>
        <v>0</v>
      </c>
      <c r="P2849" t="e">
        <f t="shared" si="177"/>
        <v>#DIV/0!</v>
      </c>
      <c r="Q2849" t="s">
        <v>8321</v>
      </c>
      <c r="R2849" t="s">
        <v>8322</v>
      </c>
      <c r="S2849" s="9">
        <f t="shared" si="179"/>
        <v>42453.806307870371</v>
      </c>
      <c r="T2849" s="9">
        <f t="shared" si="178"/>
        <v>42513.806307870371</v>
      </c>
    </row>
    <row r="2850" spans="1:20"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180"/>
        <v>0.2</v>
      </c>
      <c r="P2850">
        <f t="shared" si="177"/>
        <v>23.333333333333332</v>
      </c>
      <c r="Q2850" t="s">
        <v>8321</v>
      </c>
      <c r="R2850" t="s">
        <v>8322</v>
      </c>
      <c r="S2850" s="9">
        <f t="shared" si="179"/>
        <v>42123.648831018523</v>
      </c>
      <c r="T2850" s="9">
        <f t="shared" si="178"/>
        <v>42153.648831018523</v>
      </c>
    </row>
    <row r="2851" spans="1:20"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180"/>
        <v>1</v>
      </c>
      <c r="P2851">
        <f t="shared" si="177"/>
        <v>5</v>
      </c>
      <c r="Q2851" t="s">
        <v>8321</v>
      </c>
      <c r="R2851" t="s">
        <v>8322</v>
      </c>
      <c r="S2851" s="9">
        <f t="shared" si="179"/>
        <v>42453.428240740745</v>
      </c>
      <c r="T2851" s="9">
        <f t="shared" si="178"/>
        <v>42483.428240740745</v>
      </c>
    </row>
    <row r="2852" spans="1:20"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180"/>
        <v>3.8875000000000002</v>
      </c>
      <c r="P2852">
        <f t="shared" si="177"/>
        <v>23.923076923076923</v>
      </c>
      <c r="Q2852" t="s">
        <v>8321</v>
      </c>
      <c r="R2852" t="s">
        <v>8322</v>
      </c>
      <c r="S2852" s="9">
        <f t="shared" si="179"/>
        <v>41858.007071759261</v>
      </c>
      <c r="T2852" s="9">
        <f t="shared" si="178"/>
        <v>41888.007071759261</v>
      </c>
    </row>
    <row r="2853" spans="1:20"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180"/>
        <v>0</v>
      </c>
      <c r="P2853" t="e">
        <f t="shared" si="177"/>
        <v>#DIV/0!</v>
      </c>
      <c r="Q2853" t="s">
        <v>8321</v>
      </c>
      <c r="R2853" t="s">
        <v>8322</v>
      </c>
      <c r="S2853" s="9">
        <f t="shared" si="179"/>
        <v>42390.002650462964</v>
      </c>
      <c r="T2853" s="9">
        <f t="shared" si="178"/>
        <v>42398.970138888893</v>
      </c>
    </row>
    <row r="2854" spans="1:20"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180"/>
        <v>1.9</v>
      </c>
      <c r="P2854">
        <f t="shared" si="177"/>
        <v>15.833333333333334</v>
      </c>
      <c r="Q2854" t="s">
        <v>8321</v>
      </c>
      <c r="R2854" t="s">
        <v>8322</v>
      </c>
      <c r="S2854" s="9">
        <f t="shared" si="179"/>
        <v>41781.045173611114</v>
      </c>
      <c r="T2854" s="9">
        <f t="shared" si="178"/>
        <v>41811.045173611114</v>
      </c>
    </row>
    <row r="2855" spans="1:20"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180"/>
        <v>0</v>
      </c>
      <c r="P2855" t="e">
        <f t="shared" si="177"/>
        <v>#DIV/0!</v>
      </c>
      <c r="Q2855" t="s">
        <v>8321</v>
      </c>
      <c r="R2855" t="s">
        <v>8322</v>
      </c>
      <c r="S2855" s="9">
        <f t="shared" si="179"/>
        <v>41836.190937499996</v>
      </c>
      <c r="T2855" s="9">
        <f t="shared" si="178"/>
        <v>41896.190937499996</v>
      </c>
    </row>
    <row r="2856" spans="1:20"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180"/>
        <v>41.699999999999996</v>
      </c>
      <c r="P2856">
        <f t="shared" si="177"/>
        <v>29.785714285714285</v>
      </c>
      <c r="Q2856" t="s">
        <v>8321</v>
      </c>
      <c r="R2856" t="s">
        <v>8322</v>
      </c>
      <c r="S2856" s="9">
        <f t="shared" si="179"/>
        <v>42111.71665509259</v>
      </c>
      <c r="T2856" s="9">
        <f t="shared" si="178"/>
        <v>42131.71665509259</v>
      </c>
    </row>
    <row r="2857" spans="1:20"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180"/>
        <v>50</v>
      </c>
      <c r="P2857">
        <f t="shared" si="177"/>
        <v>60</v>
      </c>
      <c r="Q2857" t="s">
        <v>8321</v>
      </c>
      <c r="R2857" t="s">
        <v>8322</v>
      </c>
      <c r="S2857" s="9">
        <f t="shared" si="179"/>
        <v>42370.007766203707</v>
      </c>
      <c r="T2857" s="9">
        <f t="shared" si="178"/>
        <v>42398.981944444444</v>
      </c>
    </row>
    <row r="2858" spans="1:20"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180"/>
        <v>4.8666666666666663</v>
      </c>
      <c r="P2858">
        <f t="shared" si="177"/>
        <v>24.333333333333332</v>
      </c>
      <c r="Q2858" t="s">
        <v>8321</v>
      </c>
      <c r="R2858" t="s">
        <v>8322</v>
      </c>
      <c r="S2858" s="9">
        <f t="shared" si="179"/>
        <v>42165.037581018521</v>
      </c>
      <c r="T2858" s="9">
        <f t="shared" si="178"/>
        <v>42224.898611111115</v>
      </c>
    </row>
    <row r="2859" spans="1:20"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180"/>
        <v>19.736842105263158</v>
      </c>
      <c r="P2859">
        <f t="shared" si="177"/>
        <v>500</v>
      </c>
      <c r="Q2859" t="s">
        <v>8321</v>
      </c>
      <c r="R2859" t="s">
        <v>8322</v>
      </c>
      <c r="S2859" s="9">
        <f t="shared" si="179"/>
        <v>42726.920081018514</v>
      </c>
      <c r="T2859" s="9">
        <f t="shared" si="178"/>
        <v>42786.75</v>
      </c>
    </row>
    <row r="2860" spans="1:20"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180"/>
        <v>0</v>
      </c>
      <c r="P2860" t="e">
        <f t="shared" si="177"/>
        <v>#DIV/0!</v>
      </c>
      <c r="Q2860" t="s">
        <v>8321</v>
      </c>
      <c r="R2860" t="s">
        <v>8322</v>
      </c>
      <c r="S2860" s="9">
        <f t="shared" si="179"/>
        <v>41954.545081018514</v>
      </c>
      <c r="T2860" s="9">
        <f t="shared" si="178"/>
        <v>41978.477777777778</v>
      </c>
    </row>
    <row r="2861" spans="1:20"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180"/>
        <v>1.7500000000000002</v>
      </c>
      <c r="P2861">
        <f t="shared" si="177"/>
        <v>35</v>
      </c>
      <c r="Q2861" t="s">
        <v>8321</v>
      </c>
      <c r="R2861" t="s">
        <v>8322</v>
      </c>
      <c r="S2861" s="9">
        <f t="shared" si="179"/>
        <v>42233.362314814818</v>
      </c>
      <c r="T2861" s="9">
        <f t="shared" si="178"/>
        <v>42293.362314814818</v>
      </c>
    </row>
    <row r="2862" spans="1:20"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180"/>
        <v>6.65</v>
      </c>
      <c r="P2862">
        <f t="shared" si="177"/>
        <v>29.555555555555557</v>
      </c>
      <c r="Q2862" t="s">
        <v>8321</v>
      </c>
      <c r="R2862" t="s">
        <v>8322</v>
      </c>
      <c r="S2862" s="9">
        <f t="shared" si="179"/>
        <v>42480.800648148142</v>
      </c>
      <c r="T2862" s="9">
        <f t="shared" si="178"/>
        <v>42540.800648148142</v>
      </c>
    </row>
    <row r="2863" spans="1:20"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180"/>
        <v>32</v>
      </c>
      <c r="P2863">
        <f t="shared" si="177"/>
        <v>26.666666666666668</v>
      </c>
      <c r="Q2863" t="s">
        <v>8321</v>
      </c>
      <c r="R2863" t="s">
        <v>8322</v>
      </c>
      <c r="S2863" s="9">
        <f t="shared" si="179"/>
        <v>42257.590833333335</v>
      </c>
      <c r="T2863" s="9">
        <f t="shared" si="178"/>
        <v>42271.590833333335</v>
      </c>
    </row>
    <row r="2864" spans="1:20"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180"/>
        <v>0.43307086614173229</v>
      </c>
      <c r="P2864">
        <f t="shared" si="177"/>
        <v>18.333333333333332</v>
      </c>
      <c r="Q2864" t="s">
        <v>8321</v>
      </c>
      <c r="R2864" t="s">
        <v>8322</v>
      </c>
      <c r="S2864" s="9">
        <f t="shared" si="179"/>
        <v>41784.789687500001</v>
      </c>
      <c r="T2864" s="9">
        <f t="shared" si="178"/>
        <v>41814.789687500001</v>
      </c>
    </row>
    <row r="2865" spans="1:20"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180"/>
        <v>0.04</v>
      </c>
      <c r="P2865">
        <f t="shared" si="177"/>
        <v>20</v>
      </c>
      <c r="Q2865" t="s">
        <v>8321</v>
      </c>
      <c r="R2865" t="s">
        <v>8322</v>
      </c>
      <c r="S2865" s="9">
        <f t="shared" si="179"/>
        <v>41831.675034722226</v>
      </c>
      <c r="T2865" s="9">
        <f t="shared" si="178"/>
        <v>41891.675034722226</v>
      </c>
    </row>
    <row r="2866" spans="1:20"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180"/>
        <v>1.6</v>
      </c>
      <c r="P2866">
        <f t="shared" si="177"/>
        <v>13.333333333333334</v>
      </c>
      <c r="Q2866" t="s">
        <v>8321</v>
      </c>
      <c r="R2866" t="s">
        <v>8322</v>
      </c>
      <c r="S2866" s="9">
        <f t="shared" si="179"/>
        <v>42172.613506944443</v>
      </c>
      <c r="T2866" s="9">
        <f t="shared" si="178"/>
        <v>42202.554166666669</v>
      </c>
    </row>
    <row r="2867" spans="1:20"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180"/>
        <v>0</v>
      </c>
      <c r="P2867" t="e">
        <f t="shared" si="177"/>
        <v>#DIV/0!</v>
      </c>
      <c r="Q2867" t="s">
        <v>8321</v>
      </c>
      <c r="R2867" t="s">
        <v>8322</v>
      </c>
      <c r="S2867" s="9">
        <f t="shared" si="179"/>
        <v>41950.114108796297</v>
      </c>
      <c r="T2867" s="9">
        <f t="shared" si="178"/>
        <v>42010.114108796297</v>
      </c>
    </row>
    <row r="2868" spans="1:20"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180"/>
        <v>0.89999999999999991</v>
      </c>
      <c r="P2868">
        <f t="shared" si="177"/>
        <v>22.5</v>
      </c>
      <c r="Q2868" t="s">
        <v>8321</v>
      </c>
      <c r="R2868" t="s">
        <v>8322</v>
      </c>
      <c r="S2868" s="9">
        <f t="shared" si="179"/>
        <v>42627.955104166671</v>
      </c>
      <c r="T2868" s="9">
        <f t="shared" si="178"/>
        <v>42657.916666666672</v>
      </c>
    </row>
    <row r="2869" spans="1:20"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180"/>
        <v>20.16</v>
      </c>
      <c r="P2869">
        <f t="shared" si="177"/>
        <v>50.4</v>
      </c>
      <c r="Q2869" t="s">
        <v>8321</v>
      </c>
      <c r="R2869" t="s">
        <v>8322</v>
      </c>
      <c r="S2869" s="9">
        <f t="shared" si="179"/>
        <v>42531.195277777777</v>
      </c>
      <c r="T2869" s="9">
        <f t="shared" si="178"/>
        <v>42555.166666666672</v>
      </c>
    </row>
    <row r="2870" spans="1:20"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180"/>
        <v>42.011733333333332</v>
      </c>
      <c r="P2870">
        <f t="shared" si="177"/>
        <v>105.02933333333334</v>
      </c>
      <c r="Q2870" t="s">
        <v>8321</v>
      </c>
      <c r="R2870" t="s">
        <v>8322</v>
      </c>
      <c r="S2870" s="9">
        <f t="shared" si="179"/>
        <v>42618.827013888891</v>
      </c>
      <c r="T2870" s="9">
        <f t="shared" si="178"/>
        <v>42648.827013888891</v>
      </c>
    </row>
    <row r="2871" spans="1:20"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180"/>
        <v>0.88500000000000001</v>
      </c>
      <c r="P2871">
        <f t="shared" si="177"/>
        <v>35.4</v>
      </c>
      <c r="Q2871" t="s">
        <v>8321</v>
      </c>
      <c r="R2871" t="s">
        <v>8322</v>
      </c>
      <c r="S2871" s="9">
        <f t="shared" si="179"/>
        <v>42540.593530092592</v>
      </c>
      <c r="T2871" s="9">
        <f t="shared" si="178"/>
        <v>42570.593530092592</v>
      </c>
    </row>
    <row r="2872" spans="1:20"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180"/>
        <v>15</v>
      </c>
      <c r="P2872">
        <f t="shared" si="177"/>
        <v>83.333333333333329</v>
      </c>
      <c r="Q2872" t="s">
        <v>8321</v>
      </c>
      <c r="R2872" t="s">
        <v>8322</v>
      </c>
      <c r="S2872" s="9">
        <f t="shared" si="179"/>
        <v>41746.189409722225</v>
      </c>
      <c r="T2872" s="9">
        <f t="shared" si="178"/>
        <v>41776.189409722225</v>
      </c>
    </row>
    <row r="2873" spans="1:20"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180"/>
        <v>4.67</v>
      </c>
      <c r="P2873">
        <f t="shared" si="177"/>
        <v>35.92307692307692</v>
      </c>
      <c r="Q2873" t="s">
        <v>8321</v>
      </c>
      <c r="R2873" t="s">
        <v>8322</v>
      </c>
      <c r="S2873" s="9">
        <f t="shared" si="179"/>
        <v>41974.738576388889</v>
      </c>
      <c r="T2873" s="9">
        <f t="shared" si="178"/>
        <v>41994.738576388889</v>
      </c>
    </row>
    <row r="2874" spans="1:20"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180"/>
        <v>0</v>
      </c>
      <c r="P2874" t="e">
        <f t="shared" si="177"/>
        <v>#DIV/0!</v>
      </c>
      <c r="Q2874" t="s">
        <v>8321</v>
      </c>
      <c r="R2874" t="s">
        <v>8322</v>
      </c>
      <c r="S2874" s="9">
        <f t="shared" si="179"/>
        <v>42115.11618055556</v>
      </c>
      <c r="T2874" s="9">
        <f t="shared" si="178"/>
        <v>42175.11618055556</v>
      </c>
    </row>
    <row r="2875" spans="1:20"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180"/>
        <v>38.119999999999997</v>
      </c>
      <c r="P2875">
        <f t="shared" si="177"/>
        <v>119.125</v>
      </c>
      <c r="Q2875" t="s">
        <v>8321</v>
      </c>
      <c r="R2875" t="s">
        <v>8322</v>
      </c>
      <c r="S2875" s="9">
        <f t="shared" si="179"/>
        <v>42002.817488425921</v>
      </c>
      <c r="T2875" s="9">
        <f t="shared" si="178"/>
        <v>42032.817488425921</v>
      </c>
    </row>
    <row r="2876" spans="1:20"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180"/>
        <v>5.42</v>
      </c>
      <c r="P2876">
        <f t="shared" si="177"/>
        <v>90.333333333333329</v>
      </c>
      <c r="Q2876" t="s">
        <v>8321</v>
      </c>
      <c r="R2876" t="s">
        <v>8322</v>
      </c>
      <c r="S2876" s="9">
        <f t="shared" si="179"/>
        <v>42722.84474537037</v>
      </c>
      <c r="T2876" s="9">
        <f t="shared" si="178"/>
        <v>42752.84474537037</v>
      </c>
    </row>
    <row r="2877" spans="1:20"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180"/>
        <v>3.4999999999999996E-2</v>
      </c>
      <c r="P2877">
        <f t="shared" si="177"/>
        <v>2.3333333333333335</v>
      </c>
      <c r="Q2877" t="s">
        <v>8321</v>
      </c>
      <c r="R2877" t="s">
        <v>8322</v>
      </c>
      <c r="S2877" s="9">
        <f t="shared" si="179"/>
        <v>42465.128391203703</v>
      </c>
      <c r="T2877" s="9">
        <f t="shared" si="178"/>
        <v>42495.128391203703</v>
      </c>
    </row>
    <row r="2878" spans="1:20"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180"/>
        <v>0</v>
      </c>
      <c r="P2878" t="e">
        <f t="shared" si="177"/>
        <v>#DIV/0!</v>
      </c>
      <c r="Q2878" t="s">
        <v>8321</v>
      </c>
      <c r="R2878" t="s">
        <v>8322</v>
      </c>
      <c r="S2878" s="9">
        <f t="shared" si="179"/>
        <v>42171.743969907402</v>
      </c>
      <c r="T2878" s="9">
        <f t="shared" si="178"/>
        <v>42201.743969907402</v>
      </c>
    </row>
    <row r="2879" spans="1:20"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180"/>
        <v>10.833333333333334</v>
      </c>
      <c r="P2879">
        <f t="shared" si="177"/>
        <v>108.33333333333333</v>
      </c>
      <c r="Q2879" t="s">
        <v>8321</v>
      </c>
      <c r="R2879" t="s">
        <v>8322</v>
      </c>
      <c r="S2879" s="9">
        <f t="shared" si="179"/>
        <v>42672.955138888887</v>
      </c>
      <c r="T2879" s="9">
        <f t="shared" si="178"/>
        <v>42704.708333333328</v>
      </c>
    </row>
    <row r="2880" spans="1:20"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180"/>
        <v>2.1</v>
      </c>
      <c r="P2880">
        <f t="shared" si="177"/>
        <v>15.75</v>
      </c>
      <c r="Q2880" t="s">
        <v>8321</v>
      </c>
      <c r="R2880" t="s">
        <v>8322</v>
      </c>
      <c r="S2880" s="9">
        <f t="shared" si="179"/>
        <v>42128.615682870368</v>
      </c>
      <c r="T2880" s="9">
        <f t="shared" si="178"/>
        <v>42188.615682870368</v>
      </c>
    </row>
    <row r="2881" spans="1:20"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180"/>
        <v>0.2589285714285714</v>
      </c>
      <c r="P2881">
        <f t="shared" si="177"/>
        <v>29</v>
      </c>
      <c r="Q2881" t="s">
        <v>8321</v>
      </c>
      <c r="R2881" t="s">
        <v>8322</v>
      </c>
      <c r="S2881" s="9">
        <f t="shared" si="179"/>
        <v>42359.725243055553</v>
      </c>
      <c r="T2881" s="9">
        <f t="shared" si="178"/>
        <v>42389.725243055553</v>
      </c>
    </row>
    <row r="2882" spans="1:20"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si="180"/>
        <v>23.333333333333332</v>
      </c>
      <c r="P2882">
        <f t="shared" si="177"/>
        <v>96.551724137931032</v>
      </c>
      <c r="Q2882" t="s">
        <v>8321</v>
      </c>
      <c r="R2882" t="s">
        <v>8322</v>
      </c>
      <c r="S2882" s="9">
        <f t="shared" si="179"/>
        <v>42192.905694444446</v>
      </c>
      <c r="T2882" s="9">
        <f t="shared" si="178"/>
        <v>42236.711805555555</v>
      </c>
    </row>
    <row r="2883" spans="1:20"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si="180"/>
        <v>0</v>
      </c>
      <c r="P2883" t="e">
        <f t="shared" ref="P2883:P2946" si="181">(E2883/L2883)</f>
        <v>#DIV/0!</v>
      </c>
      <c r="Q2883" t="s">
        <v>8321</v>
      </c>
      <c r="R2883" t="s">
        <v>8322</v>
      </c>
      <c r="S2883" s="9">
        <f t="shared" si="179"/>
        <v>41916.597638888888</v>
      </c>
      <c r="T2883" s="9">
        <f t="shared" ref="T2883:T2946" si="182">(((I2883/60)/60)/24)+DATE(1970,1,1)</f>
        <v>41976.639305555553</v>
      </c>
    </row>
    <row r="2884" spans="1:20"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180"/>
        <v>33.6</v>
      </c>
      <c r="P2884">
        <f t="shared" si="181"/>
        <v>63</v>
      </c>
      <c r="Q2884" t="s">
        <v>8321</v>
      </c>
      <c r="R2884" t="s">
        <v>8322</v>
      </c>
      <c r="S2884" s="9">
        <f t="shared" ref="S2884:S2947" si="183">(((J2884/60)/60)/24)+DATE(1970,1,1)</f>
        <v>42461.596273148149</v>
      </c>
      <c r="T2884" s="9">
        <f t="shared" si="182"/>
        <v>42491.596273148149</v>
      </c>
    </row>
    <row r="2885" spans="1:20"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180"/>
        <v>19.079999999999998</v>
      </c>
      <c r="P2885">
        <f t="shared" si="181"/>
        <v>381.6</v>
      </c>
      <c r="Q2885" t="s">
        <v>8321</v>
      </c>
      <c r="R2885" t="s">
        <v>8322</v>
      </c>
      <c r="S2885" s="9">
        <f t="shared" si="183"/>
        <v>42370.90320601852</v>
      </c>
      <c r="T2885" s="9">
        <f t="shared" si="182"/>
        <v>42406.207638888889</v>
      </c>
    </row>
    <row r="2886" spans="1:20"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180"/>
        <v>0.41111111111111115</v>
      </c>
      <c r="P2886">
        <f t="shared" si="181"/>
        <v>46.25</v>
      </c>
      <c r="Q2886" t="s">
        <v>8321</v>
      </c>
      <c r="R2886" t="s">
        <v>8322</v>
      </c>
      <c r="S2886" s="9">
        <f t="shared" si="183"/>
        <v>41948.727256944447</v>
      </c>
      <c r="T2886" s="9">
        <f t="shared" si="182"/>
        <v>41978.727256944447</v>
      </c>
    </row>
    <row r="2887" spans="1:20"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180"/>
        <v>32.5</v>
      </c>
      <c r="P2887">
        <f t="shared" si="181"/>
        <v>26</v>
      </c>
      <c r="Q2887" t="s">
        <v>8321</v>
      </c>
      <c r="R2887" t="s">
        <v>8322</v>
      </c>
      <c r="S2887" s="9">
        <f t="shared" si="183"/>
        <v>42047.07640046296</v>
      </c>
      <c r="T2887" s="9">
        <f t="shared" si="182"/>
        <v>42077.034733796296</v>
      </c>
    </row>
    <row r="2888" spans="1:20"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180"/>
        <v>5</v>
      </c>
      <c r="P2888">
        <f t="shared" si="181"/>
        <v>10</v>
      </c>
      <c r="Q2888" t="s">
        <v>8321</v>
      </c>
      <c r="R2888" t="s">
        <v>8322</v>
      </c>
      <c r="S2888" s="9">
        <f t="shared" si="183"/>
        <v>42261.632916666669</v>
      </c>
      <c r="T2888" s="9">
        <f t="shared" si="182"/>
        <v>42266.165972222225</v>
      </c>
    </row>
    <row r="2889" spans="1:20"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180"/>
        <v>0.16666666666666669</v>
      </c>
      <c r="P2889">
        <f t="shared" si="181"/>
        <v>5</v>
      </c>
      <c r="Q2889" t="s">
        <v>8321</v>
      </c>
      <c r="R2889" t="s">
        <v>8322</v>
      </c>
      <c r="S2889" s="9">
        <f t="shared" si="183"/>
        <v>41985.427361111113</v>
      </c>
      <c r="T2889" s="9">
        <f t="shared" si="182"/>
        <v>42015.427361111113</v>
      </c>
    </row>
    <row r="2890" spans="1:20"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180"/>
        <v>0</v>
      </c>
      <c r="P2890" t="e">
        <f t="shared" si="181"/>
        <v>#DIV/0!</v>
      </c>
      <c r="Q2890" t="s">
        <v>8321</v>
      </c>
      <c r="R2890" t="s">
        <v>8322</v>
      </c>
      <c r="S2890" s="9">
        <f t="shared" si="183"/>
        <v>41922.535185185188</v>
      </c>
      <c r="T2890" s="9">
        <f t="shared" si="182"/>
        <v>41930.207638888889</v>
      </c>
    </row>
    <row r="2891" spans="1:20"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180"/>
        <v>38.066666666666663</v>
      </c>
      <c r="P2891">
        <f t="shared" si="181"/>
        <v>81.571428571428569</v>
      </c>
      <c r="Q2891" t="s">
        <v>8321</v>
      </c>
      <c r="R2891" t="s">
        <v>8322</v>
      </c>
      <c r="S2891" s="9">
        <f t="shared" si="183"/>
        <v>41850.863252314812</v>
      </c>
      <c r="T2891" s="9">
        <f t="shared" si="182"/>
        <v>41880.863252314812</v>
      </c>
    </row>
    <row r="2892" spans="1:20"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180"/>
        <v>1.05</v>
      </c>
      <c r="P2892">
        <f t="shared" si="181"/>
        <v>7</v>
      </c>
      <c r="Q2892" t="s">
        <v>8321</v>
      </c>
      <c r="R2892" t="s">
        <v>8322</v>
      </c>
      <c r="S2892" s="9">
        <f t="shared" si="183"/>
        <v>41831.742962962962</v>
      </c>
      <c r="T2892" s="9">
        <f t="shared" si="182"/>
        <v>41860.125</v>
      </c>
    </row>
    <row r="2893" spans="1:20"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180"/>
        <v>2.73</v>
      </c>
      <c r="P2893">
        <f t="shared" si="181"/>
        <v>27.3</v>
      </c>
      <c r="Q2893" t="s">
        <v>8321</v>
      </c>
      <c r="R2893" t="s">
        <v>8322</v>
      </c>
      <c r="S2893" s="9">
        <f t="shared" si="183"/>
        <v>42415.883425925931</v>
      </c>
      <c r="T2893" s="9">
        <f t="shared" si="182"/>
        <v>42475.84175925926</v>
      </c>
    </row>
    <row r="2894" spans="1:20"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180"/>
        <v>9.0909090909090917</v>
      </c>
      <c r="P2894">
        <f t="shared" si="181"/>
        <v>29.411764705882351</v>
      </c>
      <c r="Q2894" t="s">
        <v>8321</v>
      </c>
      <c r="R2894" t="s">
        <v>8322</v>
      </c>
      <c r="S2894" s="9">
        <f t="shared" si="183"/>
        <v>41869.714166666665</v>
      </c>
      <c r="T2894" s="9">
        <f t="shared" si="182"/>
        <v>41876.875</v>
      </c>
    </row>
    <row r="2895" spans="1:20"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180"/>
        <v>0.5</v>
      </c>
      <c r="P2895">
        <f t="shared" si="181"/>
        <v>12.5</v>
      </c>
      <c r="Q2895" t="s">
        <v>8321</v>
      </c>
      <c r="R2895" t="s">
        <v>8322</v>
      </c>
      <c r="S2895" s="9">
        <f t="shared" si="183"/>
        <v>41953.773090277777</v>
      </c>
      <c r="T2895" s="9">
        <f t="shared" si="182"/>
        <v>42013.083333333328</v>
      </c>
    </row>
    <row r="2896" spans="1:20"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180"/>
        <v>0</v>
      </c>
      <c r="P2896" t="e">
        <f t="shared" si="181"/>
        <v>#DIV/0!</v>
      </c>
      <c r="Q2896" t="s">
        <v>8321</v>
      </c>
      <c r="R2896" t="s">
        <v>8322</v>
      </c>
      <c r="S2896" s="9">
        <f t="shared" si="183"/>
        <v>42037.986284722225</v>
      </c>
      <c r="T2896" s="9">
        <f t="shared" si="182"/>
        <v>42097.944618055553</v>
      </c>
    </row>
    <row r="2897" spans="1:20"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180"/>
        <v>4.5999999999999996</v>
      </c>
      <c r="P2897">
        <f t="shared" si="181"/>
        <v>5.75</v>
      </c>
      <c r="Q2897" t="s">
        <v>8321</v>
      </c>
      <c r="R2897" t="s">
        <v>8322</v>
      </c>
      <c r="S2897" s="9">
        <f t="shared" si="183"/>
        <v>41811.555462962962</v>
      </c>
      <c r="T2897" s="9">
        <f t="shared" si="182"/>
        <v>41812.875</v>
      </c>
    </row>
    <row r="2898" spans="1:20"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180"/>
        <v>20.833333333333336</v>
      </c>
      <c r="P2898">
        <f t="shared" si="181"/>
        <v>52.083333333333336</v>
      </c>
      <c r="Q2898" t="s">
        <v>8321</v>
      </c>
      <c r="R2898" t="s">
        <v>8322</v>
      </c>
      <c r="S2898" s="9">
        <f t="shared" si="183"/>
        <v>42701.908807870372</v>
      </c>
      <c r="T2898" s="9">
        <f t="shared" si="182"/>
        <v>42716.25</v>
      </c>
    </row>
    <row r="2899" spans="1:20"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ref="O2899:O2962" si="184">E2899/D2899 *100</f>
        <v>4.583333333333333</v>
      </c>
      <c r="P2899">
        <f t="shared" si="181"/>
        <v>183.33333333333334</v>
      </c>
      <c r="Q2899" t="s">
        <v>8321</v>
      </c>
      <c r="R2899" t="s">
        <v>8322</v>
      </c>
      <c r="S2899" s="9">
        <f t="shared" si="183"/>
        <v>42258.646504629629</v>
      </c>
      <c r="T2899" s="9">
        <f t="shared" si="182"/>
        <v>42288.645196759258</v>
      </c>
    </row>
    <row r="2900" spans="1:20"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184"/>
        <v>4.2133333333333338</v>
      </c>
      <c r="P2900">
        <f t="shared" si="181"/>
        <v>26.333333333333332</v>
      </c>
      <c r="Q2900" t="s">
        <v>8321</v>
      </c>
      <c r="R2900" t="s">
        <v>8322</v>
      </c>
      <c r="S2900" s="9">
        <f t="shared" si="183"/>
        <v>42278.664965277778</v>
      </c>
      <c r="T2900" s="9">
        <f t="shared" si="182"/>
        <v>42308.664965277778</v>
      </c>
    </row>
    <row r="2901" spans="1:20"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184"/>
        <v>0</v>
      </c>
      <c r="P2901" t="e">
        <f t="shared" si="181"/>
        <v>#DIV/0!</v>
      </c>
      <c r="Q2901" t="s">
        <v>8321</v>
      </c>
      <c r="R2901" t="s">
        <v>8322</v>
      </c>
      <c r="S2901" s="9">
        <f t="shared" si="183"/>
        <v>42515.078217592592</v>
      </c>
      <c r="T2901" s="9">
        <f t="shared" si="182"/>
        <v>42575.078217592592</v>
      </c>
    </row>
    <row r="2902" spans="1:20"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184"/>
        <v>61.909090909090914</v>
      </c>
      <c r="P2902">
        <f t="shared" si="181"/>
        <v>486.42857142857144</v>
      </c>
      <c r="Q2902" t="s">
        <v>8321</v>
      </c>
      <c r="R2902" t="s">
        <v>8322</v>
      </c>
      <c r="S2902" s="9">
        <f t="shared" si="183"/>
        <v>41830.234166666669</v>
      </c>
      <c r="T2902" s="9">
        <f t="shared" si="182"/>
        <v>41860.234166666669</v>
      </c>
    </row>
    <row r="2903" spans="1:20"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184"/>
        <v>0.8</v>
      </c>
      <c r="P2903">
        <f t="shared" si="181"/>
        <v>3</v>
      </c>
      <c r="Q2903" t="s">
        <v>8321</v>
      </c>
      <c r="R2903" t="s">
        <v>8322</v>
      </c>
      <c r="S2903" s="9">
        <f t="shared" si="183"/>
        <v>41982.904386574075</v>
      </c>
      <c r="T2903" s="9">
        <f t="shared" si="182"/>
        <v>42042.904386574075</v>
      </c>
    </row>
    <row r="2904" spans="1:20"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184"/>
        <v>1.6666666666666666E-2</v>
      </c>
      <c r="P2904">
        <f t="shared" si="181"/>
        <v>25</v>
      </c>
      <c r="Q2904" t="s">
        <v>8321</v>
      </c>
      <c r="R2904" t="s">
        <v>8322</v>
      </c>
      <c r="S2904" s="9">
        <f t="shared" si="183"/>
        <v>42210.439768518518</v>
      </c>
      <c r="T2904" s="9">
        <f t="shared" si="182"/>
        <v>42240.439768518518</v>
      </c>
    </row>
    <row r="2905" spans="1:20"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184"/>
        <v>0.77999999999999992</v>
      </c>
      <c r="P2905">
        <f t="shared" si="181"/>
        <v>9.75</v>
      </c>
      <c r="Q2905" t="s">
        <v>8321</v>
      </c>
      <c r="R2905" t="s">
        <v>8322</v>
      </c>
      <c r="S2905" s="9">
        <f t="shared" si="183"/>
        <v>42196.166874999995</v>
      </c>
      <c r="T2905" s="9">
        <f t="shared" si="182"/>
        <v>42256.166874999995</v>
      </c>
    </row>
    <row r="2906" spans="1:20"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184"/>
        <v>5</v>
      </c>
      <c r="P2906">
        <f t="shared" si="181"/>
        <v>18.75</v>
      </c>
      <c r="Q2906" t="s">
        <v>8321</v>
      </c>
      <c r="R2906" t="s">
        <v>8322</v>
      </c>
      <c r="S2906" s="9">
        <f t="shared" si="183"/>
        <v>41940.967951388891</v>
      </c>
      <c r="T2906" s="9">
        <f t="shared" si="182"/>
        <v>41952.5</v>
      </c>
    </row>
    <row r="2907" spans="1:20"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184"/>
        <v>17.771428571428572</v>
      </c>
      <c r="P2907">
        <f t="shared" si="181"/>
        <v>36.588235294117645</v>
      </c>
      <c r="Q2907" t="s">
        <v>8321</v>
      </c>
      <c r="R2907" t="s">
        <v>8322</v>
      </c>
      <c r="S2907" s="9">
        <f t="shared" si="183"/>
        <v>42606.056863425925</v>
      </c>
      <c r="T2907" s="9">
        <f t="shared" si="182"/>
        <v>42620.056863425925</v>
      </c>
    </row>
    <row r="2908" spans="1:20"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184"/>
        <v>9.4166666666666661</v>
      </c>
      <c r="P2908">
        <f t="shared" si="181"/>
        <v>80.714285714285708</v>
      </c>
      <c r="Q2908" t="s">
        <v>8321</v>
      </c>
      <c r="R2908" t="s">
        <v>8322</v>
      </c>
      <c r="S2908" s="9">
        <f t="shared" si="183"/>
        <v>42199.648912037039</v>
      </c>
      <c r="T2908" s="9">
        <f t="shared" si="182"/>
        <v>42217.041666666672</v>
      </c>
    </row>
    <row r="2909" spans="1:20"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184"/>
        <v>0.08</v>
      </c>
      <c r="P2909">
        <f t="shared" si="181"/>
        <v>1</v>
      </c>
      <c r="Q2909" t="s">
        <v>8321</v>
      </c>
      <c r="R2909" t="s">
        <v>8322</v>
      </c>
      <c r="S2909" s="9">
        <f t="shared" si="183"/>
        <v>42444.877743055549</v>
      </c>
      <c r="T2909" s="9">
        <f t="shared" si="182"/>
        <v>42504.877743055549</v>
      </c>
    </row>
    <row r="2910" spans="1:20"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184"/>
        <v>2.75</v>
      </c>
      <c r="P2910">
        <f t="shared" si="181"/>
        <v>52.8</v>
      </c>
      <c r="Q2910" t="s">
        <v>8321</v>
      </c>
      <c r="R2910" t="s">
        <v>8322</v>
      </c>
      <c r="S2910" s="9">
        <f t="shared" si="183"/>
        <v>42499.731701388882</v>
      </c>
      <c r="T2910" s="9">
        <f t="shared" si="182"/>
        <v>42529.731701388882</v>
      </c>
    </row>
    <row r="2911" spans="1:20"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184"/>
        <v>1.1111111111111112E-2</v>
      </c>
      <c r="P2911">
        <f t="shared" si="181"/>
        <v>20</v>
      </c>
      <c r="Q2911" t="s">
        <v>8321</v>
      </c>
      <c r="R2911" t="s">
        <v>8322</v>
      </c>
      <c r="S2911" s="9">
        <f t="shared" si="183"/>
        <v>41929.266215277778</v>
      </c>
      <c r="T2911" s="9">
        <f t="shared" si="182"/>
        <v>41968.823611111111</v>
      </c>
    </row>
    <row r="2912" spans="1:20"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184"/>
        <v>3.3333333333333335E-3</v>
      </c>
      <c r="P2912">
        <f t="shared" si="181"/>
        <v>1</v>
      </c>
      <c r="Q2912" t="s">
        <v>8321</v>
      </c>
      <c r="R2912" t="s">
        <v>8322</v>
      </c>
      <c r="S2912" s="9">
        <f t="shared" si="183"/>
        <v>42107.841284722221</v>
      </c>
      <c r="T2912" s="9">
        <f t="shared" si="182"/>
        <v>42167.841284722221</v>
      </c>
    </row>
    <row r="2913" spans="1:20"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184"/>
        <v>36.5</v>
      </c>
      <c r="P2913">
        <f t="shared" si="181"/>
        <v>46.928571428571431</v>
      </c>
      <c r="Q2913" t="s">
        <v>8321</v>
      </c>
      <c r="R2913" t="s">
        <v>8322</v>
      </c>
      <c r="S2913" s="9">
        <f t="shared" si="183"/>
        <v>42142.768819444449</v>
      </c>
      <c r="T2913" s="9">
        <f t="shared" si="182"/>
        <v>42182.768819444449</v>
      </c>
    </row>
    <row r="2914" spans="1:20"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184"/>
        <v>14.058171745152354</v>
      </c>
      <c r="P2914">
        <f t="shared" si="181"/>
        <v>78.07692307692308</v>
      </c>
      <c r="Q2914" t="s">
        <v>8321</v>
      </c>
      <c r="R2914" t="s">
        <v>8322</v>
      </c>
      <c r="S2914" s="9">
        <f t="shared" si="183"/>
        <v>42354.131643518514</v>
      </c>
      <c r="T2914" s="9">
        <f t="shared" si="182"/>
        <v>42384.131643518514</v>
      </c>
    </row>
    <row r="2915" spans="1:20"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184"/>
        <v>0.02</v>
      </c>
      <c r="P2915">
        <f t="shared" si="181"/>
        <v>1</v>
      </c>
      <c r="Q2915" t="s">
        <v>8321</v>
      </c>
      <c r="R2915" t="s">
        <v>8322</v>
      </c>
      <c r="S2915" s="9">
        <f t="shared" si="183"/>
        <v>41828.922905092593</v>
      </c>
      <c r="T2915" s="9">
        <f t="shared" si="182"/>
        <v>41888.922905092593</v>
      </c>
    </row>
    <row r="2916" spans="1:20"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184"/>
        <v>4.0000000000000001E-3</v>
      </c>
      <c r="P2916">
        <f t="shared" si="181"/>
        <v>1</v>
      </c>
      <c r="Q2916" t="s">
        <v>8321</v>
      </c>
      <c r="R2916" t="s">
        <v>8322</v>
      </c>
      <c r="S2916" s="9">
        <f t="shared" si="183"/>
        <v>42017.907337962963</v>
      </c>
      <c r="T2916" s="9">
        <f t="shared" si="182"/>
        <v>42077.865671296298</v>
      </c>
    </row>
    <row r="2917" spans="1:20"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184"/>
        <v>61.1</v>
      </c>
      <c r="P2917">
        <f t="shared" si="181"/>
        <v>203.66666666666666</v>
      </c>
      <c r="Q2917" t="s">
        <v>8321</v>
      </c>
      <c r="R2917" t="s">
        <v>8322</v>
      </c>
      <c r="S2917" s="9">
        <f t="shared" si="183"/>
        <v>42415.398032407407</v>
      </c>
      <c r="T2917" s="9">
        <f t="shared" si="182"/>
        <v>42445.356365740736</v>
      </c>
    </row>
    <row r="2918" spans="1:20"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184"/>
        <v>7.8378378378378386</v>
      </c>
      <c r="P2918">
        <f t="shared" si="181"/>
        <v>20.714285714285715</v>
      </c>
      <c r="Q2918" t="s">
        <v>8321</v>
      </c>
      <c r="R2918" t="s">
        <v>8322</v>
      </c>
      <c r="S2918" s="9">
        <f t="shared" si="183"/>
        <v>41755.476724537039</v>
      </c>
      <c r="T2918" s="9">
        <f t="shared" si="182"/>
        <v>41778.476724537039</v>
      </c>
    </row>
    <row r="2919" spans="1:20"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184"/>
        <v>21.85</v>
      </c>
      <c r="P2919">
        <f t="shared" si="181"/>
        <v>48.555555555555557</v>
      </c>
      <c r="Q2919" t="s">
        <v>8321</v>
      </c>
      <c r="R2919" t="s">
        <v>8322</v>
      </c>
      <c r="S2919" s="9">
        <f t="shared" si="183"/>
        <v>42245.234340277777</v>
      </c>
      <c r="T2919" s="9">
        <f t="shared" si="182"/>
        <v>42263.234340277777</v>
      </c>
    </row>
    <row r="2920" spans="1:20"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184"/>
        <v>27.24</v>
      </c>
      <c r="P2920">
        <f t="shared" si="181"/>
        <v>68.099999999999994</v>
      </c>
      <c r="Q2920" t="s">
        <v>8321</v>
      </c>
      <c r="R2920" t="s">
        <v>8322</v>
      </c>
      <c r="S2920" s="9">
        <f t="shared" si="183"/>
        <v>42278.629710648151</v>
      </c>
      <c r="T2920" s="9">
        <f t="shared" si="182"/>
        <v>42306.629710648151</v>
      </c>
    </row>
    <row r="2921" spans="1:20"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184"/>
        <v>8.5</v>
      </c>
      <c r="P2921">
        <f t="shared" si="181"/>
        <v>8.5</v>
      </c>
      <c r="Q2921" t="s">
        <v>8321</v>
      </c>
      <c r="R2921" t="s">
        <v>8322</v>
      </c>
      <c r="S2921" s="9">
        <f t="shared" si="183"/>
        <v>41826.61954861111</v>
      </c>
      <c r="T2921" s="9">
        <f t="shared" si="182"/>
        <v>41856.61954861111</v>
      </c>
    </row>
    <row r="2922" spans="1:20"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184"/>
        <v>26.840000000000003</v>
      </c>
      <c r="P2922">
        <f t="shared" si="181"/>
        <v>51.615384615384613</v>
      </c>
      <c r="Q2922" t="s">
        <v>8321</v>
      </c>
      <c r="R2922" t="s">
        <v>8322</v>
      </c>
      <c r="S2922" s="9">
        <f t="shared" si="183"/>
        <v>42058.792476851857</v>
      </c>
      <c r="T2922" s="9">
        <f t="shared" si="182"/>
        <v>42088.750810185185</v>
      </c>
    </row>
    <row r="2923" spans="1:20"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184"/>
        <v>129</v>
      </c>
      <c r="P2923">
        <f t="shared" si="181"/>
        <v>43</v>
      </c>
      <c r="Q2923" t="s">
        <v>8321</v>
      </c>
      <c r="R2923" t="s">
        <v>8363</v>
      </c>
      <c r="S2923" s="9">
        <f t="shared" si="183"/>
        <v>41877.886620370373</v>
      </c>
      <c r="T2923" s="9">
        <f t="shared" si="182"/>
        <v>41907.886620370373</v>
      </c>
    </row>
    <row r="2924" spans="1:20"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184"/>
        <v>100</v>
      </c>
      <c r="P2924">
        <f t="shared" si="181"/>
        <v>83.333333333333329</v>
      </c>
      <c r="Q2924" t="s">
        <v>8321</v>
      </c>
      <c r="R2924" t="s">
        <v>8363</v>
      </c>
      <c r="S2924" s="9">
        <f t="shared" si="183"/>
        <v>42097.874155092592</v>
      </c>
      <c r="T2924" s="9">
        <f t="shared" si="182"/>
        <v>42142.874155092592</v>
      </c>
    </row>
    <row r="2925" spans="1:20"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184"/>
        <v>100</v>
      </c>
      <c r="P2925">
        <f t="shared" si="181"/>
        <v>30</v>
      </c>
      <c r="Q2925" t="s">
        <v>8321</v>
      </c>
      <c r="R2925" t="s">
        <v>8363</v>
      </c>
      <c r="S2925" s="9">
        <f t="shared" si="183"/>
        <v>42013.15253472222</v>
      </c>
      <c r="T2925" s="9">
        <f t="shared" si="182"/>
        <v>42028.125</v>
      </c>
    </row>
    <row r="2926" spans="1:20"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184"/>
        <v>103.2</v>
      </c>
      <c r="P2926">
        <f t="shared" si="181"/>
        <v>175.51020408163265</v>
      </c>
      <c r="Q2926" t="s">
        <v>8321</v>
      </c>
      <c r="R2926" t="s">
        <v>8363</v>
      </c>
      <c r="S2926" s="9">
        <f t="shared" si="183"/>
        <v>42103.556828703702</v>
      </c>
      <c r="T2926" s="9">
        <f t="shared" si="182"/>
        <v>42133.165972222225</v>
      </c>
    </row>
    <row r="2927" spans="1:20"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184"/>
        <v>102.44597777777777</v>
      </c>
      <c r="P2927">
        <f t="shared" si="181"/>
        <v>231.66175879396985</v>
      </c>
      <c r="Q2927" t="s">
        <v>8321</v>
      </c>
      <c r="R2927" t="s">
        <v>8363</v>
      </c>
      <c r="S2927" s="9">
        <f t="shared" si="183"/>
        <v>41863.584120370368</v>
      </c>
      <c r="T2927" s="9">
        <f t="shared" si="182"/>
        <v>41893.584120370368</v>
      </c>
    </row>
    <row r="2928" spans="1:20"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184"/>
        <v>125</v>
      </c>
      <c r="P2928">
        <f t="shared" si="181"/>
        <v>75</v>
      </c>
      <c r="Q2928" t="s">
        <v>8321</v>
      </c>
      <c r="R2928" t="s">
        <v>8363</v>
      </c>
      <c r="S2928" s="9">
        <f t="shared" si="183"/>
        <v>42044.765960648147</v>
      </c>
      <c r="T2928" s="9">
        <f t="shared" si="182"/>
        <v>42058.765960648147</v>
      </c>
    </row>
    <row r="2929" spans="1:20"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184"/>
        <v>130.83333333333334</v>
      </c>
      <c r="P2929">
        <f t="shared" si="181"/>
        <v>112.14285714285714</v>
      </c>
      <c r="Q2929" t="s">
        <v>8321</v>
      </c>
      <c r="R2929" t="s">
        <v>8363</v>
      </c>
      <c r="S2929" s="9">
        <f t="shared" si="183"/>
        <v>41806.669317129628</v>
      </c>
      <c r="T2929" s="9">
        <f t="shared" si="182"/>
        <v>41835.208333333336</v>
      </c>
    </row>
    <row r="2930" spans="1:20"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184"/>
        <v>100</v>
      </c>
      <c r="P2930">
        <f t="shared" si="181"/>
        <v>41.666666666666664</v>
      </c>
      <c r="Q2930" t="s">
        <v>8321</v>
      </c>
      <c r="R2930" t="s">
        <v>8363</v>
      </c>
      <c r="S2930" s="9">
        <f t="shared" si="183"/>
        <v>42403.998217592598</v>
      </c>
      <c r="T2930" s="9">
        <f t="shared" si="182"/>
        <v>42433.998217592598</v>
      </c>
    </row>
    <row r="2931" spans="1:20"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184"/>
        <v>102.06937499999999</v>
      </c>
      <c r="P2931">
        <f t="shared" si="181"/>
        <v>255.17343750000001</v>
      </c>
      <c r="Q2931" t="s">
        <v>8321</v>
      </c>
      <c r="R2931" t="s">
        <v>8363</v>
      </c>
      <c r="S2931" s="9">
        <f t="shared" si="183"/>
        <v>41754.564328703702</v>
      </c>
      <c r="T2931" s="9">
        <f t="shared" si="182"/>
        <v>41784.564328703702</v>
      </c>
    </row>
    <row r="2932" spans="1:20"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184"/>
        <v>100.92000000000002</v>
      </c>
      <c r="P2932">
        <f t="shared" si="181"/>
        <v>162.7741935483871</v>
      </c>
      <c r="Q2932" t="s">
        <v>8321</v>
      </c>
      <c r="R2932" t="s">
        <v>8363</v>
      </c>
      <c r="S2932" s="9">
        <f t="shared" si="183"/>
        <v>42101.584074074075</v>
      </c>
      <c r="T2932" s="9">
        <f t="shared" si="182"/>
        <v>42131.584074074075</v>
      </c>
    </row>
    <row r="2933" spans="1:20"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184"/>
        <v>106</v>
      </c>
      <c r="P2933">
        <f t="shared" si="181"/>
        <v>88.333333333333329</v>
      </c>
      <c r="Q2933" t="s">
        <v>8321</v>
      </c>
      <c r="R2933" t="s">
        <v>8363</v>
      </c>
      <c r="S2933" s="9">
        <f t="shared" si="183"/>
        <v>41872.291238425925</v>
      </c>
      <c r="T2933" s="9">
        <f t="shared" si="182"/>
        <v>41897.255555555559</v>
      </c>
    </row>
    <row r="2934" spans="1:20"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184"/>
        <v>105.0967741935484</v>
      </c>
      <c r="P2934">
        <f t="shared" si="181"/>
        <v>85.736842105263165</v>
      </c>
      <c r="Q2934" t="s">
        <v>8321</v>
      </c>
      <c r="R2934" t="s">
        <v>8363</v>
      </c>
      <c r="S2934" s="9">
        <f t="shared" si="183"/>
        <v>42025.164780092593</v>
      </c>
      <c r="T2934" s="9">
        <f t="shared" si="182"/>
        <v>42056.458333333328</v>
      </c>
    </row>
    <row r="2935" spans="1:20"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184"/>
        <v>102.76</v>
      </c>
      <c r="P2935">
        <f t="shared" si="181"/>
        <v>47.574074074074076</v>
      </c>
      <c r="Q2935" t="s">
        <v>8321</v>
      </c>
      <c r="R2935" t="s">
        <v>8363</v>
      </c>
      <c r="S2935" s="9">
        <f t="shared" si="183"/>
        <v>42495.956631944442</v>
      </c>
      <c r="T2935" s="9">
        <f t="shared" si="182"/>
        <v>42525.956631944442</v>
      </c>
    </row>
    <row r="2936" spans="1:20"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184"/>
        <v>108</v>
      </c>
      <c r="P2936">
        <f t="shared" si="181"/>
        <v>72.972972972972968</v>
      </c>
      <c r="Q2936" t="s">
        <v>8321</v>
      </c>
      <c r="R2936" t="s">
        <v>8363</v>
      </c>
      <c r="S2936" s="9">
        <f t="shared" si="183"/>
        <v>41775.636157407411</v>
      </c>
      <c r="T2936" s="9">
        <f t="shared" si="182"/>
        <v>41805.636157407411</v>
      </c>
    </row>
    <row r="2937" spans="1:20"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184"/>
        <v>100.88571428571429</v>
      </c>
      <c r="P2937">
        <f t="shared" si="181"/>
        <v>90.538461538461533</v>
      </c>
      <c r="Q2937" t="s">
        <v>8321</v>
      </c>
      <c r="R2937" t="s">
        <v>8363</v>
      </c>
      <c r="S2937" s="9">
        <f t="shared" si="183"/>
        <v>42553.583425925928</v>
      </c>
      <c r="T2937" s="9">
        <f t="shared" si="182"/>
        <v>42611.708333333328</v>
      </c>
    </row>
    <row r="2938" spans="1:20"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184"/>
        <v>128</v>
      </c>
      <c r="P2938">
        <f t="shared" si="181"/>
        <v>37.647058823529413</v>
      </c>
      <c r="Q2938" t="s">
        <v>8321</v>
      </c>
      <c r="R2938" t="s">
        <v>8363</v>
      </c>
      <c r="S2938" s="9">
        <f t="shared" si="183"/>
        <v>41912.650729166664</v>
      </c>
      <c r="T2938" s="9">
        <f t="shared" si="182"/>
        <v>41925.207638888889</v>
      </c>
    </row>
    <row r="2939" spans="1:20"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184"/>
        <v>133.33333333333331</v>
      </c>
      <c r="P2939">
        <f t="shared" si="181"/>
        <v>36.363636363636367</v>
      </c>
      <c r="Q2939" t="s">
        <v>8321</v>
      </c>
      <c r="R2939" t="s">
        <v>8363</v>
      </c>
      <c r="S2939" s="9">
        <f t="shared" si="183"/>
        <v>41803.457326388889</v>
      </c>
      <c r="T2939" s="9">
        <f t="shared" si="182"/>
        <v>41833.457326388889</v>
      </c>
    </row>
    <row r="2940" spans="1:20"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184"/>
        <v>101.375</v>
      </c>
      <c r="P2940">
        <f t="shared" si="181"/>
        <v>126.71875</v>
      </c>
      <c r="Q2940" t="s">
        <v>8321</v>
      </c>
      <c r="R2940" t="s">
        <v>8363</v>
      </c>
      <c r="S2940" s="9">
        <f t="shared" si="183"/>
        <v>42004.703865740739</v>
      </c>
      <c r="T2940" s="9">
        <f t="shared" si="182"/>
        <v>42034.703865740739</v>
      </c>
    </row>
    <row r="2941" spans="1:20"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184"/>
        <v>102.875</v>
      </c>
      <c r="P2941">
        <f t="shared" si="181"/>
        <v>329.2</v>
      </c>
      <c r="Q2941" t="s">
        <v>8321</v>
      </c>
      <c r="R2941" t="s">
        <v>8363</v>
      </c>
      <c r="S2941" s="9">
        <f t="shared" si="183"/>
        <v>41845.809166666666</v>
      </c>
      <c r="T2941" s="9">
        <f t="shared" si="182"/>
        <v>41879.041666666664</v>
      </c>
    </row>
    <row r="2942" spans="1:20"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184"/>
        <v>107.24000000000001</v>
      </c>
      <c r="P2942">
        <f t="shared" si="181"/>
        <v>81.242424242424249</v>
      </c>
      <c r="Q2942" t="s">
        <v>8321</v>
      </c>
      <c r="R2942" t="s">
        <v>8363</v>
      </c>
      <c r="S2942" s="9">
        <f t="shared" si="183"/>
        <v>41982.773356481484</v>
      </c>
      <c r="T2942" s="9">
        <f t="shared" si="182"/>
        <v>42022.773356481484</v>
      </c>
    </row>
    <row r="2943" spans="1:20"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184"/>
        <v>4.0000000000000001E-3</v>
      </c>
      <c r="P2943">
        <f t="shared" si="181"/>
        <v>1</v>
      </c>
      <c r="Q2943" t="s">
        <v>8321</v>
      </c>
      <c r="R2943" t="s">
        <v>8361</v>
      </c>
      <c r="S2943" s="9">
        <f t="shared" si="183"/>
        <v>42034.960127314815</v>
      </c>
      <c r="T2943" s="9">
        <f t="shared" si="182"/>
        <v>42064.960127314815</v>
      </c>
    </row>
    <row r="2944" spans="1:20"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184"/>
        <v>20.424999999999997</v>
      </c>
      <c r="P2944">
        <f t="shared" si="181"/>
        <v>202.22772277227722</v>
      </c>
      <c r="Q2944" t="s">
        <v>8321</v>
      </c>
      <c r="R2944" t="s">
        <v>8361</v>
      </c>
      <c r="S2944" s="9">
        <f t="shared" si="183"/>
        <v>42334.803923611107</v>
      </c>
      <c r="T2944" s="9">
        <f t="shared" si="182"/>
        <v>42354.845833333333</v>
      </c>
    </row>
    <row r="2945" spans="1:20"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184"/>
        <v>0</v>
      </c>
      <c r="P2945" t="e">
        <f t="shared" si="181"/>
        <v>#DIV/0!</v>
      </c>
      <c r="Q2945" t="s">
        <v>8321</v>
      </c>
      <c r="R2945" t="s">
        <v>8361</v>
      </c>
      <c r="S2945" s="9">
        <f t="shared" si="183"/>
        <v>42077.129398148143</v>
      </c>
      <c r="T2945" s="9">
        <f t="shared" si="182"/>
        <v>42107.129398148143</v>
      </c>
    </row>
    <row r="2946" spans="1:20"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si="184"/>
        <v>1</v>
      </c>
      <c r="P2946">
        <f t="shared" si="181"/>
        <v>100</v>
      </c>
      <c r="Q2946" t="s">
        <v>8321</v>
      </c>
      <c r="R2946" t="s">
        <v>8361</v>
      </c>
      <c r="S2946" s="9">
        <f t="shared" si="183"/>
        <v>42132.9143287037</v>
      </c>
      <c r="T2946" s="9">
        <f t="shared" si="182"/>
        <v>42162.9143287037</v>
      </c>
    </row>
    <row r="2947" spans="1:20"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si="184"/>
        <v>0</v>
      </c>
      <c r="P2947" t="e">
        <f t="shared" ref="P2947:P3010" si="185">(E2947/L2947)</f>
        <v>#DIV/0!</v>
      </c>
      <c r="Q2947" t="s">
        <v>8321</v>
      </c>
      <c r="R2947" t="s">
        <v>8361</v>
      </c>
      <c r="S2947" s="9">
        <f t="shared" si="183"/>
        <v>42118.139583333337</v>
      </c>
      <c r="T2947" s="9">
        <f t="shared" ref="T2947:T3010" si="186">(((I2947/60)/60)/24)+DATE(1970,1,1)</f>
        <v>42148.139583333337</v>
      </c>
    </row>
    <row r="2948" spans="1:20"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184"/>
        <v>0.1</v>
      </c>
      <c r="P2948">
        <f t="shared" si="185"/>
        <v>1</v>
      </c>
      <c r="Q2948" t="s">
        <v>8321</v>
      </c>
      <c r="R2948" t="s">
        <v>8361</v>
      </c>
      <c r="S2948" s="9">
        <f t="shared" ref="S2948:S3011" si="187">(((J2948/60)/60)/24)+DATE(1970,1,1)</f>
        <v>42567.531157407408</v>
      </c>
      <c r="T2948" s="9">
        <f t="shared" si="186"/>
        <v>42597.531157407408</v>
      </c>
    </row>
    <row r="2949" spans="1:20"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184"/>
        <v>4.2880000000000003</v>
      </c>
      <c r="P2949">
        <f t="shared" si="185"/>
        <v>82.461538461538467</v>
      </c>
      <c r="Q2949" t="s">
        <v>8321</v>
      </c>
      <c r="R2949" t="s">
        <v>8361</v>
      </c>
      <c r="S2949" s="9">
        <f t="shared" si="187"/>
        <v>42649.562118055561</v>
      </c>
      <c r="T2949" s="9">
        <f t="shared" si="186"/>
        <v>42698.715972222228</v>
      </c>
    </row>
    <row r="2950" spans="1:20"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184"/>
        <v>4.8000000000000004E-3</v>
      </c>
      <c r="P2950">
        <f t="shared" si="185"/>
        <v>2.6666666666666665</v>
      </c>
      <c r="Q2950" t="s">
        <v>8321</v>
      </c>
      <c r="R2950" t="s">
        <v>8361</v>
      </c>
      <c r="S2950" s="9">
        <f t="shared" si="187"/>
        <v>42097.649224537032</v>
      </c>
      <c r="T2950" s="9">
        <f t="shared" si="186"/>
        <v>42157.649224537032</v>
      </c>
    </row>
    <row r="2951" spans="1:20"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184"/>
        <v>2.5</v>
      </c>
      <c r="P2951">
        <f t="shared" si="185"/>
        <v>12.5</v>
      </c>
      <c r="Q2951" t="s">
        <v>8321</v>
      </c>
      <c r="R2951" t="s">
        <v>8361</v>
      </c>
      <c r="S2951" s="9">
        <f t="shared" si="187"/>
        <v>42297.823113425926</v>
      </c>
      <c r="T2951" s="9">
        <f t="shared" si="186"/>
        <v>42327.864780092597</v>
      </c>
    </row>
    <row r="2952" spans="1:20"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184"/>
        <v>0</v>
      </c>
      <c r="P2952" t="e">
        <f t="shared" si="185"/>
        <v>#DIV/0!</v>
      </c>
      <c r="Q2952" t="s">
        <v>8321</v>
      </c>
      <c r="R2952" t="s">
        <v>8361</v>
      </c>
      <c r="S2952" s="9">
        <f t="shared" si="187"/>
        <v>42362.36518518519</v>
      </c>
      <c r="T2952" s="9">
        <f t="shared" si="186"/>
        <v>42392.36518518519</v>
      </c>
    </row>
    <row r="2953" spans="1:20"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184"/>
        <v>2.1919999999999997</v>
      </c>
      <c r="P2953">
        <f t="shared" si="185"/>
        <v>18.896551724137932</v>
      </c>
      <c r="Q2953" t="s">
        <v>8321</v>
      </c>
      <c r="R2953" t="s">
        <v>8361</v>
      </c>
      <c r="S2953" s="9">
        <f t="shared" si="187"/>
        <v>41872.802928240737</v>
      </c>
      <c r="T2953" s="9">
        <f t="shared" si="186"/>
        <v>41917.802928240737</v>
      </c>
    </row>
    <row r="2954" spans="1:20"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184"/>
        <v>8.0250000000000004</v>
      </c>
      <c r="P2954">
        <f t="shared" si="185"/>
        <v>200.625</v>
      </c>
      <c r="Q2954" t="s">
        <v>8321</v>
      </c>
      <c r="R2954" t="s">
        <v>8361</v>
      </c>
      <c r="S2954" s="9">
        <f t="shared" si="187"/>
        <v>42628.690266203703</v>
      </c>
      <c r="T2954" s="9">
        <f t="shared" si="186"/>
        <v>42660.166666666672</v>
      </c>
    </row>
    <row r="2955" spans="1:20"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184"/>
        <v>0.15125</v>
      </c>
      <c r="P2955">
        <f t="shared" si="185"/>
        <v>201.66666666666666</v>
      </c>
      <c r="Q2955" t="s">
        <v>8321</v>
      </c>
      <c r="R2955" t="s">
        <v>8361</v>
      </c>
      <c r="S2955" s="9">
        <f t="shared" si="187"/>
        <v>42255.791909722218</v>
      </c>
      <c r="T2955" s="9">
        <f t="shared" si="186"/>
        <v>42285.791909722218</v>
      </c>
    </row>
    <row r="2956" spans="1:20"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184"/>
        <v>0</v>
      </c>
      <c r="P2956" t="e">
        <f t="shared" si="185"/>
        <v>#DIV/0!</v>
      </c>
      <c r="Q2956" t="s">
        <v>8321</v>
      </c>
      <c r="R2956" t="s">
        <v>8361</v>
      </c>
      <c r="S2956" s="9">
        <f t="shared" si="187"/>
        <v>42790.583368055552</v>
      </c>
      <c r="T2956" s="9">
        <f t="shared" si="186"/>
        <v>42810.541701388895</v>
      </c>
    </row>
    <row r="2957" spans="1:20"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184"/>
        <v>59.583333333333336</v>
      </c>
      <c r="P2957">
        <f t="shared" si="185"/>
        <v>65</v>
      </c>
      <c r="Q2957" t="s">
        <v>8321</v>
      </c>
      <c r="R2957" t="s">
        <v>8361</v>
      </c>
      <c r="S2957" s="9">
        <f t="shared" si="187"/>
        <v>42141.741307870368</v>
      </c>
      <c r="T2957" s="9">
        <f t="shared" si="186"/>
        <v>42171.741307870368</v>
      </c>
    </row>
    <row r="2958" spans="1:20"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184"/>
        <v>16.734177215189874</v>
      </c>
      <c r="P2958">
        <f t="shared" si="185"/>
        <v>66.099999999999994</v>
      </c>
      <c r="Q2958" t="s">
        <v>8321</v>
      </c>
      <c r="R2958" t="s">
        <v>8361</v>
      </c>
      <c r="S2958" s="9">
        <f t="shared" si="187"/>
        <v>42464.958912037036</v>
      </c>
      <c r="T2958" s="9">
        <f t="shared" si="186"/>
        <v>42494.958912037036</v>
      </c>
    </row>
    <row r="2959" spans="1:20"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184"/>
        <v>1.8666666666666669</v>
      </c>
      <c r="P2959">
        <f t="shared" si="185"/>
        <v>93.333333333333329</v>
      </c>
      <c r="Q2959" t="s">
        <v>8321</v>
      </c>
      <c r="R2959" t="s">
        <v>8361</v>
      </c>
      <c r="S2959" s="9">
        <f t="shared" si="187"/>
        <v>42031.011249999996</v>
      </c>
      <c r="T2959" s="9">
        <f t="shared" si="186"/>
        <v>42090.969583333332</v>
      </c>
    </row>
    <row r="2960" spans="1:20"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184"/>
        <v>0</v>
      </c>
      <c r="P2960" t="e">
        <f t="shared" si="185"/>
        <v>#DIV/0!</v>
      </c>
      <c r="Q2960" t="s">
        <v>8321</v>
      </c>
      <c r="R2960" t="s">
        <v>8361</v>
      </c>
      <c r="S2960" s="9">
        <f t="shared" si="187"/>
        <v>42438.779131944444</v>
      </c>
      <c r="T2960" s="9">
        <f t="shared" si="186"/>
        <v>42498.73746527778</v>
      </c>
    </row>
    <row r="2961" spans="1:20"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184"/>
        <v>0</v>
      </c>
      <c r="P2961" t="e">
        <f t="shared" si="185"/>
        <v>#DIV/0!</v>
      </c>
      <c r="Q2961" t="s">
        <v>8321</v>
      </c>
      <c r="R2961" t="s">
        <v>8361</v>
      </c>
      <c r="S2961" s="9">
        <f t="shared" si="187"/>
        <v>42498.008391203708</v>
      </c>
      <c r="T2961" s="9">
        <f t="shared" si="186"/>
        <v>42528.008391203708</v>
      </c>
    </row>
    <row r="2962" spans="1:20"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184"/>
        <v>0</v>
      </c>
      <c r="P2962" t="e">
        <f t="shared" si="185"/>
        <v>#DIV/0!</v>
      </c>
      <c r="Q2962" t="s">
        <v>8321</v>
      </c>
      <c r="R2962" t="s">
        <v>8361</v>
      </c>
      <c r="S2962" s="9">
        <f t="shared" si="187"/>
        <v>41863.757210648146</v>
      </c>
      <c r="T2962" s="9">
        <f t="shared" si="186"/>
        <v>41893.757210648146</v>
      </c>
    </row>
    <row r="2963" spans="1:20"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ref="O2963:O3026" si="188">E2963/D2963 *100</f>
        <v>109.62</v>
      </c>
      <c r="P2963">
        <f t="shared" si="185"/>
        <v>50.75</v>
      </c>
      <c r="Q2963" t="s">
        <v>8321</v>
      </c>
      <c r="R2963" t="s">
        <v>8322</v>
      </c>
      <c r="S2963" s="9">
        <f t="shared" si="187"/>
        <v>42061.212488425925</v>
      </c>
      <c r="T2963" s="9">
        <f t="shared" si="186"/>
        <v>42089.166666666672</v>
      </c>
    </row>
    <row r="2964" spans="1:20"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188"/>
        <v>121.8</v>
      </c>
      <c r="P2964">
        <f t="shared" si="185"/>
        <v>60.9</v>
      </c>
      <c r="Q2964" t="s">
        <v>8321</v>
      </c>
      <c r="R2964" t="s">
        <v>8322</v>
      </c>
      <c r="S2964" s="9">
        <f t="shared" si="187"/>
        <v>42036.24428240741</v>
      </c>
      <c r="T2964" s="9">
        <f t="shared" si="186"/>
        <v>42064.290972222225</v>
      </c>
    </row>
    <row r="2965" spans="1:20"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188"/>
        <v>106.85</v>
      </c>
      <c r="P2965">
        <f t="shared" si="185"/>
        <v>109.03061224489795</v>
      </c>
      <c r="Q2965" t="s">
        <v>8321</v>
      </c>
      <c r="R2965" t="s">
        <v>8322</v>
      </c>
      <c r="S2965" s="9">
        <f t="shared" si="187"/>
        <v>42157.470185185186</v>
      </c>
      <c r="T2965" s="9">
        <f t="shared" si="186"/>
        <v>42187.470185185186</v>
      </c>
    </row>
    <row r="2966" spans="1:20"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188"/>
        <v>100.71379999999999</v>
      </c>
      <c r="P2966">
        <f t="shared" si="185"/>
        <v>25.692295918367346</v>
      </c>
      <c r="Q2966" t="s">
        <v>8321</v>
      </c>
      <c r="R2966" t="s">
        <v>8322</v>
      </c>
      <c r="S2966" s="9">
        <f t="shared" si="187"/>
        <v>41827.909942129627</v>
      </c>
      <c r="T2966" s="9">
        <f t="shared" si="186"/>
        <v>41857.897222222222</v>
      </c>
    </row>
    <row r="2967" spans="1:20"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188"/>
        <v>109.00000000000001</v>
      </c>
      <c r="P2967">
        <f t="shared" si="185"/>
        <v>41.92307692307692</v>
      </c>
      <c r="Q2967" t="s">
        <v>8321</v>
      </c>
      <c r="R2967" t="s">
        <v>8322</v>
      </c>
      <c r="S2967" s="9">
        <f t="shared" si="187"/>
        <v>42162.729548611111</v>
      </c>
      <c r="T2967" s="9">
        <f t="shared" si="186"/>
        <v>42192.729548611111</v>
      </c>
    </row>
    <row r="2968" spans="1:20"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188"/>
        <v>113.63000000000001</v>
      </c>
      <c r="P2968">
        <f t="shared" si="185"/>
        <v>88.7734375</v>
      </c>
      <c r="Q2968" t="s">
        <v>8321</v>
      </c>
      <c r="R2968" t="s">
        <v>8322</v>
      </c>
      <c r="S2968" s="9">
        <f t="shared" si="187"/>
        <v>42233.738564814819</v>
      </c>
      <c r="T2968" s="9">
        <f t="shared" si="186"/>
        <v>42263.738564814819</v>
      </c>
    </row>
    <row r="2969" spans="1:20"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188"/>
        <v>113.92</v>
      </c>
      <c r="P2969">
        <f t="shared" si="185"/>
        <v>80.225352112676063</v>
      </c>
      <c r="Q2969" t="s">
        <v>8321</v>
      </c>
      <c r="R2969" t="s">
        <v>8322</v>
      </c>
      <c r="S2969" s="9">
        <f t="shared" si="187"/>
        <v>42042.197824074072</v>
      </c>
      <c r="T2969" s="9">
        <f t="shared" si="186"/>
        <v>42072.156157407408</v>
      </c>
    </row>
    <row r="2970" spans="1:20"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188"/>
        <v>106</v>
      </c>
      <c r="P2970">
        <f t="shared" si="185"/>
        <v>78.936170212765958</v>
      </c>
      <c r="Q2970" t="s">
        <v>8321</v>
      </c>
      <c r="R2970" t="s">
        <v>8322</v>
      </c>
      <c r="S2970" s="9">
        <f t="shared" si="187"/>
        <v>42585.523842592593</v>
      </c>
      <c r="T2970" s="9">
        <f t="shared" si="186"/>
        <v>42599.165972222225</v>
      </c>
    </row>
    <row r="2971" spans="1:20"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188"/>
        <v>162.5</v>
      </c>
      <c r="P2971">
        <f t="shared" si="185"/>
        <v>95.588235294117652</v>
      </c>
      <c r="Q2971" t="s">
        <v>8321</v>
      </c>
      <c r="R2971" t="s">
        <v>8322</v>
      </c>
      <c r="S2971" s="9">
        <f t="shared" si="187"/>
        <v>42097.786493055552</v>
      </c>
      <c r="T2971" s="9">
        <f t="shared" si="186"/>
        <v>42127.952083333337</v>
      </c>
    </row>
    <row r="2972" spans="1:20"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188"/>
        <v>106</v>
      </c>
      <c r="P2972">
        <f t="shared" si="185"/>
        <v>69.890109890109883</v>
      </c>
      <c r="Q2972" t="s">
        <v>8321</v>
      </c>
      <c r="R2972" t="s">
        <v>8322</v>
      </c>
      <c r="S2972" s="9">
        <f t="shared" si="187"/>
        <v>41808.669571759259</v>
      </c>
      <c r="T2972" s="9">
        <f t="shared" si="186"/>
        <v>41838.669571759259</v>
      </c>
    </row>
    <row r="2973" spans="1:20"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188"/>
        <v>100.15624999999999</v>
      </c>
      <c r="P2973">
        <f t="shared" si="185"/>
        <v>74.534883720930239</v>
      </c>
      <c r="Q2973" t="s">
        <v>8321</v>
      </c>
      <c r="R2973" t="s">
        <v>8322</v>
      </c>
      <c r="S2973" s="9">
        <f t="shared" si="187"/>
        <v>41852.658310185187</v>
      </c>
      <c r="T2973" s="9">
        <f t="shared" si="186"/>
        <v>41882.658310185187</v>
      </c>
    </row>
    <row r="2974" spans="1:20"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188"/>
        <v>105.35000000000001</v>
      </c>
      <c r="P2974">
        <f t="shared" si="185"/>
        <v>123.94117647058823</v>
      </c>
      <c r="Q2974" t="s">
        <v>8321</v>
      </c>
      <c r="R2974" t="s">
        <v>8322</v>
      </c>
      <c r="S2974" s="9">
        <f t="shared" si="187"/>
        <v>42694.110185185185</v>
      </c>
      <c r="T2974" s="9">
        <f t="shared" si="186"/>
        <v>42709.041666666672</v>
      </c>
    </row>
    <row r="2975" spans="1:20"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188"/>
        <v>174.8</v>
      </c>
      <c r="P2975">
        <f t="shared" si="185"/>
        <v>264.84848484848487</v>
      </c>
      <c r="Q2975" t="s">
        <v>8321</v>
      </c>
      <c r="R2975" t="s">
        <v>8322</v>
      </c>
      <c r="S2975" s="9">
        <f t="shared" si="187"/>
        <v>42341.818379629629</v>
      </c>
      <c r="T2975" s="9">
        <f t="shared" si="186"/>
        <v>42370.166666666672</v>
      </c>
    </row>
    <row r="2976" spans="1:20"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188"/>
        <v>102</v>
      </c>
      <c r="P2976">
        <f t="shared" si="185"/>
        <v>58.620689655172413</v>
      </c>
      <c r="Q2976" t="s">
        <v>8321</v>
      </c>
      <c r="R2976" t="s">
        <v>8322</v>
      </c>
      <c r="S2976" s="9">
        <f t="shared" si="187"/>
        <v>41880.061006944445</v>
      </c>
      <c r="T2976" s="9">
        <f t="shared" si="186"/>
        <v>41908.065972222219</v>
      </c>
    </row>
    <row r="2977" spans="1:20"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188"/>
        <v>100.125</v>
      </c>
      <c r="P2977">
        <f t="shared" si="185"/>
        <v>70.884955752212392</v>
      </c>
      <c r="Q2977" t="s">
        <v>8321</v>
      </c>
      <c r="R2977" t="s">
        <v>8322</v>
      </c>
      <c r="S2977" s="9">
        <f t="shared" si="187"/>
        <v>41941.683865740742</v>
      </c>
      <c r="T2977" s="9">
        <f t="shared" si="186"/>
        <v>41970.125</v>
      </c>
    </row>
    <row r="2978" spans="1:20"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188"/>
        <v>171.42857142857142</v>
      </c>
      <c r="P2978">
        <f t="shared" si="185"/>
        <v>8.5714285714285712</v>
      </c>
      <c r="Q2978" t="s">
        <v>8321</v>
      </c>
      <c r="R2978" t="s">
        <v>8322</v>
      </c>
      <c r="S2978" s="9">
        <f t="shared" si="187"/>
        <v>42425.730671296296</v>
      </c>
      <c r="T2978" s="9">
        <f t="shared" si="186"/>
        <v>42442.5</v>
      </c>
    </row>
    <row r="2979" spans="1:20"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188"/>
        <v>113.56666666666666</v>
      </c>
      <c r="P2979">
        <f t="shared" si="185"/>
        <v>113.56666666666666</v>
      </c>
      <c r="Q2979" t="s">
        <v>8321</v>
      </c>
      <c r="R2979" t="s">
        <v>8322</v>
      </c>
      <c r="S2979" s="9">
        <f t="shared" si="187"/>
        <v>42026.88118055556</v>
      </c>
      <c r="T2979" s="9">
        <f t="shared" si="186"/>
        <v>42086.093055555553</v>
      </c>
    </row>
    <row r="2980" spans="1:20"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188"/>
        <v>129.46666666666667</v>
      </c>
      <c r="P2980">
        <f t="shared" si="185"/>
        <v>60.6875</v>
      </c>
      <c r="Q2980" t="s">
        <v>8321</v>
      </c>
      <c r="R2980" t="s">
        <v>8322</v>
      </c>
      <c r="S2980" s="9">
        <f t="shared" si="187"/>
        <v>41922.640590277777</v>
      </c>
      <c r="T2980" s="9">
        <f t="shared" si="186"/>
        <v>41932.249305555553</v>
      </c>
    </row>
    <row r="2981" spans="1:20"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188"/>
        <v>101.4</v>
      </c>
      <c r="P2981">
        <f t="shared" si="185"/>
        <v>110.21739130434783</v>
      </c>
      <c r="Q2981" t="s">
        <v>8321</v>
      </c>
      <c r="R2981" t="s">
        <v>8322</v>
      </c>
      <c r="S2981" s="9">
        <f t="shared" si="187"/>
        <v>41993.824340277773</v>
      </c>
      <c r="T2981" s="9">
        <f t="shared" si="186"/>
        <v>42010.25</v>
      </c>
    </row>
    <row r="2982" spans="1:20"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188"/>
        <v>109.16666666666666</v>
      </c>
      <c r="P2982">
        <f t="shared" si="185"/>
        <v>136.45833333333334</v>
      </c>
      <c r="Q2982" t="s">
        <v>8321</v>
      </c>
      <c r="R2982" t="s">
        <v>8322</v>
      </c>
      <c r="S2982" s="9">
        <f t="shared" si="187"/>
        <v>42219.915856481486</v>
      </c>
      <c r="T2982" s="9">
        <f t="shared" si="186"/>
        <v>42240.083333333328</v>
      </c>
    </row>
    <row r="2983" spans="1:20"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188"/>
        <v>128.92500000000001</v>
      </c>
      <c r="P2983">
        <f t="shared" si="185"/>
        <v>53.164948453608247</v>
      </c>
      <c r="Q2983" t="s">
        <v>8321</v>
      </c>
      <c r="R2983" t="s">
        <v>8361</v>
      </c>
      <c r="S2983" s="9">
        <f t="shared" si="187"/>
        <v>42225.559675925921</v>
      </c>
      <c r="T2983" s="9">
        <f t="shared" si="186"/>
        <v>42270.559675925921</v>
      </c>
    </row>
    <row r="2984" spans="1:20"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188"/>
        <v>102.06</v>
      </c>
      <c r="P2984">
        <f t="shared" si="185"/>
        <v>86.491525423728817</v>
      </c>
      <c r="Q2984" t="s">
        <v>8321</v>
      </c>
      <c r="R2984" t="s">
        <v>8361</v>
      </c>
      <c r="S2984" s="9">
        <f t="shared" si="187"/>
        <v>42381.686840277776</v>
      </c>
      <c r="T2984" s="9">
        <f t="shared" si="186"/>
        <v>42411.686840277776</v>
      </c>
    </row>
    <row r="2985" spans="1:20"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188"/>
        <v>146.53957758620692</v>
      </c>
      <c r="P2985">
        <f t="shared" si="185"/>
        <v>155.23827397260274</v>
      </c>
      <c r="Q2985" t="s">
        <v>8321</v>
      </c>
      <c r="R2985" t="s">
        <v>8361</v>
      </c>
      <c r="S2985" s="9">
        <f t="shared" si="187"/>
        <v>41894.632361111115</v>
      </c>
      <c r="T2985" s="9">
        <f t="shared" si="186"/>
        <v>41954.674027777779</v>
      </c>
    </row>
    <row r="2986" spans="1:20"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188"/>
        <v>100.352</v>
      </c>
      <c r="P2986">
        <f t="shared" si="185"/>
        <v>115.08256880733946</v>
      </c>
      <c r="Q2986" t="s">
        <v>8321</v>
      </c>
      <c r="R2986" t="s">
        <v>8361</v>
      </c>
      <c r="S2986" s="9">
        <f t="shared" si="187"/>
        <v>42576.278715277775</v>
      </c>
      <c r="T2986" s="9">
        <f t="shared" si="186"/>
        <v>42606.278715277775</v>
      </c>
    </row>
    <row r="2987" spans="1:20"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188"/>
        <v>121.64999999999999</v>
      </c>
      <c r="P2987">
        <f t="shared" si="185"/>
        <v>109.5945945945946</v>
      </c>
      <c r="Q2987" t="s">
        <v>8321</v>
      </c>
      <c r="R2987" t="s">
        <v>8361</v>
      </c>
      <c r="S2987" s="9">
        <f t="shared" si="187"/>
        <v>42654.973703703698</v>
      </c>
      <c r="T2987" s="9">
        <f t="shared" si="186"/>
        <v>42674.166666666672</v>
      </c>
    </row>
    <row r="2988" spans="1:20"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188"/>
        <v>105.5</v>
      </c>
      <c r="P2988">
        <f t="shared" si="185"/>
        <v>45.214285714285715</v>
      </c>
      <c r="Q2988" t="s">
        <v>8321</v>
      </c>
      <c r="R2988" t="s">
        <v>8361</v>
      </c>
      <c r="S2988" s="9">
        <f t="shared" si="187"/>
        <v>42431.500069444446</v>
      </c>
      <c r="T2988" s="9">
        <f t="shared" si="186"/>
        <v>42491.458402777775</v>
      </c>
    </row>
    <row r="2989" spans="1:20"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188"/>
        <v>110.4008</v>
      </c>
      <c r="P2989">
        <f t="shared" si="185"/>
        <v>104.15169811320754</v>
      </c>
      <c r="Q2989" t="s">
        <v>8321</v>
      </c>
      <c r="R2989" t="s">
        <v>8361</v>
      </c>
      <c r="S2989" s="9">
        <f t="shared" si="187"/>
        <v>42627.307303240741</v>
      </c>
      <c r="T2989" s="9">
        <f t="shared" si="186"/>
        <v>42656</v>
      </c>
    </row>
    <row r="2990" spans="1:20"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188"/>
        <v>100</v>
      </c>
      <c r="P2990">
        <f t="shared" si="185"/>
        <v>35.714285714285715</v>
      </c>
      <c r="Q2990" t="s">
        <v>8321</v>
      </c>
      <c r="R2990" t="s">
        <v>8361</v>
      </c>
      <c r="S2990" s="9">
        <f t="shared" si="187"/>
        <v>42511.362048611118</v>
      </c>
      <c r="T2990" s="9">
        <f t="shared" si="186"/>
        <v>42541.362048611118</v>
      </c>
    </row>
    <row r="2991" spans="1:20"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188"/>
        <v>176.535</v>
      </c>
      <c r="P2991">
        <f t="shared" si="185"/>
        <v>96.997252747252745</v>
      </c>
      <c r="Q2991" t="s">
        <v>8321</v>
      </c>
      <c r="R2991" t="s">
        <v>8361</v>
      </c>
      <c r="S2991" s="9">
        <f t="shared" si="187"/>
        <v>42337.02039351852</v>
      </c>
      <c r="T2991" s="9">
        <f t="shared" si="186"/>
        <v>42359.207638888889</v>
      </c>
    </row>
    <row r="2992" spans="1:20"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188"/>
        <v>100</v>
      </c>
      <c r="P2992">
        <f t="shared" si="185"/>
        <v>370.37037037037038</v>
      </c>
      <c r="Q2992" t="s">
        <v>8321</v>
      </c>
      <c r="R2992" t="s">
        <v>8361</v>
      </c>
      <c r="S2992" s="9">
        <f t="shared" si="187"/>
        <v>42341.57430555555</v>
      </c>
      <c r="T2992" s="9">
        <f t="shared" si="186"/>
        <v>42376.57430555555</v>
      </c>
    </row>
    <row r="2993" spans="1:20"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188"/>
        <v>103.29411764705883</v>
      </c>
      <c r="P2993">
        <f t="shared" si="185"/>
        <v>94.408602150537632</v>
      </c>
      <c r="Q2993" t="s">
        <v>8321</v>
      </c>
      <c r="R2993" t="s">
        <v>8361</v>
      </c>
      <c r="S2993" s="9">
        <f t="shared" si="187"/>
        <v>42740.837152777778</v>
      </c>
      <c r="T2993" s="9">
        <f t="shared" si="186"/>
        <v>42762.837152777778</v>
      </c>
    </row>
    <row r="2994" spans="1:20"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188"/>
        <v>104.5</v>
      </c>
      <c r="P2994">
        <f t="shared" si="185"/>
        <v>48.984375</v>
      </c>
      <c r="Q2994" t="s">
        <v>8321</v>
      </c>
      <c r="R2994" t="s">
        <v>8361</v>
      </c>
      <c r="S2994" s="9">
        <f t="shared" si="187"/>
        <v>42622.767476851848</v>
      </c>
      <c r="T2994" s="9">
        <f t="shared" si="186"/>
        <v>42652.767476851848</v>
      </c>
    </row>
    <row r="2995" spans="1:20"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188"/>
        <v>100.29999999999998</v>
      </c>
      <c r="P2995">
        <f t="shared" si="185"/>
        <v>45.590909090909093</v>
      </c>
      <c r="Q2995" t="s">
        <v>8321</v>
      </c>
      <c r="R2995" t="s">
        <v>8361</v>
      </c>
      <c r="S2995" s="9">
        <f t="shared" si="187"/>
        <v>42390.838738425926</v>
      </c>
      <c r="T2995" s="9">
        <f t="shared" si="186"/>
        <v>42420.838738425926</v>
      </c>
    </row>
    <row r="2996" spans="1:20"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188"/>
        <v>457.74666666666673</v>
      </c>
      <c r="P2996">
        <f t="shared" si="185"/>
        <v>23.275254237288134</v>
      </c>
      <c r="Q2996" t="s">
        <v>8321</v>
      </c>
      <c r="R2996" t="s">
        <v>8361</v>
      </c>
      <c r="S2996" s="9">
        <f t="shared" si="187"/>
        <v>41885.478842592594</v>
      </c>
      <c r="T2996" s="9">
        <f t="shared" si="186"/>
        <v>41915.478842592594</v>
      </c>
    </row>
    <row r="2997" spans="1:20"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188"/>
        <v>104.96000000000001</v>
      </c>
      <c r="P2997">
        <f t="shared" si="185"/>
        <v>63.2289156626506</v>
      </c>
      <c r="Q2997" t="s">
        <v>8321</v>
      </c>
      <c r="R2997" t="s">
        <v>8361</v>
      </c>
      <c r="S2997" s="9">
        <f t="shared" si="187"/>
        <v>42724.665173611109</v>
      </c>
      <c r="T2997" s="9">
        <f t="shared" si="186"/>
        <v>42754.665173611109</v>
      </c>
    </row>
    <row r="2998" spans="1:20"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188"/>
        <v>171.94285714285715</v>
      </c>
      <c r="P2998">
        <f t="shared" si="185"/>
        <v>153.5204081632653</v>
      </c>
      <c r="Q2998" t="s">
        <v>8321</v>
      </c>
      <c r="R2998" t="s">
        <v>8361</v>
      </c>
      <c r="S2998" s="9">
        <f t="shared" si="187"/>
        <v>42090.912500000006</v>
      </c>
      <c r="T2998" s="9">
        <f t="shared" si="186"/>
        <v>42150.912500000006</v>
      </c>
    </row>
    <row r="2999" spans="1:20"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188"/>
        <v>103.73000000000002</v>
      </c>
      <c r="P2999">
        <f t="shared" si="185"/>
        <v>90.2</v>
      </c>
      <c r="Q2999" t="s">
        <v>8321</v>
      </c>
      <c r="R2999" t="s">
        <v>8361</v>
      </c>
      <c r="S2999" s="9">
        <f t="shared" si="187"/>
        <v>42775.733715277776</v>
      </c>
      <c r="T2999" s="9">
        <f t="shared" si="186"/>
        <v>42793.207638888889</v>
      </c>
    </row>
    <row r="3000" spans="1:20"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188"/>
        <v>103.029</v>
      </c>
      <c r="P3000">
        <f t="shared" si="185"/>
        <v>118.97113163972287</v>
      </c>
      <c r="Q3000" t="s">
        <v>8321</v>
      </c>
      <c r="R3000" t="s">
        <v>8361</v>
      </c>
      <c r="S3000" s="9">
        <f t="shared" si="187"/>
        <v>41778.193622685183</v>
      </c>
      <c r="T3000" s="9">
        <f t="shared" si="186"/>
        <v>41806.184027777781</v>
      </c>
    </row>
    <row r="3001" spans="1:20"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188"/>
        <v>118.88888888888889</v>
      </c>
      <c r="P3001">
        <f t="shared" si="185"/>
        <v>80.25</v>
      </c>
      <c r="Q3001" t="s">
        <v>8321</v>
      </c>
      <c r="R3001" t="s">
        <v>8361</v>
      </c>
      <c r="S3001" s="9">
        <f t="shared" si="187"/>
        <v>42780.740277777775</v>
      </c>
      <c r="T3001" s="9">
        <f t="shared" si="186"/>
        <v>42795.083333333328</v>
      </c>
    </row>
    <row r="3002" spans="1:20"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188"/>
        <v>100</v>
      </c>
      <c r="P3002">
        <f t="shared" si="185"/>
        <v>62.5</v>
      </c>
      <c r="Q3002" t="s">
        <v>8321</v>
      </c>
      <c r="R3002" t="s">
        <v>8361</v>
      </c>
      <c r="S3002" s="9">
        <f t="shared" si="187"/>
        <v>42752.827199074076</v>
      </c>
      <c r="T3002" s="9">
        <f t="shared" si="186"/>
        <v>42766.75</v>
      </c>
    </row>
    <row r="3003" spans="1:20"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188"/>
        <v>318.69988910451895</v>
      </c>
      <c r="P3003">
        <f t="shared" si="185"/>
        <v>131.37719999999999</v>
      </c>
      <c r="Q3003" t="s">
        <v>8321</v>
      </c>
      <c r="R3003" t="s">
        <v>8361</v>
      </c>
      <c r="S3003" s="9">
        <f t="shared" si="187"/>
        <v>42534.895625000005</v>
      </c>
      <c r="T3003" s="9">
        <f t="shared" si="186"/>
        <v>42564.895625000005</v>
      </c>
    </row>
    <row r="3004" spans="1:20"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188"/>
        <v>108.50614285714286</v>
      </c>
      <c r="P3004">
        <f t="shared" si="185"/>
        <v>73.032980769230775</v>
      </c>
      <c r="Q3004" t="s">
        <v>8321</v>
      </c>
      <c r="R3004" t="s">
        <v>8361</v>
      </c>
      <c r="S3004" s="9">
        <f t="shared" si="187"/>
        <v>41239.83625</v>
      </c>
      <c r="T3004" s="9">
        <f t="shared" si="186"/>
        <v>41269.83625</v>
      </c>
    </row>
    <row r="3005" spans="1:20"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188"/>
        <v>101.16666666666667</v>
      </c>
      <c r="P3005">
        <f t="shared" si="185"/>
        <v>178.52941176470588</v>
      </c>
      <c r="Q3005" t="s">
        <v>8321</v>
      </c>
      <c r="R3005" t="s">
        <v>8361</v>
      </c>
      <c r="S3005" s="9">
        <f t="shared" si="187"/>
        <v>42398.849259259259</v>
      </c>
      <c r="T3005" s="9">
        <f t="shared" si="186"/>
        <v>42430.249305555553</v>
      </c>
    </row>
    <row r="3006" spans="1:20"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188"/>
        <v>112.815</v>
      </c>
      <c r="P3006">
        <f t="shared" si="185"/>
        <v>162.90974729241879</v>
      </c>
      <c r="Q3006" t="s">
        <v>8321</v>
      </c>
      <c r="R3006" t="s">
        <v>8361</v>
      </c>
      <c r="S3006" s="9">
        <f t="shared" si="187"/>
        <v>41928.881064814814</v>
      </c>
      <c r="T3006" s="9">
        <f t="shared" si="186"/>
        <v>41958.922731481478</v>
      </c>
    </row>
    <row r="3007" spans="1:20"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188"/>
        <v>120.49622641509434</v>
      </c>
      <c r="P3007">
        <f t="shared" si="185"/>
        <v>108.24237288135593</v>
      </c>
      <c r="Q3007" t="s">
        <v>8321</v>
      </c>
      <c r="R3007" t="s">
        <v>8361</v>
      </c>
      <c r="S3007" s="9">
        <f t="shared" si="187"/>
        <v>41888.674826388888</v>
      </c>
      <c r="T3007" s="9">
        <f t="shared" si="186"/>
        <v>41918.674826388888</v>
      </c>
    </row>
    <row r="3008" spans="1:20"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188"/>
        <v>107.74999999999999</v>
      </c>
      <c r="P3008">
        <f t="shared" si="185"/>
        <v>88.865979381443296</v>
      </c>
      <c r="Q3008" t="s">
        <v>8321</v>
      </c>
      <c r="R3008" t="s">
        <v>8361</v>
      </c>
      <c r="S3008" s="9">
        <f t="shared" si="187"/>
        <v>41957.756840277783</v>
      </c>
      <c r="T3008" s="9">
        <f t="shared" si="186"/>
        <v>41987.756840277783</v>
      </c>
    </row>
    <row r="3009" spans="1:20"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188"/>
        <v>180</v>
      </c>
      <c r="P3009">
        <f t="shared" si="185"/>
        <v>54</v>
      </c>
      <c r="Q3009" t="s">
        <v>8321</v>
      </c>
      <c r="R3009" t="s">
        <v>8361</v>
      </c>
      <c r="S3009" s="9">
        <f t="shared" si="187"/>
        <v>42098.216238425928</v>
      </c>
      <c r="T3009" s="9">
        <f t="shared" si="186"/>
        <v>42119.216238425928</v>
      </c>
    </row>
    <row r="3010" spans="1:20"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si="188"/>
        <v>101.16666666666667</v>
      </c>
      <c r="P3010">
        <f t="shared" si="185"/>
        <v>116.73076923076923</v>
      </c>
      <c r="Q3010" t="s">
        <v>8321</v>
      </c>
      <c r="R3010" t="s">
        <v>8361</v>
      </c>
      <c r="S3010" s="9">
        <f t="shared" si="187"/>
        <v>42360.212025462963</v>
      </c>
      <c r="T3010" s="9">
        <f t="shared" si="186"/>
        <v>42390.212025462963</v>
      </c>
    </row>
    <row r="3011" spans="1:20"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si="188"/>
        <v>119.756</v>
      </c>
      <c r="P3011">
        <f t="shared" ref="P3011:P3074" si="189">(E3011/L3011)</f>
        <v>233.8984375</v>
      </c>
      <c r="Q3011" t="s">
        <v>8321</v>
      </c>
      <c r="R3011" t="s">
        <v>8361</v>
      </c>
      <c r="S3011" s="9">
        <f t="shared" si="187"/>
        <v>41939.569907407407</v>
      </c>
      <c r="T3011" s="9">
        <f t="shared" ref="T3011:T3074" si="190">(((I3011/60)/60)/24)+DATE(1970,1,1)</f>
        <v>41969.611574074079</v>
      </c>
    </row>
    <row r="3012" spans="1:20"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188"/>
        <v>158</v>
      </c>
      <c r="P3012">
        <f t="shared" si="189"/>
        <v>158</v>
      </c>
      <c r="Q3012" t="s">
        <v>8321</v>
      </c>
      <c r="R3012" t="s">
        <v>8361</v>
      </c>
      <c r="S3012" s="9">
        <f t="shared" ref="S3012:S3075" si="191">(((J3012/60)/60)/24)+DATE(1970,1,1)</f>
        <v>41996.832395833335</v>
      </c>
      <c r="T3012" s="9">
        <f t="shared" si="190"/>
        <v>42056.832395833335</v>
      </c>
    </row>
    <row r="3013" spans="1:20"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188"/>
        <v>123.66666666666666</v>
      </c>
      <c r="P3013">
        <f t="shared" si="189"/>
        <v>14.84</v>
      </c>
      <c r="Q3013" t="s">
        <v>8321</v>
      </c>
      <c r="R3013" t="s">
        <v>8361</v>
      </c>
      <c r="S3013" s="9">
        <f t="shared" si="191"/>
        <v>42334.468935185185</v>
      </c>
      <c r="T3013" s="9">
        <f t="shared" si="190"/>
        <v>42361.957638888889</v>
      </c>
    </row>
    <row r="3014" spans="1:20"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188"/>
        <v>117.12499999999999</v>
      </c>
      <c r="P3014">
        <f t="shared" si="189"/>
        <v>85.181818181818187</v>
      </c>
      <c r="Q3014" t="s">
        <v>8321</v>
      </c>
      <c r="R3014" t="s">
        <v>8361</v>
      </c>
      <c r="S3014" s="9">
        <f t="shared" si="191"/>
        <v>42024.702893518523</v>
      </c>
      <c r="T3014" s="9">
        <f t="shared" si="190"/>
        <v>42045.702893518523</v>
      </c>
    </row>
    <row r="3015" spans="1:20"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188"/>
        <v>156.96</v>
      </c>
      <c r="P3015">
        <f t="shared" si="189"/>
        <v>146.69158878504672</v>
      </c>
      <c r="Q3015" t="s">
        <v>8321</v>
      </c>
      <c r="R3015" t="s">
        <v>8361</v>
      </c>
      <c r="S3015" s="9">
        <f t="shared" si="191"/>
        <v>42146.836215277777</v>
      </c>
      <c r="T3015" s="9">
        <f t="shared" si="190"/>
        <v>42176.836215277777</v>
      </c>
    </row>
    <row r="3016" spans="1:20"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188"/>
        <v>113.104</v>
      </c>
      <c r="P3016">
        <f t="shared" si="189"/>
        <v>50.764811490125673</v>
      </c>
      <c r="Q3016" t="s">
        <v>8321</v>
      </c>
      <c r="R3016" t="s">
        <v>8361</v>
      </c>
      <c r="S3016" s="9">
        <f t="shared" si="191"/>
        <v>41920.123611111114</v>
      </c>
      <c r="T3016" s="9">
        <f t="shared" si="190"/>
        <v>41948.208333333336</v>
      </c>
    </row>
    <row r="3017" spans="1:20"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188"/>
        <v>103.17647058823529</v>
      </c>
      <c r="P3017">
        <f t="shared" si="189"/>
        <v>87.7</v>
      </c>
      <c r="Q3017" t="s">
        <v>8321</v>
      </c>
      <c r="R3017" t="s">
        <v>8361</v>
      </c>
      <c r="S3017" s="9">
        <f t="shared" si="191"/>
        <v>41785.72729166667</v>
      </c>
      <c r="T3017" s="9">
        <f t="shared" si="190"/>
        <v>41801.166666666664</v>
      </c>
    </row>
    <row r="3018" spans="1:20"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188"/>
        <v>102.61176470588236</v>
      </c>
      <c r="P3018">
        <f t="shared" si="189"/>
        <v>242.27777777777777</v>
      </c>
      <c r="Q3018" t="s">
        <v>8321</v>
      </c>
      <c r="R3018" t="s">
        <v>8361</v>
      </c>
      <c r="S3018" s="9">
        <f t="shared" si="191"/>
        <v>41778.548055555555</v>
      </c>
      <c r="T3018" s="9">
        <f t="shared" si="190"/>
        <v>41838.548055555555</v>
      </c>
    </row>
    <row r="3019" spans="1:20"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188"/>
        <v>105.84090909090908</v>
      </c>
      <c r="P3019">
        <f t="shared" si="189"/>
        <v>146.44654088050314</v>
      </c>
      <c r="Q3019" t="s">
        <v>8321</v>
      </c>
      <c r="R3019" t="s">
        <v>8361</v>
      </c>
      <c r="S3019" s="9">
        <f t="shared" si="191"/>
        <v>41841.850034722222</v>
      </c>
      <c r="T3019" s="9">
        <f t="shared" si="190"/>
        <v>41871.850034722222</v>
      </c>
    </row>
    <row r="3020" spans="1:20"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188"/>
        <v>100.71428571428571</v>
      </c>
      <c r="P3020">
        <f t="shared" si="189"/>
        <v>103.17073170731707</v>
      </c>
      <c r="Q3020" t="s">
        <v>8321</v>
      </c>
      <c r="R3020" t="s">
        <v>8361</v>
      </c>
      <c r="S3020" s="9">
        <f t="shared" si="191"/>
        <v>42163.29833333334</v>
      </c>
      <c r="T3020" s="9">
        <f t="shared" si="190"/>
        <v>42205.916666666672</v>
      </c>
    </row>
    <row r="3021" spans="1:20"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188"/>
        <v>121.23333333333332</v>
      </c>
      <c r="P3021">
        <f t="shared" si="189"/>
        <v>80.464601769911511</v>
      </c>
      <c r="Q3021" t="s">
        <v>8321</v>
      </c>
      <c r="R3021" t="s">
        <v>8361</v>
      </c>
      <c r="S3021" s="9">
        <f t="shared" si="191"/>
        <v>41758.833564814813</v>
      </c>
      <c r="T3021" s="9">
        <f t="shared" si="190"/>
        <v>41786.125</v>
      </c>
    </row>
    <row r="3022" spans="1:20"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188"/>
        <v>100.57142857142858</v>
      </c>
      <c r="P3022">
        <f t="shared" si="189"/>
        <v>234.66666666666666</v>
      </c>
      <c r="Q3022" t="s">
        <v>8321</v>
      </c>
      <c r="R3022" t="s">
        <v>8361</v>
      </c>
      <c r="S3022" s="9">
        <f t="shared" si="191"/>
        <v>42170.846446759257</v>
      </c>
      <c r="T3022" s="9">
        <f t="shared" si="190"/>
        <v>42230.846446759257</v>
      </c>
    </row>
    <row r="3023" spans="1:20"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188"/>
        <v>116.02222222222223</v>
      </c>
      <c r="P3023">
        <f t="shared" si="189"/>
        <v>50.689320388349515</v>
      </c>
      <c r="Q3023" t="s">
        <v>8321</v>
      </c>
      <c r="R3023" t="s">
        <v>8361</v>
      </c>
      <c r="S3023" s="9">
        <f t="shared" si="191"/>
        <v>42660.618854166663</v>
      </c>
      <c r="T3023" s="9">
        <f t="shared" si="190"/>
        <v>42696.249305555553</v>
      </c>
    </row>
    <row r="3024" spans="1:20"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188"/>
        <v>100.88</v>
      </c>
      <c r="P3024">
        <f t="shared" si="189"/>
        <v>162.70967741935485</v>
      </c>
      <c r="Q3024" t="s">
        <v>8321</v>
      </c>
      <c r="R3024" t="s">
        <v>8361</v>
      </c>
      <c r="S3024" s="9">
        <f t="shared" si="191"/>
        <v>42564.95380787037</v>
      </c>
      <c r="T3024" s="9">
        <f t="shared" si="190"/>
        <v>42609.95380787037</v>
      </c>
    </row>
    <row r="3025" spans="1:20"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188"/>
        <v>103</v>
      </c>
      <c r="P3025">
        <f t="shared" si="189"/>
        <v>120.16666666666667</v>
      </c>
      <c r="Q3025" t="s">
        <v>8321</v>
      </c>
      <c r="R3025" t="s">
        <v>8361</v>
      </c>
      <c r="S3025" s="9">
        <f t="shared" si="191"/>
        <v>42121.675763888896</v>
      </c>
      <c r="T3025" s="9">
        <f t="shared" si="190"/>
        <v>42166.675763888896</v>
      </c>
    </row>
    <row r="3026" spans="1:20"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188"/>
        <v>246.42</v>
      </c>
      <c r="P3026">
        <f t="shared" si="189"/>
        <v>67.697802197802204</v>
      </c>
      <c r="Q3026" t="s">
        <v>8321</v>
      </c>
      <c r="R3026" t="s">
        <v>8361</v>
      </c>
      <c r="S3026" s="9">
        <f t="shared" si="191"/>
        <v>41158.993923611109</v>
      </c>
      <c r="T3026" s="9">
        <f t="shared" si="190"/>
        <v>41188.993923611109</v>
      </c>
    </row>
    <row r="3027" spans="1:20"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ref="O3027:O3090" si="192">E3027/D3027 *100</f>
        <v>302.2</v>
      </c>
      <c r="P3027">
        <f t="shared" si="189"/>
        <v>52.103448275862071</v>
      </c>
      <c r="Q3027" t="s">
        <v>8321</v>
      </c>
      <c r="R3027" t="s">
        <v>8361</v>
      </c>
      <c r="S3027" s="9">
        <f t="shared" si="191"/>
        <v>41761.509409722225</v>
      </c>
      <c r="T3027" s="9">
        <f t="shared" si="190"/>
        <v>41789.666666666664</v>
      </c>
    </row>
    <row r="3028" spans="1:20"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192"/>
        <v>143.33333333333334</v>
      </c>
      <c r="P3028">
        <f t="shared" si="189"/>
        <v>51.6</v>
      </c>
      <c r="Q3028" t="s">
        <v>8321</v>
      </c>
      <c r="R3028" t="s">
        <v>8361</v>
      </c>
      <c r="S3028" s="9">
        <f t="shared" si="191"/>
        <v>42783.459398148145</v>
      </c>
      <c r="T3028" s="9">
        <f t="shared" si="190"/>
        <v>42797.459398148145</v>
      </c>
    </row>
    <row r="3029" spans="1:20"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192"/>
        <v>131.44</v>
      </c>
      <c r="P3029">
        <f t="shared" si="189"/>
        <v>164.3</v>
      </c>
      <c r="Q3029" t="s">
        <v>8321</v>
      </c>
      <c r="R3029" t="s">
        <v>8361</v>
      </c>
      <c r="S3029" s="9">
        <f t="shared" si="191"/>
        <v>42053.704293981486</v>
      </c>
      <c r="T3029" s="9">
        <f t="shared" si="190"/>
        <v>42083.662627314814</v>
      </c>
    </row>
    <row r="3030" spans="1:20"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192"/>
        <v>168.01999999999998</v>
      </c>
      <c r="P3030">
        <f t="shared" si="189"/>
        <v>84.858585858585855</v>
      </c>
      <c r="Q3030" t="s">
        <v>8321</v>
      </c>
      <c r="R3030" t="s">
        <v>8361</v>
      </c>
      <c r="S3030" s="9">
        <f t="shared" si="191"/>
        <v>42567.264178240745</v>
      </c>
      <c r="T3030" s="9">
        <f t="shared" si="190"/>
        <v>42597.264178240745</v>
      </c>
    </row>
    <row r="3031" spans="1:20"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192"/>
        <v>109.67666666666666</v>
      </c>
      <c r="P3031">
        <f t="shared" si="189"/>
        <v>94.548850574712645</v>
      </c>
      <c r="Q3031" t="s">
        <v>8321</v>
      </c>
      <c r="R3031" t="s">
        <v>8361</v>
      </c>
      <c r="S3031" s="9">
        <f t="shared" si="191"/>
        <v>41932.708877314813</v>
      </c>
      <c r="T3031" s="9">
        <f t="shared" si="190"/>
        <v>41961.190972222219</v>
      </c>
    </row>
    <row r="3032" spans="1:20"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192"/>
        <v>106.6857142857143</v>
      </c>
      <c r="P3032">
        <f t="shared" si="189"/>
        <v>45.536585365853661</v>
      </c>
      <c r="Q3032" t="s">
        <v>8321</v>
      </c>
      <c r="R3032" t="s">
        <v>8361</v>
      </c>
      <c r="S3032" s="9">
        <f t="shared" si="191"/>
        <v>42233.747349537036</v>
      </c>
      <c r="T3032" s="9">
        <f t="shared" si="190"/>
        <v>42263.747349537036</v>
      </c>
    </row>
    <row r="3033" spans="1:20"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192"/>
        <v>100</v>
      </c>
      <c r="P3033">
        <f t="shared" si="189"/>
        <v>51.724137931034484</v>
      </c>
      <c r="Q3033" t="s">
        <v>8321</v>
      </c>
      <c r="R3033" t="s">
        <v>8361</v>
      </c>
      <c r="S3033" s="9">
        <f t="shared" si="191"/>
        <v>42597.882488425923</v>
      </c>
      <c r="T3033" s="9">
        <f t="shared" si="190"/>
        <v>42657.882488425923</v>
      </c>
    </row>
    <row r="3034" spans="1:20"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192"/>
        <v>127.2</v>
      </c>
      <c r="P3034">
        <f t="shared" si="189"/>
        <v>50.88</v>
      </c>
      <c r="Q3034" t="s">
        <v>8321</v>
      </c>
      <c r="R3034" t="s">
        <v>8361</v>
      </c>
      <c r="S3034" s="9">
        <f t="shared" si="191"/>
        <v>42228.044664351852</v>
      </c>
      <c r="T3034" s="9">
        <f t="shared" si="190"/>
        <v>42258.044664351852</v>
      </c>
    </row>
    <row r="3035" spans="1:20"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192"/>
        <v>146.53333333333333</v>
      </c>
      <c r="P3035">
        <f t="shared" si="189"/>
        <v>191.13043478260869</v>
      </c>
      <c r="Q3035" t="s">
        <v>8321</v>
      </c>
      <c r="R3035" t="s">
        <v>8361</v>
      </c>
      <c r="S3035" s="9">
        <f t="shared" si="191"/>
        <v>42570.110243055555</v>
      </c>
      <c r="T3035" s="9">
        <f t="shared" si="190"/>
        <v>42600.110243055555</v>
      </c>
    </row>
    <row r="3036" spans="1:20"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192"/>
        <v>112.53599999999999</v>
      </c>
      <c r="P3036">
        <f t="shared" si="189"/>
        <v>89.314285714285717</v>
      </c>
      <c r="Q3036" t="s">
        <v>8321</v>
      </c>
      <c r="R3036" t="s">
        <v>8361</v>
      </c>
      <c r="S3036" s="9">
        <f t="shared" si="191"/>
        <v>42644.535358796296</v>
      </c>
      <c r="T3036" s="9">
        <f t="shared" si="190"/>
        <v>42675.165972222225</v>
      </c>
    </row>
    <row r="3037" spans="1:20"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192"/>
        <v>108.78684000000001</v>
      </c>
      <c r="P3037">
        <f t="shared" si="189"/>
        <v>88.588631921824103</v>
      </c>
      <c r="Q3037" t="s">
        <v>8321</v>
      </c>
      <c r="R3037" t="s">
        <v>8361</v>
      </c>
      <c r="S3037" s="9">
        <f t="shared" si="191"/>
        <v>41368.560289351852</v>
      </c>
      <c r="T3037" s="9">
        <f t="shared" si="190"/>
        <v>41398.560289351852</v>
      </c>
    </row>
    <row r="3038" spans="1:20"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192"/>
        <v>126.732</v>
      </c>
      <c r="P3038">
        <f t="shared" si="189"/>
        <v>96.300911854103347</v>
      </c>
      <c r="Q3038" t="s">
        <v>8321</v>
      </c>
      <c r="R3038" t="s">
        <v>8361</v>
      </c>
      <c r="S3038" s="9">
        <f t="shared" si="191"/>
        <v>41466.785231481481</v>
      </c>
      <c r="T3038" s="9">
        <f t="shared" si="190"/>
        <v>41502.499305555553</v>
      </c>
    </row>
    <row r="3039" spans="1:20"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192"/>
        <v>213.20000000000002</v>
      </c>
      <c r="P3039">
        <f t="shared" si="189"/>
        <v>33.3125</v>
      </c>
      <c r="Q3039" t="s">
        <v>8321</v>
      </c>
      <c r="R3039" t="s">
        <v>8361</v>
      </c>
      <c r="S3039" s="9">
        <f t="shared" si="191"/>
        <v>40378.893206018518</v>
      </c>
      <c r="T3039" s="9">
        <f t="shared" si="190"/>
        <v>40453.207638888889</v>
      </c>
    </row>
    <row r="3040" spans="1:20"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192"/>
        <v>100.49999999999999</v>
      </c>
      <c r="P3040">
        <f t="shared" si="189"/>
        <v>37.222222222222221</v>
      </c>
      <c r="Q3040" t="s">
        <v>8321</v>
      </c>
      <c r="R3040" t="s">
        <v>8361</v>
      </c>
      <c r="S3040" s="9">
        <f t="shared" si="191"/>
        <v>42373.252280092594</v>
      </c>
      <c r="T3040" s="9">
        <f t="shared" si="190"/>
        <v>42433.252280092594</v>
      </c>
    </row>
    <row r="3041" spans="1:20"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192"/>
        <v>108.71389999999998</v>
      </c>
      <c r="P3041">
        <f t="shared" si="189"/>
        <v>92.130423728813554</v>
      </c>
      <c r="Q3041" t="s">
        <v>8321</v>
      </c>
      <c r="R3041" t="s">
        <v>8361</v>
      </c>
      <c r="S3041" s="9">
        <f t="shared" si="191"/>
        <v>41610.794421296298</v>
      </c>
      <c r="T3041" s="9">
        <f t="shared" si="190"/>
        <v>41637.332638888889</v>
      </c>
    </row>
    <row r="3042" spans="1:20"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192"/>
        <v>107.5</v>
      </c>
      <c r="P3042">
        <f t="shared" si="189"/>
        <v>76.785714285714292</v>
      </c>
      <c r="Q3042" t="s">
        <v>8321</v>
      </c>
      <c r="R3042" t="s">
        <v>8361</v>
      </c>
      <c r="S3042" s="9">
        <f t="shared" si="191"/>
        <v>42177.791909722218</v>
      </c>
      <c r="T3042" s="9">
        <f t="shared" si="190"/>
        <v>42181.958333333328</v>
      </c>
    </row>
    <row r="3043" spans="1:20"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192"/>
        <v>110.48192771084338</v>
      </c>
      <c r="P3043">
        <f t="shared" si="189"/>
        <v>96.526315789473685</v>
      </c>
      <c r="Q3043" t="s">
        <v>8321</v>
      </c>
      <c r="R3043" t="s">
        <v>8361</v>
      </c>
      <c r="S3043" s="9">
        <f t="shared" si="191"/>
        <v>42359.868611111116</v>
      </c>
      <c r="T3043" s="9">
        <f t="shared" si="190"/>
        <v>42389.868611111116</v>
      </c>
    </row>
    <row r="3044" spans="1:20"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192"/>
        <v>128</v>
      </c>
      <c r="P3044">
        <f t="shared" si="189"/>
        <v>51.891891891891895</v>
      </c>
      <c r="Q3044" t="s">
        <v>8321</v>
      </c>
      <c r="R3044" t="s">
        <v>8361</v>
      </c>
      <c r="S3044" s="9">
        <f t="shared" si="191"/>
        <v>42253.688043981485</v>
      </c>
      <c r="T3044" s="9">
        <f t="shared" si="190"/>
        <v>42283.688043981485</v>
      </c>
    </row>
    <row r="3045" spans="1:20"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192"/>
        <v>110.00666666666667</v>
      </c>
      <c r="P3045">
        <f t="shared" si="189"/>
        <v>128.9140625</v>
      </c>
      <c r="Q3045" t="s">
        <v>8321</v>
      </c>
      <c r="R3045" t="s">
        <v>8361</v>
      </c>
      <c r="S3045" s="9">
        <f t="shared" si="191"/>
        <v>42083.070590277777</v>
      </c>
      <c r="T3045" s="9">
        <f t="shared" si="190"/>
        <v>42110.118055555555</v>
      </c>
    </row>
    <row r="3046" spans="1:20"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192"/>
        <v>109.34166666666667</v>
      </c>
      <c r="P3046">
        <f t="shared" si="189"/>
        <v>84.108974358974365</v>
      </c>
      <c r="Q3046" t="s">
        <v>8321</v>
      </c>
      <c r="R3046" t="s">
        <v>8361</v>
      </c>
      <c r="S3046" s="9">
        <f t="shared" si="191"/>
        <v>42387.7268287037</v>
      </c>
      <c r="T3046" s="9">
        <f t="shared" si="190"/>
        <v>42402.7268287037</v>
      </c>
    </row>
    <row r="3047" spans="1:20"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192"/>
        <v>132.70650000000001</v>
      </c>
      <c r="P3047">
        <f t="shared" si="189"/>
        <v>82.941562500000003</v>
      </c>
      <c r="Q3047" t="s">
        <v>8321</v>
      </c>
      <c r="R3047" t="s">
        <v>8361</v>
      </c>
      <c r="S3047" s="9">
        <f t="shared" si="191"/>
        <v>41843.155729166669</v>
      </c>
      <c r="T3047" s="9">
        <f t="shared" si="190"/>
        <v>41873.155729166669</v>
      </c>
    </row>
    <row r="3048" spans="1:20"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192"/>
        <v>190.84810126582278</v>
      </c>
      <c r="P3048">
        <f t="shared" si="189"/>
        <v>259.94827586206895</v>
      </c>
      <c r="Q3048" t="s">
        <v>8321</v>
      </c>
      <c r="R3048" t="s">
        <v>8361</v>
      </c>
      <c r="S3048" s="9">
        <f t="shared" si="191"/>
        <v>41862.803078703706</v>
      </c>
      <c r="T3048" s="9">
        <f t="shared" si="190"/>
        <v>41892.202777777777</v>
      </c>
    </row>
    <row r="3049" spans="1:20"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192"/>
        <v>149</v>
      </c>
      <c r="P3049">
        <f t="shared" si="189"/>
        <v>37.25</v>
      </c>
      <c r="Q3049" t="s">
        <v>8321</v>
      </c>
      <c r="R3049" t="s">
        <v>8361</v>
      </c>
      <c r="S3049" s="9">
        <f t="shared" si="191"/>
        <v>42443.989050925928</v>
      </c>
      <c r="T3049" s="9">
        <f t="shared" si="190"/>
        <v>42487.552777777775</v>
      </c>
    </row>
    <row r="3050" spans="1:20"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192"/>
        <v>166.4</v>
      </c>
      <c r="P3050">
        <f t="shared" si="189"/>
        <v>177.02127659574469</v>
      </c>
      <c r="Q3050" t="s">
        <v>8321</v>
      </c>
      <c r="R3050" t="s">
        <v>8361</v>
      </c>
      <c r="S3050" s="9">
        <f t="shared" si="191"/>
        <v>41975.901180555549</v>
      </c>
      <c r="T3050" s="9">
        <f t="shared" si="190"/>
        <v>42004.890277777777</v>
      </c>
    </row>
    <row r="3051" spans="1:20"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192"/>
        <v>106.66666666666667</v>
      </c>
      <c r="P3051">
        <f t="shared" si="189"/>
        <v>74.074074074074076</v>
      </c>
      <c r="Q3051" t="s">
        <v>8321</v>
      </c>
      <c r="R3051" t="s">
        <v>8361</v>
      </c>
      <c r="S3051" s="9">
        <f t="shared" si="191"/>
        <v>42139.014525462961</v>
      </c>
      <c r="T3051" s="9">
        <f t="shared" si="190"/>
        <v>42169.014525462961</v>
      </c>
    </row>
    <row r="3052" spans="1:20"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192"/>
        <v>106</v>
      </c>
      <c r="P3052">
        <f t="shared" si="189"/>
        <v>70.666666666666671</v>
      </c>
      <c r="Q3052" t="s">
        <v>8321</v>
      </c>
      <c r="R3052" t="s">
        <v>8361</v>
      </c>
      <c r="S3052" s="9">
        <f t="shared" si="191"/>
        <v>42465.16851851852</v>
      </c>
      <c r="T3052" s="9">
        <f t="shared" si="190"/>
        <v>42495.16851851852</v>
      </c>
    </row>
    <row r="3053" spans="1:20"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192"/>
        <v>23.62857142857143</v>
      </c>
      <c r="P3053">
        <f t="shared" si="189"/>
        <v>23.62857142857143</v>
      </c>
      <c r="Q3053" t="s">
        <v>8321</v>
      </c>
      <c r="R3053" t="s">
        <v>8361</v>
      </c>
      <c r="S3053" s="9">
        <f t="shared" si="191"/>
        <v>42744.416030092587</v>
      </c>
      <c r="T3053" s="9">
        <f t="shared" si="190"/>
        <v>42774.416030092587</v>
      </c>
    </row>
    <row r="3054" spans="1:20"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192"/>
        <v>0.15</v>
      </c>
      <c r="P3054">
        <f t="shared" si="189"/>
        <v>37.5</v>
      </c>
      <c r="Q3054" t="s">
        <v>8321</v>
      </c>
      <c r="R3054" t="s">
        <v>8361</v>
      </c>
      <c r="S3054" s="9">
        <f t="shared" si="191"/>
        <v>42122.670069444444</v>
      </c>
      <c r="T3054" s="9">
        <f t="shared" si="190"/>
        <v>42152.665972222225</v>
      </c>
    </row>
    <row r="3055" spans="1:20"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192"/>
        <v>0.4</v>
      </c>
      <c r="P3055">
        <f t="shared" si="189"/>
        <v>13.333333333333334</v>
      </c>
      <c r="Q3055" t="s">
        <v>8321</v>
      </c>
      <c r="R3055" t="s">
        <v>8361</v>
      </c>
      <c r="S3055" s="9">
        <f t="shared" si="191"/>
        <v>41862.761724537035</v>
      </c>
      <c r="T3055" s="9">
        <f t="shared" si="190"/>
        <v>41914.165972222225</v>
      </c>
    </row>
    <row r="3056" spans="1:20"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192"/>
        <v>0</v>
      </c>
      <c r="P3056" t="e">
        <f t="shared" si="189"/>
        <v>#DIV/0!</v>
      </c>
      <c r="Q3056" t="s">
        <v>8321</v>
      </c>
      <c r="R3056" t="s">
        <v>8361</v>
      </c>
      <c r="S3056" s="9">
        <f t="shared" si="191"/>
        <v>42027.832800925928</v>
      </c>
      <c r="T3056" s="9">
        <f t="shared" si="190"/>
        <v>42065.044444444444</v>
      </c>
    </row>
    <row r="3057" spans="1:20"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192"/>
        <v>5.0000000000000001E-3</v>
      </c>
      <c r="P3057">
        <f t="shared" si="189"/>
        <v>1</v>
      </c>
      <c r="Q3057" t="s">
        <v>8321</v>
      </c>
      <c r="R3057" t="s">
        <v>8361</v>
      </c>
      <c r="S3057" s="9">
        <f t="shared" si="191"/>
        <v>41953.95821759259</v>
      </c>
      <c r="T3057" s="9">
        <f t="shared" si="190"/>
        <v>42013.95821759259</v>
      </c>
    </row>
    <row r="3058" spans="1:20"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192"/>
        <v>0</v>
      </c>
      <c r="P3058" t="e">
        <f t="shared" si="189"/>
        <v>#DIV/0!</v>
      </c>
      <c r="Q3058" t="s">
        <v>8321</v>
      </c>
      <c r="R3058" t="s">
        <v>8361</v>
      </c>
      <c r="S3058" s="9">
        <f t="shared" si="191"/>
        <v>41851.636388888888</v>
      </c>
      <c r="T3058" s="9">
        <f t="shared" si="190"/>
        <v>41911.636388888888</v>
      </c>
    </row>
    <row r="3059" spans="1:20"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192"/>
        <v>0</v>
      </c>
      <c r="P3059" t="e">
        <f t="shared" si="189"/>
        <v>#DIV/0!</v>
      </c>
      <c r="Q3059" t="s">
        <v>8321</v>
      </c>
      <c r="R3059" t="s">
        <v>8361</v>
      </c>
      <c r="S3059" s="9">
        <f t="shared" si="191"/>
        <v>42433.650590277779</v>
      </c>
      <c r="T3059" s="9">
        <f t="shared" si="190"/>
        <v>42463.608923611115</v>
      </c>
    </row>
    <row r="3060" spans="1:20"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192"/>
        <v>1.6666666666666666E-2</v>
      </c>
      <c r="P3060">
        <f t="shared" si="189"/>
        <v>1</v>
      </c>
      <c r="Q3060" t="s">
        <v>8321</v>
      </c>
      <c r="R3060" t="s">
        <v>8361</v>
      </c>
      <c r="S3060" s="9">
        <f t="shared" si="191"/>
        <v>42460.374305555553</v>
      </c>
      <c r="T3060" s="9">
        <f t="shared" si="190"/>
        <v>42510.374305555553</v>
      </c>
    </row>
    <row r="3061" spans="1:20"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192"/>
        <v>3.0066666666666664</v>
      </c>
      <c r="P3061">
        <f t="shared" si="189"/>
        <v>41</v>
      </c>
      <c r="Q3061" t="s">
        <v>8321</v>
      </c>
      <c r="R3061" t="s">
        <v>8361</v>
      </c>
      <c r="S3061" s="9">
        <f t="shared" si="191"/>
        <v>41829.935717592591</v>
      </c>
      <c r="T3061" s="9">
        <f t="shared" si="190"/>
        <v>41859.935717592591</v>
      </c>
    </row>
    <row r="3062" spans="1:20"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192"/>
        <v>0.15227272727272728</v>
      </c>
      <c r="P3062">
        <f t="shared" si="189"/>
        <v>55.833333333333336</v>
      </c>
      <c r="Q3062" t="s">
        <v>8321</v>
      </c>
      <c r="R3062" t="s">
        <v>8361</v>
      </c>
      <c r="S3062" s="9">
        <f t="shared" si="191"/>
        <v>42245.274699074071</v>
      </c>
      <c r="T3062" s="9">
        <f t="shared" si="190"/>
        <v>42275.274699074071</v>
      </c>
    </row>
    <row r="3063" spans="1:20"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192"/>
        <v>0</v>
      </c>
      <c r="P3063" t="e">
        <f t="shared" si="189"/>
        <v>#DIV/0!</v>
      </c>
      <c r="Q3063" t="s">
        <v>8321</v>
      </c>
      <c r="R3063" t="s">
        <v>8361</v>
      </c>
      <c r="S3063" s="9">
        <f t="shared" si="191"/>
        <v>41834.784120370372</v>
      </c>
      <c r="T3063" s="9">
        <f t="shared" si="190"/>
        <v>41864.784120370372</v>
      </c>
    </row>
    <row r="3064" spans="1:20"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192"/>
        <v>66.84</v>
      </c>
      <c r="P3064">
        <f t="shared" si="189"/>
        <v>99.761194029850742</v>
      </c>
      <c r="Q3064" t="s">
        <v>8321</v>
      </c>
      <c r="R3064" t="s">
        <v>8361</v>
      </c>
      <c r="S3064" s="9">
        <f t="shared" si="191"/>
        <v>42248.535787037035</v>
      </c>
      <c r="T3064" s="9">
        <f t="shared" si="190"/>
        <v>42277.75</v>
      </c>
    </row>
    <row r="3065" spans="1:20"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192"/>
        <v>19.566666666666666</v>
      </c>
      <c r="P3065">
        <f t="shared" si="189"/>
        <v>25.521739130434781</v>
      </c>
      <c r="Q3065" t="s">
        <v>8321</v>
      </c>
      <c r="R3065" t="s">
        <v>8361</v>
      </c>
      <c r="S3065" s="9">
        <f t="shared" si="191"/>
        <v>42630.922893518517</v>
      </c>
      <c r="T3065" s="9">
        <f t="shared" si="190"/>
        <v>42665.922893518517</v>
      </c>
    </row>
    <row r="3066" spans="1:20"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192"/>
        <v>11.294666666666666</v>
      </c>
      <c r="P3066">
        <f t="shared" si="189"/>
        <v>117.65277777777777</v>
      </c>
      <c r="Q3066" t="s">
        <v>8321</v>
      </c>
      <c r="R3066" t="s">
        <v>8361</v>
      </c>
      <c r="S3066" s="9">
        <f t="shared" si="191"/>
        <v>42299.130162037036</v>
      </c>
      <c r="T3066" s="9">
        <f t="shared" si="190"/>
        <v>42330.290972222225</v>
      </c>
    </row>
    <row r="3067" spans="1:20"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192"/>
        <v>0.04</v>
      </c>
      <c r="P3067">
        <f t="shared" si="189"/>
        <v>5</v>
      </c>
      <c r="Q3067" t="s">
        <v>8321</v>
      </c>
      <c r="R3067" t="s">
        <v>8361</v>
      </c>
      <c r="S3067" s="9">
        <f t="shared" si="191"/>
        <v>41825.055231481485</v>
      </c>
      <c r="T3067" s="9">
        <f t="shared" si="190"/>
        <v>41850.055231481485</v>
      </c>
    </row>
    <row r="3068" spans="1:20"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192"/>
        <v>11.985714285714286</v>
      </c>
      <c r="P3068">
        <f t="shared" si="189"/>
        <v>2796.6666666666665</v>
      </c>
      <c r="Q3068" t="s">
        <v>8321</v>
      </c>
      <c r="R3068" t="s">
        <v>8361</v>
      </c>
      <c r="S3068" s="9">
        <f t="shared" si="191"/>
        <v>42531.228437500002</v>
      </c>
      <c r="T3068" s="9">
        <f t="shared" si="190"/>
        <v>42561.228437500002</v>
      </c>
    </row>
    <row r="3069" spans="1:20"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192"/>
        <v>2.5</v>
      </c>
      <c r="P3069">
        <f t="shared" si="189"/>
        <v>200</v>
      </c>
      <c r="Q3069" t="s">
        <v>8321</v>
      </c>
      <c r="R3069" t="s">
        <v>8361</v>
      </c>
      <c r="S3069" s="9">
        <f t="shared" si="191"/>
        <v>42226.938414351855</v>
      </c>
      <c r="T3069" s="9">
        <f t="shared" si="190"/>
        <v>42256.938414351855</v>
      </c>
    </row>
    <row r="3070" spans="1:20"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192"/>
        <v>6.9999999999999993E-2</v>
      </c>
      <c r="P3070">
        <f t="shared" si="189"/>
        <v>87.5</v>
      </c>
      <c r="Q3070" t="s">
        <v>8321</v>
      </c>
      <c r="R3070" t="s">
        <v>8361</v>
      </c>
      <c r="S3070" s="9">
        <f t="shared" si="191"/>
        <v>42263.691574074073</v>
      </c>
      <c r="T3070" s="9">
        <f t="shared" si="190"/>
        <v>42293.691574074073</v>
      </c>
    </row>
    <row r="3071" spans="1:20"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192"/>
        <v>14.099999999999998</v>
      </c>
      <c r="P3071">
        <f t="shared" si="189"/>
        <v>20.142857142857142</v>
      </c>
      <c r="Q3071" t="s">
        <v>8321</v>
      </c>
      <c r="R3071" t="s">
        <v>8361</v>
      </c>
      <c r="S3071" s="9">
        <f t="shared" si="191"/>
        <v>41957.833726851852</v>
      </c>
      <c r="T3071" s="9">
        <f t="shared" si="190"/>
        <v>41987.833726851852</v>
      </c>
    </row>
    <row r="3072" spans="1:20"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192"/>
        <v>3.34</v>
      </c>
      <c r="P3072">
        <f t="shared" si="189"/>
        <v>20.875</v>
      </c>
      <c r="Q3072" t="s">
        <v>8321</v>
      </c>
      <c r="R3072" t="s">
        <v>8361</v>
      </c>
      <c r="S3072" s="9">
        <f t="shared" si="191"/>
        <v>42690.733437499999</v>
      </c>
      <c r="T3072" s="9">
        <f t="shared" si="190"/>
        <v>42711.733437499999</v>
      </c>
    </row>
    <row r="3073" spans="1:20"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192"/>
        <v>59.774999999999999</v>
      </c>
      <c r="P3073">
        <f t="shared" si="189"/>
        <v>61.307692307692307</v>
      </c>
      <c r="Q3073" t="s">
        <v>8321</v>
      </c>
      <c r="R3073" t="s">
        <v>8361</v>
      </c>
      <c r="S3073" s="9">
        <f t="shared" si="191"/>
        <v>42097.732418981483</v>
      </c>
      <c r="T3073" s="9">
        <f t="shared" si="190"/>
        <v>42115.249305555553</v>
      </c>
    </row>
    <row r="3074" spans="1:20"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si="192"/>
        <v>1.6666666666666666E-2</v>
      </c>
      <c r="P3074">
        <f t="shared" si="189"/>
        <v>1</v>
      </c>
      <c r="Q3074" t="s">
        <v>8321</v>
      </c>
      <c r="R3074" t="s">
        <v>8361</v>
      </c>
      <c r="S3074" s="9">
        <f t="shared" si="191"/>
        <v>42658.690532407403</v>
      </c>
      <c r="T3074" s="9">
        <f t="shared" si="190"/>
        <v>42673.073611111111</v>
      </c>
    </row>
    <row r="3075" spans="1:20"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si="192"/>
        <v>2.3035714285714284E-2</v>
      </c>
      <c r="P3075">
        <f t="shared" ref="P3075:P3138" si="193">(E3075/L3075)</f>
        <v>92.142857142857139</v>
      </c>
      <c r="Q3075" t="s">
        <v>8321</v>
      </c>
      <c r="R3075" t="s">
        <v>8361</v>
      </c>
      <c r="S3075" s="9">
        <f t="shared" si="191"/>
        <v>42111.684027777781</v>
      </c>
      <c r="T3075" s="9">
        <f t="shared" ref="T3075:T3138" si="194">(((I3075/60)/60)/24)+DATE(1970,1,1)</f>
        <v>42169.804861111115</v>
      </c>
    </row>
    <row r="3076" spans="1:20"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192"/>
        <v>8.8000000000000009E-2</v>
      </c>
      <c r="P3076">
        <f t="shared" si="193"/>
        <v>7.333333333333333</v>
      </c>
      <c r="Q3076" t="s">
        <v>8321</v>
      </c>
      <c r="R3076" t="s">
        <v>8361</v>
      </c>
      <c r="S3076" s="9">
        <f t="shared" ref="S3076:S3139" si="195">(((J3076/60)/60)/24)+DATE(1970,1,1)</f>
        <v>42409.571284722217</v>
      </c>
      <c r="T3076" s="9">
        <f t="shared" si="194"/>
        <v>42439.571284722217</v>
      </c>
    </row>
    <row r="3077" spans="1:20"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192"/>
        <v>8.64</v>
      </c>
      <c r="P3077">
        <f t="shared" si="193"/>
        <v>64.8</v>
      </c>
      <c r="Q3077" t="s">
        <v>8321</v>
      </c>
      <c r="R3077" t="s">
        <v>8361</v>
      </c>
      <c r="S3077" s="9">
        <f t="shared" si="195"/>
        <v>42551.102314814809</v>
      </c>
      <c r="T3077" s="9">
        <f t="shared" si="194"/>
        <v>42601.102314814809</v>
      </c>
    </row>
    <row r="3078" spans="1:20"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192"/>
        <v>15.06</v>
      </c>
      <c r="P3078">
        <f t="shared" si="193"/>
        <v>30.12</v>
      </c>
      <c r="Q3078" t="s">
        <v>8321</v>
      </c>
      <c r="R3078" t="s">
        <v>8361</v>
      </c>
      <c r="S3078" s="9">
        <f t="shared" si="195"/>
        <v>42226.651886574073</v>
      </c>
      <c r="T3078" s="9">
        <f t="shared" si="194"/>
        <v>42286.651886574073</v>
      </c>
    </row>
    <row r="3079" spans="1:20"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192"/>
        <v>0.47727272727272729</v>
      </c>
      <c r="P3079">
        <f t="shared" si="193"/>
        <v>52.5</v>
      </c>
      <c r="Q3079" t="s">
        <v>8321</v>
      </c>
      <c r="R3079" t="s">
        <v>8361</v>
      </c>
      <c r="S3079" s="9">
        <f t="shared" si="195"/>
        <v>42766.956921296296</v>
      </c>
      <c r="T3079" s="9">
        <f t="shared" si="194"/>
        <v>42796.956921296296</v>
      </c>
    </row>
    <row r="3080" spans="1:20"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192"/>
        <v>0.11833333333333333</v>
      </c>
      <c r="P3080">
        <f t="shared" si="193"/>
        <v>23.666666666666668</v>
      </c>
      <c r="Q3080" t="s">
        <v>8321</v>
      </c>
      <c r="R3080" t="s">
        <v>8361</v>
      </c>
      <c r="S3080" s="9">
        <f t="shared" si="195"/>
        <v>42031.138831018514</v>
      </c>
      <c r="T3080" s="9">
        <f t="shared" si="194"/>
        <v>42061.138831018514</v>
      </c>
    </row>
    <row r="3081" spans="1:20"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192"/>
        <v>0.8417399858735245</v>
      </c>
      <c r="P3081">
        <f t="shared" si="193"/>
        <v>415.77777777777777</v>
      </c>
      <c r="Q3081" t="s">
        <v>8321</v>
      </c>
      <c r="R3081" t="s">
        <v>8361</v>
      </c>
      <c r="S3081" s="9">
        <f t="shared" si="195"/>
        <v>42055.713368055556</v>
      </c>
      <c r="T3081" s="9">
        <f t="shared" si="194"/>
        <v>42085.671701388885</v>
      </c>
    </row>
    <row r="3082" spans="1:20"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192"/>
        <v>1.8799999999999997E-2</v>
      </c>
      <c r="P3082">
        <f t="shared" si="193"/>
        <v>53.714285714285715</v>
      </c>
      <c r="Q3082" t="s">
        <v>8321</v>
      </c>
      <c r="R3082" t="s">
        <v>8361</v>
      </c>
      <c r="S3082" s="9">
        <f t="shared" si="195"/>
        <v>41940.028287037036</v>
      </c>
      <c r="T3082" s="9">
        <f t="shared" si="194"/>
        <v>42000.0699537037</v>
      </c>
    </row>
    <row r="3083" spans="1:20"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192"/>
        <v>0.21029999999999999</v>
      </c>
      <c r="P3083">
        <f t="shared" si="193"/>
        <v>420.6</v>
      </c>
      <c r="Q3083" t="s">
        <v>8321</v>
      </c>
      <c r="R3083" t="s">
        <v>8361</v>
      </c>
      <c r="S3083" s="9">
        <f t="shared" si="195"/>
        <v>42237.181608796294</v>
      </c>
      <c r="T3083" s="9">
        <f t="shared" si="194"/>
        <v>42267.181608796294</v>
      </c>
    </row>
    <row r="3084" spans="1:20"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192"/>
        <v>0</v>
      </c>
      <c r="P3084" t="e">
        <f t="shared" si="193"/>
        <v>#DIV/0!</v>
      </c>
      <c r="Q3084" t="s">
        <v>8321</v>
      </c>
      <c r="R3084" t="s">
        <v>8361</v>
      </c>
      <c r="S3084" s="9">
        <f t="shared" si="195"/>
        <v>42293.922986111109</v>
      </c>
      <c r="T3084" s="9">
        <f t="shared" si="194"/>
        <v>42323.96465277778</v>
      </c>
    </row>
    <row r="3085" spans="1:20"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192"/>
        <v>0.27999999999999997</v>
      </c>
      <c r="P3085">
        <f t="shared" si="193"/>
        <v>18.666666666666668</v>
      </c>
      <c r="Q3085" t="s">
        <v>8321</v>
      </c>
      <c r="R3085" t="s">
        <v>8361</v>
      </c>
      <c r="S3085" s="9">
        <f t="shared" si="195"/>
        <v>41853.563402777778</v>
      </c>
      <c r="T3085" s="9">
        <f t="shared" si="194"/>
        <v>41883.208333333336</v>
      </c>
    </row>
    <row r="3086" spans="1:20"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192"/>
        <v>11.57920670115792</v>
      </c>
      <c r="P3086">
        <f t="shared" si="193"/>
        <v>78.333333333333329</v>
      </c>
      <c r="Q3086" t="s">
        <v>8321</v>
      </c>
      <c r="R3086" t="s">
        <v>8361</v>
      </c>
      <c r="S3086" s="9">
        <f t="shared" si="195"/>
        <v>42100.723738425921</v>
      </c>
      <c r="T3086" s="9">
        <f t="shared" si="194"/>
        <v>42129.783333333333</v>
      </c>
    </row>
    <row r="3087" spans="1:20"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192"/>
        <v>2.44</v>
      </c>
      <c r="P3087">
        <f t="shared" si="193"/>
        <v>67.777777777777771</v>
      </c>
      <c r="Q3087" t="s">
        <v>8321</v>
      </c>
      <c r="R3087" t="s">
        <v>8361</v>
      </c>
      <c r="S3087" s="9">
        <f t="shared" si="195"/>
        <v>42246.883784722217</v>
      </c>
      <c r="T3087" s="9">
        <f t="shared" si="194"/>
        <v>42276.883784722217</v>
      </c>
    </row>
    <row r="3088" spans="1:20"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192"/>
        <v>0.25</v>
      </c>
      <c r="P3088">
        <f t="shared" si="193"/>
        <v>16.666666666666668</v>
      </c>
      <c r="Q3088" t="s">
        <v>8321</v>
      </c>
      <c r="R3088" t="s">
        <v>8361</v>
      </c>
      <c r="S3088" s="9">
        <f t="shared" si="195"/>
        <v>42173.67082175926</v>
      </c>
      <c r="T3088" s="9">
        <f t="shared" si="194"/>
        <v>42233.67082175926</v>
      </c>
    </row>
    <row r="3089" spans="1:20"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192"/>
        <v>0.625</v>
      </c>
      <c r="P3089">
        <f t="shared" si="193"/>
        <v>62.5</v>
      </c>
      <c r="Q3089" t="s">
        <v>8321</v>
      </c>
      <c r="R3089" t="s">
        <v>8361</v>
      </c>
      <c r="S3089" s="9">
        <f t="shared" si="195"/>
        <v>42665.150347222225</v>
      </c>
      <c r="T3089" s="9">
        <f t="shared" si="194"/>
        <v>42725.192013888889</v>
      </c>
    </row>
    <row r="3090" spans="1:20"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192"/>
        <v>0.19384615384615383</v>
      </c>
      <c r="P3090">
        <f t="shared" si="193"/>
        <v>42</v>
      </c>
      <c r="Q3090" t="s">
        <v>8321</v>
      </c>
      <c r="R3090" t="s">
        <v>8361</v>
      </c>
      <c r="S3090" s="9">
        <f t="shared" si="195"/>
        <v>41981.57230324074</v>
      </c>
      <c r="T3090" s="9">
        <f t="shared" si="194"/>
        <v>42012.570138888885</v>
      </c>
    </row>
    <row r="3091" spans="1:20"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ref="O3091:O3154" si="196">E3091/D3091 *100</f>
        <v>23.416</v>
      </c>
      <c r="P3091">
        <f t="shared" si="193"/>
        <v>130.0888888888889</v>
      </c>
      <c r="Q3091" t="s">
        <v>8321</v>
      </c>
      <c r="R3091" t="s">
        <v>8361</v>
      </c>
      <c r="S3091" s="9">
        <f t="shared" si="195"/>
        <v>42528.542627314819</v>
      </c>
      <c r="T3091" s="9">
        <f t="shared" si="194"/>
        <v>42560.082638888889</v>
      </c>
    </row>
    <row r="3092" spans="1:20"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196"/>
        <v>5.0808888888888886</v>
      </c>
      <c r="P3092">
        <f t="shared" si="193"/>
        <v>1270.2222222222222</v>
      </c>
      <c r="Q3092" t="s">
        <v>8321</v>
      </c>
      <c r="R3092" t="s">
        <v>8361</v>
      </c>
      <c r="S3092" s="9">
        <f t="shared" si="195"/>
        <v>42065.818807870368</v>
      </c>
      <c r="T3092" s="9">
        <f t="shared" si="194"/>
        <v>42125.777141203704</v>
      </c>
    </row>
    <row r="3093" spans="1:20"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196"/>
        <v>15.920000000000002</v>
      </c>
      <c r="P3093">
        <f t="shared" si="193"/>
        <v>88.444444444444443</v>
      </c>
      <c r="Q3093" t="s">
        <v>8321</v>
      </c>
      <c r="R3093" t="s">
        <v>8361</v>
      </c>
      <c r="S3093" s="9">
        <f t="shared" si="195"/>
        <v>42566.948414351849</v>
      </c>
      <c r="T3093" s="9">
        <f t="shared" si="194"/>
        <v>42596.948414351849</v>
      </c>
    </row>
    <row r="3094" spans="1:20"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196"/>
        <v>1.1831900000000002</v>
      </c>
      <c r="P3094">
        <f t="shared" si="193"/>
        <v>56.342380952380957</v>
      </c>
      <c r="Q3094" t="s">
        <v>8321</v>
      </c>
      <c r="R3094" t="s">
        <v>8361</v>
      </c>
      <c r="S3094" s="9">
        <f t="shared" si="195"/>
        <v>42255.619351851856</v>
      </c>
      <c r="T3094" s="9">
        <f t="shared" si="194"/>
        <v>42292.916666666672</v>
      </c>
    </row>
    <row r="3095" spans="1:20"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196"/>
        <v>22.75</v>
      </c>
      <c r="P3095">
        <f t="shared" si="193"/>
        <v>53.529411764705884</v>
      </c>
      <c r="Q3095" t="s">
        <v>8321</v>
      </c>
      <c r="R3095" t="s">
        <v>8361</v>
      </c>
      <c r="S3095" s="9">
        <f t="shared" si="195"/>
        <v>41760.909039351849</v>
      </c>
      <c r="T3095" s="9">
        <f t="shared" si="194"/>
        <v>41791.165972222225</v>
      </c>
    </row>
    <row r="3096" spans="1:20"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196"/>
        <v>2.5000000000000001E-2</v>
      </c>
      <c r="P3096">
        <f t="shared" si="193"/>
        <v>25</v>
      </c>
      <c r="Q3096" t="s">
        <v>8321</v>
      </c>
      <c r="R3096" t="s">
        <v>8361</v>
      </c>
      <c r="S3096" s="9">
        <f t="shared" si="195"/>
        <v>42207.795787037037</v>
      </c>
      <c r="T3096" s="9">
        <f t="shared" si="194"/>
        <v>42267.795787037037</v>
      </c>
    </row>
    <row r="3097" spans="1:20"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196"/>
        <v>0.33512064343163539</v>
      </c>
      <c r="P3097">
        <f t="shared" si="193"/>
        <v>50</v>
      </c>
      <c r="Q3097" t="s">
        <v>8321</v>
      </c>
      <c r="R3097" t="s">
        <v>8361</v>
      </c>
      <c r="S3097" s="9">
        <f t="shared" si="195"/>
        <v>42523.025231481486</v>
      </c>
      <c r="T3097" s="9">
        <f t="shared" si="194"/>
        <v>42583.025231481486</v>
      </c>
    </row>
    <row r="3098" spans="1:20"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196"/>
        <v>3.9750000000000001</v>
      </c>
      <c r="P3098">
        <f t="shared" si="193"/>
        <v>56.785714285714285</v>
      </c>
      <c r="Q3098" t="s">
        <v>8321</v>
      </c>
      <c r="R3098" t="s">
        <v>8361</v>
      </c>
      <c r="S3098" s="9">
        <f t="shared" si="195"/>
        <v>42114.825532407413</v>
      </c>
      <c r="T3098" s="9">
        <f t="shared" si="194"/>
        <v>42144.825532407413</v>
      </c>
    </row>
    <row r="3099" spans="1:20"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196"/>
        <v>17.150000000000002</v>
      </c>
      <c r="P3099">
        <f t="shared" si="193"/>
        <v>40.833333333333336</v>
      </c>
      <c r="Q3099" t="s">
        <v>8321</v>
      </c>
      <c r="R3099" t="s">
        <v>8361</v>
      </c>
      <c r="S3099" s="9">
        <f t="shared" si="195"/>
        <v>42629.503483796296</v>
      </c>
      <c r="T3099" s="9">
        <f t="shared" si="194"/>
        <v>42650.583333333328</v>
      </c>
    </row>
    <row r="3100" spans="1:20"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196"/>
        <v>3.6080041046690612</v>
      </c>
      <c r="P3100">
        <f t="shared" si="193"/>
        <v>65.111111111111114</v>
      </c>
      <c r="Q3100" t="s">
        <v>8321</v>
      </c>
      <c r="R3100" t="s">
        <v>8361</v>
      </c>
      <c r="S3100" s="9">
        <f t="shared" si="195"/>
        <v>42359.792233796295</v>
      </c>
      <c r="T3100" s="9">
        <f t="shared" si="194"/>
        <v>42408.01180555555</v>
      </c>
    </row>
    <row r="3101" spans="1:20"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196"/>
        <v>13.900000000000002</v>
      </c>
      <c r="P3101">
        <f t="shared" si="193"/>
        <v>55.6</v>
      </c>
      <c r="Q3101" t="s">
        <v>8321</v>
      </c>
      <c r="R3101" t="s">
        <v>8361</v>
      </c>
      <c r="S3101" s="9">
        <f t="shared" si="195"/>
        <v>42382.189710648148</v>
      </c>
      <c r="T3101" s="9">
        <f t="shared" si="194"/>
        <v>42412.189710648148</v>
      </c>
    </row>
    <row r="3102" spans="1:20"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196"/>
        <v>15.225</v>
      </c>
      <c r="P3102">
        <f t="shared" si="193"/>
        <v>140.53846153846155</v>
      </c>
      <c r="Q3102" t="s">
        <v>8321</v>
      </c>
      <c r="R3102" t="s">
        <v>8361</v>
      </c>
      <c r="S3102" s="9">
        <f t="shared" si="195"/>
        <v>41902.622395833336</v>
      </c>
      <c r="T3102" s="9">
        <f t="shared" si="194"/>
        <v>41932.622395833336</v>
      </c>
    </row>
    <row r="3103" spans="1:20"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196"/>
        <v>12</v>
      </c>
      <c r="P3103">
        <f t="shared" si="193"/>
        <v>25</v>
      </c>
      <c r="Q3103" t="s">
        <v>8321</v>
      </c>
      <c r="R3103" t="s">
        <v>8361</v>
      </c>
      <c r="S3103" s="9">
        <f t="shared" si="195"/>
        <v>42171.383530092593</v>
      </c>
      <c r="T3103" s="9">
        <f t="shared" si="194"/>
        <v>42201.330555555556</v>
      </c>
    </row>
    <row r="3104" spans="1:20"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196"/>
        <v>39.112499999999997</v>
      </c>
      <c r="P3104">
        <f t="shared" si="193"/>
        <v>69.533333333333331</v>
      </c>
      <c r="Q3104" t="s">
        <v>8321</v>
      </c>
      <c r="R3104" t="s">
        <v>8361</v>
      </c>
      <c r="S3104" s="9">
        <f t="shared" si="195"/>
        <v>42555.340486111112</v>
      </c>
      <c r="T3104" s="9">
        <f t="shared" si="194"/>
        <v>42605.340486111112</v>
      </c>
    </row>
    <row r="3105" spans="1:20"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196"/>
        <v>0.26829268292682928</v>
      </c>
      <c r="P3105">
        <f t="shared" si="193"/>
        <v>5.5</v>
      </c>
      <c r="Q3105" t="s">
        <v>8321</v>
      </c>
      <c r="R3105" t="s">
        <v>8361</v>
      </c>
      <c r="S3105" s="9">
        <f t="shared" si="195"/>
        <v>42107.156319444446</v>
      </c>
      <c r="T3105" s="9">
        <f t="shared" si="194"/>
        <v>42167.156319444446</v>
      </c>
    </row>
    <row r="3106" spans="1:20"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196"/>
        <v>29.625</v>
      </c>
      <c r="P3106">
        <f t="shared" si="193"/>
        <v>237</v>
      </c>
      <c r="Q3106" t="s">
        <v>8321</v>
      </c>
      <c r="R3106" t="s">
        <v>8361</v>
      </c>
      <c r="S3106" s="9">
        <f t="shared" si="195"/>
        <v>42006.908692129626</v>
      </c>
      <c r="T3106" s="9">
        <f t="shared" si="194"/>
        <v>42038.083333333328</v>
      </c>
    </row>
    <row r="3107" spans="1:20"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196"/>
        <v>42.360992301112063</v>
      </c>
      <c r="P3107">
        <f t="shared" si="193"/>
        <v>79.870967741935488</v>
      </c>
      <c r="Q3107" t="s">
        <v>8321</v>
      </c>
      <c r="R3107" t="s">
        <v>8361</v>
      </c>
      <c r="S3107" s="9">
        <f t="shared" si="195"/>
        <v>41876.718935185185</v>
      </c>
      <c r="T3107" s="9">
        <f t="shared" si="194"/>
        <v>41931.208333333336</v>
      </c>
    </row>
    <row r="3108" spans="1:20"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196"/>
        <v>4.1000000000000005</v>
      </c>
      <c r="P3108">
        <f t="shared" si="193"/>
        <v>10.25</v>
      </c>
      <c r="Q3108" t="s">
        <v>8321</v>
      </c>
      <c r="R3108" t="s">
        <v>8361</v>
      </c>
      <c r="S3108" s="9">
        <f t="shared" si="195"/>
        <v>42241.429120370376</v>
      </c>
      <c r="T3108" s="9">
        <f t="shared" si="194"/>
        <v>42263.916666666672</v>
      </c>
    </row>
    <row r="3109" spans="1:20"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196"/>
        <v>19.762499999999999</v>
      </c>
      <c r="P3109">
        <f t="shared" si="193"/>
        <v>272.58620689655174</v>
      </c>
      <c r="Q3109" t="s">
        <v>8321</v>
      </c>
      <c r="R3109" t="s">
        <v>8361</v>
      </c>
      <c r="S3109" s="9">
        <f t="shared" si="195"/>
        <v>42128.814247685179</v>
      </c>
      <c r="T3109" s="9">
        <f t="shared" si="194"/>
        <v>42135.814247685179</v>
      </c>
    </row>
    <row r="3110" spans="1:20"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196"/>
        <v>5.1999999999999998E-2</v>
      </c>
      <c r="P3110">
        <f t="shared" si="193"/>
        <v>13</v>
      </c>
      <c r="Q3110" t="s">
        <v>8321</v>
      </c>
      <c r="R3110" t="s">
        <v>8361</v>
      </c>
      <c r="S3110" s="9">
        <f t="shared" si="195"/>
        <v>42062.680486111116</v>
      </c>
      <c r="T3110" s="9">
        <f t="shared" si="194"/>
        <v>42122.638819444444</v>
      </c>
    </row>
    <row r="3111" spans="1:20"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196"/>
        <v>25.030188679245285</v>
      </c>
      <c r="P3111">
        <f t="shared" si="193"/>
        <v>58.184210526315788</v>
      </c>
      <c r="Q3111" t="s">
        <v>8321</v>
      </c>
      <c r="R3111" t="s">
        <v>8361</v>
      </c>
      <c r="S3111" s="9">
        <f t="shared" si="195"/>
        <v>41844.125115740739</v>
      </c>
      <c r="T3111" s="9">
        <f t="shared" si="194"/>
        <v>41879.125115740739</v>
      </c>
    </row>
    <row r="3112" spans="1:20"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196"/>
        <v>0.04</v>
      </c>
      <c r="P3112">
        <f t="shared" si="193"/>
        <v>10</v>
      </c>
      <c r="Q3112" t="s">
        <v>8321</v>
      </c>
      <c r="R3112" t="s">
        <v>8361</v>
      </c>
      <c r="S3112" s="9">
        <f t="shared" si="195"/>
        <v>42745.031469907408</v>
      </c>
      <c r="T3112" s="9">
        <f t="shared" si="194"/>
        <v>42785.031469907408</v>
      </c>
    </row>
    <row r="3113" spans="1:20"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196"/>
        <v>26.640000000000004</v>
      </c>
      <c r="P3113">
        <f t="shared" si="193"/>
        <v>70.10526315789474</v>
      </c>
      <c r="Q3113" t="s">
        <v>8321</v>
      </c>
      <c r="R3113" t="s">
        <v>8361</v>
      </c>
      <c r="S3113" s="9">
        <f t="shared" si="195"/>
        <v>41885.595138888886</v>
      </c>
      <c r="T3113" s="9">
        <f t="shared" si="194"/>
        <v>41916.595138888886</v>
      </c>
    </row>
    <row r="3114" spans="1:20"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196"/>
        <v>4.7363636363636363</v>
      </c>
      <c r="P3114">
        <f t="shared" si="193"/>
        <v>57.888888888888886</v>
      </c>
      <c r="Q3114" t="s">
        <v>8321</v>
      </c>
      <c r="R3114" t="s">
        <v>8361</v>
      </c>
      <c r="S3114" s="9">
        <f t="shared" si="195"/>
        <v>42615.121921296297</v>
      </c>
      <c r="T3114" s="9">
        <f t="shared" si="194"/>
        <v>42675.121921296297</v>
      </c>
    </row>
    <row r="3115" spans="1:20"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196"/>
        <v>4.2435339894712749</v>
      </c>
      <c r="P3115">
        <f t="shared" si="193"/>
        <v>125.27027027027027</v>
      </c>
      <c r="Q3115" t="s">
        <v>8321</v>
      </c>
      <c r="R3115" t="s">
        <v>8361</v>
      </c>
      <c r="S3115" s="9">
        <f t="shared" si="195"/>
        <v>42081.731273148151</v>
      </c>
      <c r="T3115" s="9">
        <f t="shared" si="194"/>
        <v>42111.731273148151</v>
      </c>
    </row>
    <row r="3116" spans="1:20"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196"/>
        <v>0</v>
      </c>
      <c r="P3116" t="e">
        <f t="shared" si="193"/>
        <v>#DIV/0!</v>
      </c>
      <c r="Q3116" t="s">
        <v>8321</v>
      </c>
      <c r="R3116" t="s">
        <v>8361</v>
      </c>
      <c r="S3116" s="9">
        <f t="shared" si="195"/>
        <v>41843.632523148146</v>
      </c>
      <c r="T3116" s="9">
        <f t="shared" si="194"/>
        <v>41903.632523148146</v>
      </c>
    </row>
    <row r="3117" spans="1:20"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196"/>
        <v>3</v>
      </c>
      <c r="P3117">
        <f t="shared" si="193"/>
        <v>300</v>
      </c>
      <c r="Q3117" t="s">
        <v>8321</v>
      </c>
      <c r="R3117" t="s">
        <v>8361</v>
      </c>
      <c r="S3117" s="9">
        <f t="shared" si="195"/>
        <v>42496.447071759263</v>
      </c>
      <c r="T3117" s="9">
        <f t="shared" si="194"/>
        <v>42526.447071759263</v>
      </c>
    </row>
    <row r="3118" spans="1:20"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196"/>
        <v>57.333333333333336</v>
      </c>
      <c r="P3118">
        <f t="shared" si="193"/>
        <v>43</v>
      </c>
      <c r="Q3118" t="s">
        <v>8321</v>
      </c>
      <c r="R3118" t="s">
        <v>8361</v>
      </c>
      <c r="S3118" s="9">
        <f t="shared" si="195"/>
        <v>42081.515335648146</v>
      </c>
      <c r="T3118" s="9">
        <f t="shared" si="194"/>
        <v>42095.515335648146</v>
      </c>
    </row>
    <row r="3119" spans="1:20"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196"/>
        <v>0.1</v>
      </c>
      <c r="P3119">
        <f t="shared" si="193"/>
        <v>1</v>
      </c>
      <c r="Q3119" t="s">
        <v>8321</v>
      </c>
      <c r="R3119" t="s">
        <v>8361</v>
      </c>
      <c r="S3119" s="9">
        <f t="shared" si="195"/>
        <v>42509.374537037031</v>
      </c>
      <c r="T3119" s="9">
        <f t="shared" si="194"/>
        <v>42517.55</v>
      </c>
    </row>
    <row r="3120" spans="1:20"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196"/>
        <v>0.31</v>
      </c>
      <c r="P3120">
        <f t="shared" si="193"/>
        <v>775</v>
      </c>
      <c r="Q3120" t="s">
        <v>8321</v>
      </c>
      <c r="R3120" t="s">
        <v>8361</v>
      </c>
      <c r="S3120" s="9">
        <f t="shared" si="195"/>
        <v>42534.649571759262</v>
      </c>
      <c r="T3120" s="9">
        <f t="shared" si="194"/>
        <v>42553.649571759262</v>
      </c>
    </row>
    <row r="3121" spans="1:20"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196"/>
        <v>0.05</v>
      </c>
      <c r="P3121">
        <f t="shared" si="193"/>
        <v>5</v>
      </c>
      <c r="Q3121" t="s">
        <v>8321</v>
      </c>
      <c r="R3121" t="s">
        <v>8361</v>
      </c>
      <c r="S3121" s="9">
        <f t="shared" si="195"/>
        <v>42060.04550925926</v>
      </c>
      <c r="T3121" s="9">
        <f t="shared" si="194"/>
        <v>42090.003842592589</v>
      </c>
    </row>
    <row r="3122" spans="1:20"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196"/>
        <v>9.8461538461538465E-3</v>
      </c>
      <c r="P3122">
        <f t="shared" si="193"/>
        <v>12.8</v>
      </c>
      <c r="Q3122" t="s">
        <v>8321</v>
      </c>
      <c r="R3122" t="s">
        <v>8361</v>
      </c>
      <c r="S3122" s="9">
        <f t="shared" si="195"/>
        <v>42435.942083333335</v>
      </c>
      <c r="T3122" s="9">
        <f t="shared" si="194"/>
        <v>42495.900416666671</v>
      </c>
    </row>
    <row r="3123" spans="1:20"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196"/>
        <v>0.66666666666666674</v>
      </c>
      <c r="P3123">
        <f t="shared" si="193"/>
        <v>10</v>
      </c>
      <c r="Q3123" t="s">
        <v>8321</v>
      </c>
      <c r="R3123" t="s">
        <v>8361</v>
      </c>
      <c r="S3123" s="9">
        <f t="shared" si="195"/>
        <v>41848.679803240739</v>
      </c>
      <c r="T3123" s="9">
        <f t="shared" si="194"/>
        <v>41908.679803240739</v>
      </c>
    </row>
    <row r="3124" spans="1:20"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196"/>
        <v>58.291457286432156</v>
      </c>
      <c r="P3124">
        <f t="shared" si="193"/>
        <v>58</v>
      </c>
      <c r="Q3124" t="s">
        <v>8321</v>
      </c>
      <c r="R3124" t="s">
        <v>8361</v>
      </c>
      <c r="S3124" s="9">
        <f t="shared" si="195"/>
        <v>42678.932083333333</v>
      </c>
      <c r="T3124" s="9">
        <f t="shared" si="194"/>
        <v>42683.973750000005</v>
      </c>
    </row>
    <row r="3125" spans="1:20"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196"/>
        <v>68.153599999999997</v>
      </c>
      <c r="P3125">
        <f t="shared" si="193"/>
        <v>244.80459770114942</v>
      </c>
      <c r="Q3125" t="s">
        <v>8321</v>
      </c>
      <c r="R3125" t="s">
        <v>8361</v>
      </c>
      <c r="S3125" s="9">
        <f t="shared" si="195"/>
        <v>42530.993032407408</v>
      </c>
      <c r="T3125" s="9">
        <f t="shared" si="194"/>
        <v>42560.993032407408</v>
      </c>
    </row>
    <row r="3126" spans="1:20"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196"/>
        <v>3.2499999999999999E-3</v>
      </c>
      <c r="P3126">
        <f t="shared" si="193"/>
        <v>6.5</v>
      </c>
      <c r="Q3126" t="s">
        <v>8321</v>
      </c>
      <c r="R3126" t="s">
        <v>8361</v>
      </c>
      <c r="S3126" s="9">
        <f t="shared" si="195"/>
        <v>41977.780104166668</v>
      </c>
      <c r="T3126" s="9">
        <f t="shared" si="194"/>
        <v>42037.780104166668</v>
      </c>
    </row>
    <row r="3127" spans="1:20"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196"/>
        <v>0</v>
      </c>
      <c r="P3127" t="e">
        <f t="shared" si="193"/>
        <v>#DIV/0!</v>
      </c>
      <c r="Q3127" t="s">
        <v>8321</v>
      </c>
      <c r="R3127" t="s">
        <v>8361</v>
      </c>
      <c r="S3127" s="9">
        <f t="shared" si="195"/>
        <v>42346.20685185185</v>
      </c>
      <c r="T3127" s="9">
        <f t="shared" si="194"/>
        <v>42376.20685185185</v>
      </c>
    </row>
    <row r="3128" spans="1:20"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196"/>
        <v>4.16</v>
      </c>
      <c r="P3128">
        <f t="shared" si="193"/>
        <v>61.176470588235297</v>
      </c>
      <c r="Q3128" t="s">
        <v>8321</v>
      </c>
      <c r="R3128" t="s">
        <v>8361</v>
      </c>
      <c r="S3128" s="9">
        <f t="shared" si="195"/>
        <v>42427.01807870371</v>
      </c>
      <c r="T3128" s="9">
        <f t="shared" si="194"/>
        <v>42456.976412037038</v>
      </c>
    </row>
    <row r="3129" spans="1:20"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196"/>
        <v>0</v>
      </c>
      <c r="P3129" t="e">
        <f t="shared" si="193"/>
        <v>#DIV/0!</v>
      </c>
      <c r="Q3129" t="s">
        <v>8321</v>
      </c>
      <c r="R3129" t="s">
        <v>8361</v>
      </c>
      <c r="S3129" s="9">
        <f t="shared" si="195"/>
        <v>42034.856817129628</v>
      </c>
      <c r="T3129" s="9">
        <f t="shared" si="194"/>
        <v>42064.856817129628</v>
      </c>
    </row>
    <row r="3130" spans="1:20"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196"/>
        <v>108.60666666666667</v>
      </c>
      <c r="P3130">
        <f t="shared" si="193"/>
        <v>139.23931623931625</v>
      </c>
      <c r="Q3130" t="s">
        <v>8321</v>
      </c>
      <c r="R3130" t="s">
        <v>8322</v>
      </c>
      <c r="S3130" s="9">
        <f t="shared" si="195"/>
        <v>42780.825706018513</v>
      </c>
      <c r="T3130" s="9">
        <f t="shared" si="194"/>
        <v>42810.784039351856</v>
      </c>
    </row>
    <row r="3131" spans="1:20"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196"/>
        <v>0.8</v>
      </c>
      <c r="P3131">
        <f t="shared" si="193"/>
        <v>10</v>
      </c>
      <c r="Q3131" t="s">
        <v>8321</v>
      </c>
      <c r="R3131" t="s">
        <v>8322</v>
      </c>
      <c r="S3131" s="9">
        <f t="shared" si="195"/>
        <v>42803.842812499999</v>
      </c>
      <c r="T3131" s="9">
        <f t="shared" si="194"/>
        <v>42843.801145833335</v>
      </c>
    </row>
    <row r="3132" spans="1:20"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196"/>
        <v>3.75</v>
      </c>
      <c r="P3132">
        <f t="shared" si="193"/>
        <v>93.75</v>
      </c>
      <c r="Q3132" t="s">
        <v>8321</v>
      </c>
      <c r="R3132" t="s">
        <v>8322</v>
      </c>
      <c r="S3132" s="9">
        <f t="shared" si="195"/>
        <v>42808.640231481477</v>
      </c>
      <c r="T3132" s="9">
        <f t="shared" si="194"/>
        <v>42839.207638888889</v>
      </c>
    </row>
    <row r="3133" spans="1:20"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196"/>
        <v>15.731707317073171</v>
      </c>
      <c r="P3133">
        <f t="shared" si="193"/>
        <v>53.75</v>
      </c>
      <c r="Q3133" t="s">
        <v>8321</v>
      </c>
      <c r="R3133" t="s">
        <v>8322</v>
      </c>
      <c r="S3133" s="9">
        <f t="shared" si="195"/>
        <v>42803.579224537039</v>
      </c>
      <c r="T3133" s="9">
        <f t="shared" si="194"/>
        <v>42833.537557870368</v>
      </c>
    </row>
    <row r="3134" spans="1:20"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196"/>
        <v>3.3333333333333333E-2</v>
      </c>
      <c r="P3134">
        <f t="shared" si="193"/>
        <v>10</v>
      </c>
      <c r="Q3134" t="s">
        <v>8321</v>
      </c>
      <c r="R3134" t="s">
        <v>8322</v>
      </c>
      <c r="S3134" s="9">
        <f t="shared" si="195"/>
        <v>42786.350231481483</v>
      </c>
      <c r="T3134" s="9">
        <f t="shared" si="194"/>
        <v>42846.308564814812</v>
      </c>
    </row>
    <row r="3135" spans="1:20"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196"/>
        <v>108</v>
      </c>
      <c r="P3135">
        <f t="shared" si="193"/>
        <v>33.75</v>
      </c>
      <c r="Q3135" t="s">
        <v>8321</v>
      </c>
      <c r="R3135" t="s">
        <v>8322</v>
      </c>
      <c r="S3135" s="9">
        <f t="shared" si="195"/>
        <v>42788.565208333333</v>
      </c>
      <c r="T3135" s="9">
        <f t="shared" si="194"/>
        <v>42818.523541666669</v>
      </c>
    </row>
    <row r="3136" spans="1:20"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196"/>
        <v>22.5</v>
      </c>
      <c r="P3136">
        <f t="shared" si="193"/>
        <v>18.75</v>
      </c>
      <c r="Q3136" t="s">
        <v>8321</v>
      </c>
      <c r="R3136" t="s">
        <v>8322</v>
      </c>
      <c r="S3136" s="9">
        <f t="shared" si="195"/>
        <v>42800.720127314817</v>
      </c>
      <c r="T3136" s="9">
        <f t="shared" si="194"/>
        <v>42821.678460648152</v>
      </c>
    </row>
    <row r="3137" spans="1:20"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196"/>
        <v>20.849420849420849</v>
      </c>
      <c r="P3137">
        <f t="shared" si="193"/>
        <v>23.142857142857142</v>
      </c>
      <c r="Q3137" t="s">
        <v>8321</v>
      </c>
      <c r="R3137" t="s">
        <v>8322</v>
      </c>
      <c r="S3137" s="9">
        <f t="shared" si="195"/>
        <v>42807.151863425926</v>
      </c>
      <c r="T3137" s="9">
        <f t="shared" si="194"/>
        <v>42829.151863425926</v>
      </c>
    </row>
    <row r="3138" spans="1:20"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si="196"/>
        <v>127.8</v>
      </c>
      <c r="P3138">
        <f t="shared" si="193"/>
        <v>29.045454545454547</v>
      </c>
      <c r="Q3138" t="s">
        <v>8321</v>
      </c>
      <c r="R3138" t="s">
        <v>8322</v>
      </c>
      <c r="S3138" s="9">
        <f t="shared" si="195"/>
        <v>42789.462430555555</v>
      </c>
      <c r="T3138" s="9">
        <f t="shared" si="194"/>
        <v>42825.957638888889</v>
      </c>
    </row>
    <row r="3139" spans="1:20"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si="196"/>
        <v>3.3333333333333335</v>
      </c>
      <c r="P3139">
        <f t="shared" ref="P3139:P3202" si="197">(E3139/L3139)</f>
        <v>50</v>
      </c>
      <c r="Q3139" t="s">
        <v>8321</v>
      </c>
      <c r="R3139" t="s">
        <v>8322</v>
      </c>
      <c r="S3139" s="9">
        <f t="shared" si="195"/>
        <v>42807.885057870371</v>
      </c>
      <c r="T3139" s="9">
        <f t="shared" ref="T3139:T3202" si="198">(((I3139/60)/60)/24)+DATE(1970,1,1)</f>
        <v>42858.8</v>
      </c>
    </row>
    <row r="3140" spans="1:20"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196"/>
        <v>0</v>
      </c>
      <c r="P3140" t="e">
        <f t="shared" si="197"/>
        <v>#DIV/0!</v>
      </c>
      <c r="Q3140" t="s">
        <v>8321</v>
      </c>
      <c r="R3140" t="s">
        <v>8322</v>
      </c>
      <c r="S3140" s="9">
        <f t="shared" ref="S3140:S3203" si="199">(((J3140/60)/60)/24)+DATE(1970,1,1)</f>
        <v>42809.645914351851</v>
      </c>
      <c r="T3140" s="9">
        <f t="shared" si="198"/>
        <v>42828.645914351851</v>
      </c>
    </row>
    <row r="3141" spans="1:20"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196"/>
        <v>5.4</v>
      </c>
      <c r="P3141">
        <f t="shared" si="197"/>
        <v>450</v>
      </c>
      <c r="Q3141" t="s">
        <v>8321</v>
      </c>
      <c r="R3141" t="s">
        <v>8322</v>
      </c>
      <c r="S3141" s="9">
        <f t="shared" si="199"/>
        <v>42785.270370370374</v>
      </c>
      <c r="T3141" s="9">
        <f t="shared" si="198"/>
        <v>42819.189583333333</v>
      </c>
    </row>
    <row r="3142" spans="1:20"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196"/>
        <v>0.96</v>
      </c>
      <c r="P3142">
        <f t="shared" si="197"/>
        <v>24</v>
      </c>
      <c r="Q3142" t="s">
        <v>8321</v>
      </c>
      <c r="R3142" t="s">
        <v>8322</v>
      </c>
      <c r="S3142" s="9">
        <f t="shared" si="199"/>
        <v>42802.718784722223</v>
      </c>
      <c r="T3142" s="9">
        <f t="shared" si="198"/>
        <v>42832.677118055552</v>
      </c>
    </row>
    <row r="3143" spans="1:20"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196"/>
        <v>51.6</v>
      </c>
      <c r="P3143">
        <f t="shared" si="197"/>
        <v>32.25</v>
      </c>
      <c r="Q3143" t="s">
        <v>8321</v>
      </c>
      <c r="R3143" t="s">
        <v>8322</v>
      </c>
      <c r="S3143" s="9">
        <f t="shared" si="199"/>
        <v>42800.753333333334</v>
      </c>
      <c r="T3143" s="9">
        <f t="shared" si="198"/>
        <v>42841.833333333328</v>
      </c>
    </row>
    <row r="3144" spans="1:20"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196"/>
        <v>1.6363636363636365</v>
      </c>
      <c r="P3144">
        <f t="shared" si="197"/>
        <v>15</v>
      </c>
      <c r="Q3144" t="s">
        <v>8321</v>
      </c>
      <c r="R3144" t="s">
        <v>8322</v>
      </c>
      <c r="S3144" s="9">
        <f t="shared" si="199"/>
        <v>42783.513182870374</v>
      </c>
      <c r="T3144" s="9">
        <f t="shared" si="198"/>
        <v>42813.471516203703</v>
      </c>
    </row>
    <row r="3145" spans="1:20"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196"/>
        <v>0</v>
      </c>
      <c r="P3145" t="e">
        <f t="shared" si="197"/>
        <v>#DIV/0!</v>
      </c>
      <c r="Q3145" t="s">
        <v>8321</v>
      </c>
      <c r="R3145" t="s">
        <v>8322</v>
      </c>
      <c r="S3145" s="9">
        <f t="shared" si="199"/>
        <v>42808.358287037037</v>
      </c>
      <c r="T3145" s="9">
        <f t="shared" si="198"/>
        <v>42834.358287037037</v>
      </c>
    </row>
    <row r="3146" spans="1:20"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196"/>
        <v>75.400000000000006</v>
      </c>
      <c r="P3146">
        <f t="shared" si="197"/>
        <v>251.33333333333334</v>
      </c>
      <c r="Q3146" t="s">
        <v>8321</v>
      </c>
      <c r="R3146" t="s">
        <v>8322</v>
      </c>
      <c r="S3146" s="9">
        <f t="shared" si="199"/>
        <v>42796.538275462968</v>
      </c>
      <c r="T3146" s="9">
        <f t="shared" si="198"/>
        <v>42813.25</v>
      </c>
    </row>
    <row r="3147" spans="1:20"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196"/>
        <v>0</v>
      </c>
      <c r="P3147" t="e">
        <f t="shared" si="197"/>
        <v>#DIV/0!</v>
      </c>
      <c r="Q3147" t="s">
        <v>8321</v>
      </c>
      <c r="R3147" t="s">
        <v>8322</v>
      </c>
      <c r="S3147" s="9">
        <f t="shared" si="199"/>
        <v>42762.040902777779</v>
      </c>
      <c r="T3147" s="9">
        <f t="shared" si="198"/>
        <v>42821.999236111107</v>
      </c>
    </row>
    <row r="3148" spans="1:20"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196"/>
        <v>10.5</v>
      </c>
      <c r="P3148">
        <f t="shared" si="197"/>
        <v>437.5</v>
      </c>
      <c r="Q3148" t="s">
        <v>8321</v>
      </c>
      <c r="R3148" t="s">
        <v>8322</v>
      </c>
      <c r="S3148" s="9">
        <f t="shared" si="199"/>
        <v>42796.682476851856</v>
      </c>
      <c r="T3148" s="9">
        <f t="shared" si="198"/>
        <v>42841.640810185185</v>
      </c>
    </row>
    <row r="3149" spans="1:20"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196"/>
        <v>117.52499999999999</v>
      </c>
      <c r="P3149">
        <f t="shared" si="197"/>
        <v>110.35211267605634</v>
      </c>
      <c r="Q3149" t="s">
        <v>8321</v>
      </c>
      <c r="R3149" t="s">
        <v>8322</v>
      </c>
      <c r="S3149" s="9">
        <f t="shared" si="199"/>
        <v>41909.969386574077</v>
      </c>
      <c r="T3149" s="9">
        <f t="shared" si="198"/>
        <v>41950.011053240742</v>
      </c>
    </row>
    <row r="3150" spans="1:20"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196"/>
        <v>131.16666666666669</v>
      </c>
      <c r="P3150">
        <f t="shared" si="197"/>
        <v>41.421052631578945</v>
      </c>
      <c r="Q3150" t="s">
        <v>8321</v>
      </c>
      <c r="R3150" t="s">
        <v>8322</v>
      </c>
      <c r="S3150" s="9">
        <f t="shared" si="199"/>
        <v>41891.665324074071</v>
      </c>
      <c r="T3150" s="9">
        <f t="shared" si="198"/>
        <v>41913.166666666664</v>
      </c>
    </row>
    <row r="3151" spans="1:20"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196"/>
        <v>104</v>
      </c>
      <c r="P3151">
        <f t="shared" si="197"/>
        <v>52</v>
      </c>
      <c r="Q3151" t="s">
        <v>8321</v>
      </c>
      <c r="R3151" t="s">
        <v>8322</v>
      </c>
      <c r="S3151" s="9">
        <f t="shared" si="199"/>
        <v>41226.017361111109</v>
      </c>
      <c r="T3151" s="9">
        <f t="shared" si="198"/>
        <v>41250.083333333336</v>
      </c>
    </row>
    <row r="3152" spans="1:20"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196"/>
        <v>101</v>
      </c>
      <c r="P3152">
        <f t="shared" si="197"/>
        <v>33.990384615384613</v>
      </c>
      <c r="Q3152" t="s">
        <v>8321</v>
      </c>
      <c r="R3152" t="s">
        <v>8322</v>
      </c>
      <c r="S3152" s="9">
        <f t="shared" si="199"/>
        <v>40478.263923611114</v>
      </c>
      <c r="T3152" s="9">
        <f t="shared" si="198"/>
        <v>40568.166666666664</v>
      </c>
    </row>
    <row r="3153" spans="1:20"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196"/>
        <v>100.4</v>
      </c>
      <c r="P3153">
        <f t="shared" si="197"/>
        <v>103.35294117647059</v>
      </c>
      <c r="Q3153" t="s">
        <v>8321</v>
      </c>
      <c r="R3153" t="s">
        <v>8322</v>
      </c>
      <c r="S3153" s="9">
        <f t="shared" si="199"/>
        <v>41862.83997685185</v>
      </c>
      <c r="T3153" s="9">
        <f t="shared" si="198"/>
        <v>41892.83997685185</v>
      </c>
    </row>
    <row r="3154" spans="1:20"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196"/>
        <v>105.95454545454545</v>
      </c>
      <c r="P3154">
        <f t="shared" si="197"/>
        <v>34.791044776119406</v>
      </c>
      <c r="Q3154" t="s">
        <v>8321</v>
      </c>
      <c r="R3154" t="s">
        <v>8322</v>
      </c>
      <c r="S3154" s="9">
        <f t="shared" si="199"/>
        <v>41550.867673611108</v>
      </c>
      <c r="T3154" s="9">
        <f t="shared" si="198"/>
        <v>41580.867673611108</v>
      </c>
    </row>
    <row r="3155" spans="1:20"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ref="O3155:O3218" si="200">E3155/D3155 *100</f>
        <v>335.58333333333337</v>
      </c>
      <c r="P3155">
        <f t="shared" si="197"/>
        <v>41.773858921161825</v>
      </c>
      <c r="Q3155" t="s">
        <v>8321</v>
      </c>
      <c r="R3155" t="s">
        <v>8322</v>
      </c>
      <c r="S3155" s="9">
        <f t="shared" si="199"/>
        <v>40633.154363425929</v>
      </c>
      <c r="T3155" s="9">
        <f t="shared" si="198"/>
        <v>40664.207638888889</v>
      </c>
    </row>
    <row r="3156" spans="1:20"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200"/>
        <v>112.92857142857142</v>
      </c>
      <c r="P3156">
        <f t="shared" si="197"/>
        <v>64.268292682926827</v>
      </c>
      <c r="Q3156" t="s">
        <v>8321</v>
      </c>
      <c r="R3156" t="s">
        <v>8322</v>
      </c>
      <c r="S3156" s="9">
        <f t="shared" si="199"/>
        <v>40970.875671296293</v>
      </c>
      <c r="T3156" s="9">
        <f t="shared" si="198"/>
        <v>41000.834004629629</v>
      </c>
    </row>
    <row r="3157" spans="1:20"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200"/>
        <v>188.50460000000001</v>
      </c>
      <c r="P3157">
        <f t="shared" si="197"/>
        <v>31.209370860927152</v>
      </c>
      <c r="Q3157" t="s">
        <v>8321</v>
      </c>
      <c r="R3157" t="s">
        <v>8322</v>
      </c>
      <c r="S3157" s="9">
        <f t="shared" si="199"/>
        <v>41233.499131944445</v>
      </c>
      <c r="T3157" s="9">
        <f t="shared" si="198"/>
        <v>41263.499131944445</v>
      </c>
    </row>
    <row r="3158" spans="1:20"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200"/>
        <v>101.81818181818181</v>
      </c>
      <c r="P3158">
        <f t="shared" si="197"/>
        <v>62.921348314606739</v>
      </c>
      <c r="Q3158" t="s">
        <v>8321</v>
      </c>
      <c r="R3158" t="s">
        <v>8322</v>
      </c>
      <c r="S3158" s="9">
        <f t="shared" si="199"/>
        <v>41026.953055555554</v>
      </c>
      <c r="T3158" s="9">
        <f t="shared" si="198"/>
        <v>41061.953055555554</v>
      </c>
    </row>
    <row r="3159" spans="1:20"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200"/>
        <v>101</v>
      </c>
      <c r="P3159">
        <f t="shared" si="197"/>
        <v>98.536585365853654</v>
      </c>
      <c r="Q3159" t="s">
        <v>8321</v>
      </c>
      <c r="R3159" t="s">
        <v>8322</v>
      </c>
      <c r="S3159" s="9">
        <f t="shared" si="199"/>
        <v>41829.788252314815</v>
      </c>
      <c r="T3159" s="9">
        <f t="shared" si="198"/>
        <v>41839.208333333336</v>
      </c>
    </row>
    <row r="3160" spans="1:20"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200"/>
        <v>113.99999999999999</v>
      </c>
      <c r="P3160">
        <f t="shared" si="197"/>
        <v>82.608695652173907</v>
      </c>
      <c r="Q3160" t="s">
        <v>8321</v>
      </c>
      <c r="R3160" t="s">
        <v>8322</v>
      </c>
      <c r="S3160" s="9">
        <f t="shared" si="199"/>
        <v>41447.839722222219</v>
      </c>
      <c r="T3160" s="9">
        <f t="shared" si="198"/>
        <v>41477.839722222219</v>
      </c>
    </row>
    <row r="3161" spans="1:20"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200"/>
        <v>133.48133333333334</v>
      </c>
      <c r="P3161">
        <f t="shared" si="197"/>
        <v>38.504230769230773</v>
      </c>
      <c r="Q3161" t="s">
        <v>8321</v>
      </c>
      <c r="R3161" t="s">
        <v>8322</v>
      </c>
      <c r="S3161" s="9">
        <f t="shared" si="199"/>
        <v>40884.066678240742</v>
      </c>
      <c r="T3161" s="9">
        <f t="shared" si="198"/>
        <v>40926.958333333336</v>
      </c>
    </row>
    <row r="3162" spans="1:20"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200"/>
        <v>101.53333333333335</v>
      </c>
      <c r="P3162">
        <f t="shared" si="197"/>
        <v>80.15789473684211</v>
      </c>
      <c r="Q3162" t="s">
        <v>8321</v>
      </c>
      <c r="R3162" t="s">
        <v>8322</v>
      </c>
      <c r="S3162" s="9">
        <f t="shared" si="199"/>
        <v>41841.26489583333</v>
      </c>
      <c r="T3162" s="9">
        <f t="shared" si="198"/>
        <v>41864.207638888889</v>
      </c>
    </row>
    <row r="3163" spans="1:20"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200"/>
        <v>105.1</v>
      </c>
      <c r="P3163">
        <f t="shared" si="197"/>
        <v>28.405405405405407</v>
      </c>
      <c r="Q3163" t="s">
        <v>8321</v>
      </c>
      <c r="R3163" t="s">
        <v>8322</v>
      </c>
      <c r="S3163" s="9">
        <f t="shared" si="199"/>
        <v>41897.536134259259</v>
      </c>
      <c r="T3163" s="9">
        <f t="shared" si="198"/>
        <v>41927.536134259259</v>
      </c>
    </row>
    <row r="3164" spans="1:20"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200"/>
        <v>127.15</v>
      </c>
      <c r="P3164">
        <f t="shared" si="197"/>
        <v>80.730158730158735</v>
      </c>
      <c r="Q3164" t="s">
        <v>8321</v>
      </c>
      <c r="R3164" t="s">
        <v>8322</v>
      </c>
      <c r="S3164" s="9">
        <f t="shared" si="199"/>
        <v>41799.685902777775</v>
      </c>
      <c r="T3164" s="9">
        <f t="shared" si="198"/>
        <v>41827.083333333336</v>
      </c>
    </row>
    <row r="3165" spans="1:20"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200"/>
        <v>111.15384615384616</v>
      </c>
      <c r="P3165">
        <f t="shared" si="197"/>
        <v>200.69444444444446</v>
      </c>
      <c r="Q3165" t="s">
        <v>8321</v>
      </c>
      <c r="R3165" t="s">
        <v>8322</v>
      </c>
      <c r="S3165" s="9">
        <f t="shared" si="199"/>
        <v>41775.753761574073</v>
      </c>
      <c r="T3165" s="9">
        <f t="shared" si="198"/>
        <v>41805.753761574073</v>
      </c>
    </row>
    <row r="3166" spans="1:20"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200"/>
        <v>106.76</v>
      </c>
      <c r="P3166">
        <f t="shared" si="197"/>
        <v>37.591549295774648</v>
      </c>
      <c r="Q3166" t="s">
        <v>8321</v>
      </c>
      <c r="R3166" t="s">
        <v>8322</v>
      </c>
      <c r="S3166" s="9">
        <f t="shared" si="199"/>
        <v>41766.80572916667</v>
      </c>
      <c r="T3166" s="9">
        <f t="shared" si="198"/>
        <v>41799.80572916667</v>
      </c>
    </row>
    <row r="3167" spans="1:20"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200"/>
        <v>162.66666666666666</v>
      </c>
      <c r="P3167">
        <f t="shared" si="197"/>
        <v>58.095238095238095</v>
      </c>
      <c r="Q3167" t="s">
        <v>8321</v>
      </c>
      <c r="R3167" t="s">
        <v>8322</v>
      </c>
      <c r="S3167" s="9">
        <f t="shared" si="199"/>
        <v>40644.159259259257</v>
      </c>
      <c r="T3167" s="9">
        <f t="shared" si="198"/>
        <v>40666.165972222225</v>
      </c>
    </row>
    <row r="3168" spans="1:20"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200"/>
        <v>160.22808571428573</v>
      </c>
      <c r="P3168">
        <f t="shared" si="197"/>
        <v>60.300892473118282</v>
      </c>
      <c r="Q3168" t="s">
        <v>8321</v>
      </c>
      <c r="R3168" t="s">
        <v>8322</v>
      </c>
      <c r="S3168" s="9">
        <f t="shared" si="199"/>
        <v>41940.69158564815</v>
      </c>
      <c r="T3168" s="9">
        <f t="shared" si="198"/>
        <v>41969.332638888889</v>
      </c>
    </row>
    <row r="3169" spans="1:20"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200"/>
        <v>116.16666666666666</v>
      </c>
      <c r="P3169">
        <f t="shared" si="197"/>
        <v>63.363636363636367</v>
      </c>
      <c r="Q3169" t="s">
        <v>8321</v>
      </c>
      <c r="R3169" t="s">
        <v>8322</v>
      </c>
      <c r="S3169" s="9">
        <f t="shared" si="199"/>
        <v>41839.175706018519</v>
      </c>
      <c r="T3169" s="9">
        <f t="shared" si="198"/>
        <v>41853.175706018519</v>
      </c>
    </row>
    <row r="3170" spans="1:20"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200"/>
        <v>124.2</v>
      </c>
      <c r="P3170">
        <f t="shared" si="197"/>
        <v>50.901639344262293</v>
      </c>
      <c r="Q3170" t="s">
        <v>8321</v>
      </c>
      <c r="R3170" t="s">
        <v>8322</v>
      </c>
      <c r="S3170" s="9">
        <f t="shared" si="199"/>
        <v>41772.105937500004</v>
      </c>
      <c r="T3170" s="9">
        <f t="shared" si="198"/>
        <v>41803.916666666664</v>
      </c>
    </row>
    <row r="3171" spans="1:20"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200"/>
        <v>103.01249999999999</v>
      </c>
      <c r="P3171">
        <f t="shared" si="197"/>
        <v>100.5</v>
      </c>
      <c r="Q3171" t="s">
        <v>8321</v>
      </c>
      <c r="R3171" t="s">
        <v>8322</v>
      </c>
      <c r="S3171" s="9">
        <f t="shared" si="199"/>
        <v>41591.737974537034</v>
      </c>
      <c r="T3171" s="9">
        <f t="shared" si="198"/>
        <v>41621.207638888889</v>
      </c>
    </row>
    <row r="3172" spans="1:20"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200"/>
        <v>112.25</v>
      </c>
      <c r="P3172">
        <f t="shared" si="197"/>
        <v>31.619718309859156</v>
      </c>
      <c r="Q3172" t="s">
        <v>8321</v>
      </c>
      <c r="R3172" t="s">
        <v>8322</v>
      </c>
      <c r="S3172" s="9">
        <f t="shared" si="199"/>
        <v>41789.080370370371</v>
      </c>
      <c r="T3172" s="9">
        <f t="shared" si="198"/>
        <v>41822.166666666664</v>
      </c>
    </row>
    <row r="3173" spans="1:20"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200"/>
        <v>108.8142857142857</v>
      </c>
      <c r="P3173">
        <f t="shared" si="197"/>
        <v>65.102564102564102</v>
      </c>
      <c r="Q3173" t="s">
        <v>8321</v>
      </c>
      <c r="R3173" t="s">
        <v>8322</v>
      </c>
      <c r="S3173" s="9">
        <f t="shared" si="199"/>
        <v>42466.608310185184</v>
      </c>
      <c r="T3173" s="9">
        <f t="shared" si="198"/>
        <v>42496.608310185184</v>
      </c>
    </row>
    <row r="3174" spans="1:20"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200"/>
        <v>114.99999999999999</v>
      </c>
      <c r="P3174">
        <f t="shared" si="197"/>
        <v>79.310344827586206</v>
      </c>
      <c r="Q3174" t="s">
        <v>8321</v>
      </c>
      <c r="R3174" t="s">
        <v>8322</v>
      </c>
      <c r="S3174" s="9">
        <f t="shared" si="199"/>
        <v>40923.729953703703</v>
      </c>
      <c r="T3174" s="9">
        <f t="shared" si="198"/>
        <v>40953.729953703703</v>
      </c>
    </row>
    <row r="3175" spans="1:20"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200"/>
        <v>103</v>
      </c>
      <c r="P3175">
        <f t="shared" si="197"/>
        <v>139.18918918918919</v>
      </c>
      <c r="Q3175" t="s">
        <v>8321</v>
      </c>
      <c r="R3175" t="s">
        <v>8322</v>
      </c>
      <c r="S3175" s="9">
        <f t="shared" si="199"/>
        <v>41878.878379629627</v>
      </c>
      <c r="T3175" s="9">
        <f t="shared" si="198"/>
        <v>41908.878379629627</v>
      </c>
    </row>
    <row r="3176" spans="1:20"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200"/>
        <v>101.13333333333334</v>
      </c>
      <c r="P3176">
        <f t="shared" si="197"/>
        <v>131.91304347826087</v>
      </c>
      <c r="Q3176" t="s">
        <v>8321</v>
      </c>
      <c r="R3176" t="s">
        <v>8322</v>
      </c>
      <c r="S3176" s="9">
        <f t="shared" si="199"/>
        <v>41862.864675925928</v>
      </c>
      <c r="T3176" s="9">
        <f t="shared" si="198"/>
        <v>41876.864675925928</v>
      </c>
    </row>
    <row r="3177" spans="1:20"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200"/>
        <v>109.55999999999999</v>
      </c>
      <c r="P3177">
        <f t="shared" si="197"/>
        <v>91.3</v>
      </c>
      <c r="Q3177" t="s">
        <v>8321</v>
      </c>
      <c r="R3177" t="s">
        <v>8322</v>
      </c>
      <c r="S3177" s="9">
        <f t="shared" si="199"/>
        <v>40531.886886574073</v>
      </c>
      <c r="T3177" s="9">
        <f t="shared" si="198"/>
        <v>40591.886886574073</v>
      </c>
    </row>
    <row r="3178" spans="1:20"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200"/>
        <v>114.8421052631579</v>
      </c>
      <c r="P3178">
        <f t="shared" si="197"/>
        <v>39.672727272727272</v>
      </c>
      <c r="Q3178" t="s">
        <v>8321</v>
      </c>
      <c r="R3178" t="s">
        <v>8322</v>
      </c>
      <c r="S3178" s="9">
        <f t="shared" si="199"/>
        <v>41477.930914351848</v>
      </c>
      <c r="T3178" s="9">
        <f t="shared" si="198"/>
        <v>41504.625</v>
      </c>
    </row>
    <row r="3179" spans="1:20"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200"/>
        <v>117.39999999999999</v>
      </c>
      <c r="P3179">
        <f t="shared" si="197"/>
        <v>57.549019607843135</v>
      </c>
      <c r="Q3179" t="s">
        <v>8321</v>
      </c>
      <c r="R3179" t="s">
        <v>8322</v>
      </c>
      <c r="S3179" s="9">
        <f t="shared" si="199"/>
        <v>41781.666770833333</v>
      </c>
      <c r="T3179" s="9">
        <f t="shared" si="198"/>
        <v>41811.666770833333</v>
      </c>
    </row>
    <row r="3180" spans="1:20"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200"/>
        <v>171.73333333333335</v>
      </c>
      <c r="P3180">
        <f t="shared" si="197"/>
        <v>33.025641025641029</v>
      </c>
      <c r="Q3180" t="s">
        <v>8321</v>
      </c>
      <c r="R3180" t="s">
        <v>8322</v>
      </c>
      <c r="S3180" s="9">
        <f t="shared" si="199"/>
        <v>41806.605034722219</v>
      </c>
      <c r="T3180" s="9">
        <f t="shared" si="198"/>
        <v>41836.605034722219</v>
      </c>
    </row>
    <row r="3181" spans="1:20"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200"/>
        <v>114.16238095238094</v>
      </c>
      <c r="P3181">
        <f t="shared" si="197"/>
        <v>77.335806451612896</v>
      </c>
      <c r="Q3181" t="s">
        <v>8321</v>
      </c>
      <c r="R3181" t="s">
        <v>8322</v>
      </c>
      <c r="S3181" s="9">
        <f t="shared" si="199"/>
        <v>41375.702210648145</v>
      </c>
      <c r="T3181" s="9">
        <f t="shared" si="198"/>
        <v>41400.702210648145</v>
      </c>
    </row>
    <row r="3182" spans="1:20"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200"/>
        <v>119.75</v>
      </c>
      <c r="P3182">
        <f t="shared" si="197"/>
        <v>31.933333333333334</v>
      </c>
      <c r="Q3182" t="s">
        <v>8321</v>
      </c>
      <c r="R3182" t="s">
        <v>8322</v>
      </c>
      <c r="S3182" s="9">
        <f t="shared" si="199"/>
        <v>41780.412604166668</v>
      </c>
      <c r="T3182" s="9">
        <f t="shared" si="198"/>
        <v>41810.412604166668</v>
      </c>
    </row>
    <row r="3183" spans="1:20"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200"/>
        <v>109.00000000000001</v>
      </c>
      <c r="P3183">
        <f t="shared" si="197"/>
        <v>36.333333333333336</v>
      </c>
      <c r="Q3183" t="s">
        <v>8321</v>
      </c>
      <c r="R3183" t="s">
        <v>8322</v>
      </c>
      <c r="S3183" s="9">
        <f t="shared" si="199"/>
        <v>41779.310034722221</v>
      </c>
      <c r="T3183" s="9">
        <f t="shared" si="198"/>
        <v>41805.666666666664</v>
      </c>
    </row>
    <row r="3184" spans="1:20"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200"/>
        <v>100.88571428571429</v>
      </c>
      <c r="P3184">
        <f t="shared" si="197"/>
        <v>46.768211920529801</v>
      </c>
      <c r="Q3184" t="s">
        <v>8321</v>
      </c>
      <c r="R3184" t="s">
        <v>8322</v>
      </c>
      <c r="S3184" s="9">
        <f t="shared" si="199"/>
        <v>40883.949317129627</v>
      </c>
      <c r="T3184" s="9">
        <f t="shared" si="198"/>
        <v>40939.708333333336</v>
      </c>
    </row>
    <row r="3185" spans="1:20"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200"/>
        <v>109.00000000000001</v>
      </c>
      <c r="P3185">
        <f t="shared" si="197"/>
        <v>40.073529411764703</v>
      </c>
      <c r="Q3185" t="s">
        <v>8321</v>
      </c>
      <c r="R3185" t="s">
        <v>8322</v>
      </c>
      <c r="S3185" s="9">
        <f t="shared" si="199"/>
        <v>41491.79478009259</v>
      </c>
      <c r="T3185" s="9">
        <f t="shared" si="198"/>
        <v>41509.79478009259</v>
      </c>
    </row>
    <row r="3186" spans="1:20"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200"/>
        <v>107.20930232558139</v>
      </c>
      <c r="P3186">
        <f t="shared" si="197"/>
        <v>100.21739130434783</v>
      </c>
      <c r="Q3186" t="s">
        <v>8321</v>
      </c>
      <c r="R3186" t="s">
        <v>8322</v>
      </c>
      <c r="S3186" s="9">
        <f t="shared" si="199"/>
        <v>41791.993414351848</v>
      </c>
      <c r="T3186" s="9">
        <f t="shared" si="198"/>
        <v>41821.993414351848</v>
      </c>
    </row>
    <row r="3187" spans="1:20"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200"/>
        <v>100</v>
      </c>
      <c r="P3187">
        <f t="shared" si="197"/>
        <v>41.666666666666664</v>
      </c>
      <c r="Q3187" t="s">
        <v>8321</v>
      </c>
      <c r="R3187" t="s">
        <v>8322</v>
      </c>
      <c r="S3187" s="9">
        <f t="shared" si="199"/>
        <v>41829.977326388893</v>
      </c>
      <c r="T3187" s="9">
        <f t="shared" si="198"/>
        <v>41836.977326388893</v>
      </c>
    </row>
    <row r="3188" spans="1:20"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200"/>
        <v>102.18750000000001</v>
      </c>
      <c r="P3188">
        <f t="shared" si="197"/>
        <v>46.714285714285715</v>
      </c>
      <c r="Q3188" t="s">
        <v>8321</v>
      </c>
      <c r="R3188" t="s">
        <v>8322</v>
      </c>
      <c r="S3188" s="9">
        <f t="shared" si="199"/>
        <v>41868.924050925925</v>
      </c>
      <c r="T3188" s="9">
        <f t="shared" si="198"/>
        <v>41898.875</v>
      </c>
    </row>
    <row r="3189" spans="1:20"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200"/>
        <v>116.29333333333334</v>
      </c>
      <c r="P3189">
        <f t="shared" si="197"/>
        <v>71.491803278688522</v>
      </c>
      <c r="Q3189" t="s">
        <v>8321</v>
      </c>
      <c r="R3189" t="s">
        <v>8322</v>
      </c>
      <c r="S3189" s="9">
        <f t="shared" si="199"/>
        <v>41835.666354166664</v>
      </c>
      <c r="T3189" s="9">
        <f t="shared" si="198"/>
        <v>41855.666354166664</v>
      </c>
    </row>
    <row r="3190" spans="1:20"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200"/>
        <v>65</v>
      </c>
      <c r="P3190">
        <f t="shared" si="197"/>
        <v>14.444444444444445</v>
      </c>
      <c r="Q3190" t="s">
        <v>8321</v>
      </c>
      <c r="R3190" t="s">
        <v>8363</v>
      </c>
      <c r="S3190" s="9">
        <f t="shared" si="199"/>
        <v>42144.415532407409</v>
      </c>
      <c r="T3190" s="9">
        <f t="shared" si="198"/>
        <v>42165.415532407409</v>
      </c>
    </row>
    <row r="3191" spans="1:20"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200"/>
        <v>12.327272727272726</v>
      </c>
      <c r="P3191">
        <f t="shared" si="197"/>
        <v>356.84210526315792</v>
      </c>
      <c r="Q3191" t="s">
        <v>8321</v>
      </c>
      <c r="R3191" t="s">
        <v>8363</v>
      </c>
      <c r="S3191" s="9">
        <f t="shared" si="199"/>
        <v>42118.346435185187</v>
      </c>
      <c r="T3191" s="9">
        <f t="shared" si="198"/>
        <v>42148.346435185187</v>
      </c>
    </row>
    <row r="3192" spans="1:20"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200"/>
        <v>0</v>
      </c>
      <c r="P3192" t="e">
        <f t="shared" si="197"/>
        <v>#DIV/0!</v>
      </c>
      <c r="Q3192" t="s">
        <v>8321</v>
      </c>
      <c r="R3192" t="s">
        <v>8363</v>
      </c>
      <c r="S3192" s="9">
        <f t="shared" si="199"/>
        <v>42683.151331018518</v>
      </c>
      <c r="T3192" s="9">
        <f t="shared" si="198"/>
        <v>42713.192997685182</v>
      </c>
    </row>
    <row r="3193" spans="1:20"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200"/>
        <v>4.0266666666666664</v>
      </c>
      <c r="P3193">
        <f t="shared" si="197"/>
        <v>37.75</v>
      </c>
      <c r="Q3193" t="s">
        <v>8321</v>
      </c>
      <c r="R3193" t="s">
        <v>8363</v>
      </c>
      <c r="S3193" s="9">
        <f t="shared" si="199"/>
        <v>42538.755428240736</v>
      </c>
      <c r="T3193" s="9">
        <f t="shared" si="198"/>
        <v>42598.755428240736</v>
      </c>
    </row>
    <row r="3194" spans="1:20"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200"/>
        <v>1.02</v>
      </c>
      <c r="P3194">
        <f t="shared" si="197"/>
        <v>12.75</v>
      </c>
      <c r="Q3194" t="s">
        <v>8321</v>
      </c>
      <c r="R3194" t="s">
        <v>8363</v>
      </c>
      <c r="S3194" s="9">
        <f t="shared" si="199"/>
        <v>42018.94049768518</v>
      </c>
      <c r="T3194" s="9">
        <f t="shared" si="198"/>
        <v>42063.916666666672</v>
      </c>
    </row>
    <row r="3195" spans="1:20"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200"/>
        <v>11.74</v>
      </c>
      <c r="P3195">
        <f t="shared" si="197"/>
        <v>24.458333333333332</v>
      </c>
      <c r="Q3195" t="s">
        <v>8321</v>
      </c>
      <c r="R3195" t="s">
        <v>8363</v>
      </c>
      <c r="S3195" s="9">
        <f t="shared" si="199"/>
        <v>42010.968240740738</v>
      </c>
      <c r="T3195" s="9">
        <f t="shared" si="198"/>
        <v>42055.968240740738</v>
      </c>
    </row>
    <row r="3196" spans="1:20"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200"/>
        <v>0</v>
      </c>
      <c r="P3196" t="e">
        <f t="shared" si="197"/>
        <v>#DIV/0!</v>
      </c>
      <c r="Q3196" t="s">
        <v>8321</v>
      </c>
      <c r="R3196" t="s">
        <v>8363</v>
      </c>
      <c r="S3196" s="9">
        <f t="shared" si="199"/>
        <v>42182.062476851846</v>
      </c>
      <c r="T3196" s="9">
        <f t="shared" si="198"/>
        <v>42212.062476851846</v>
      </c>
    </row>
    <row r="3197" spans="1:20"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200"/>
        <v>59.142857142857139</v>
      </c>
      <c r="P3197">
        <f t="shared" si="197"/>
        <v>53.07692307692308</v>
      </c>
      <c r="Q3197" t="s">
        <v>8321</v>
      </c>
      <c r="R3197" t="s">
        <v>8363</v>
      </c>
      <c r="S3197" s="9">
        <f t="shared" si="199"/>
        <v>42017.594236111108</v>
      </c>
      <c r="T3197" s="9">
        <f t="shared" si="198"/>
        <v>42047.594236111108</v>
      </c>
    </row>
    <row r="3198" spans="1:20"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200"/>
        <v>0.06</v>
      </c>
      <c r="P3198">
        <f t="shared" si="197"/>
        <v>300</v>
      </c>
      <c r="Q3198" t="s">
        <v>8321</v>
      </c>
      <c r="R3198" t="s">
        <v>8363</v>
      </c>
      <c r="S3198" s="9">
        <f t="shared" si="199"/>
        <v>42157.598090277781</v>
      </c>
      <c r="T3198" s="9">
        <f t="shared" si="198"/>
        <v>42217.583333333328</v>
      </c>
    </row>
    <row r="3199" spans="1:20"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200"/>
        <v>11.450000000000001</v>
      </c>
      <c r="P3199">
        <f t="shared" si="197"/>
        <v>286.25</v>
      </c>
      <c r="Q3199" t="s">
        <v>8321</v>
      </c>
      <c r="R3199" t="s">
        <v>8363</v>
      </c>
      <c r="S3199" s="9">
        <f t="shared" si="199"/>
        <v>42009.493263888886</v>
      </c>
      <c r="T3199" s="9">
        <f t="shared" si="198"/>
        <v>42039.493263888886</v>
      </c>
    </row>
    <row r="3200" spans="1:20"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200"/>
        <v>0.36666666666666664</v>
      </c>
      <c r="P3200">
        <f t="shared" si="197"/>
        <v>36.666666666666664</v>
      </c>
      <c r="Q3200" t="s">
        <v>8321</v>
      </c>
      <c r="R3200" t="s">
        <v>8363</v>
      </c>
      <c r="S3200" s="9">
        <f t="shared" si="199"/>
        <v>42013.424502314811</v>
      </c>
      <c r="T3200" s="9">
        <f t="shared" si="198"/>
        <v>42051.424502314811</v>
      </c>
    </row>
    <row r="3201" spans="1:20"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200"/>
        <v>52.16</v>
      </c>
      <c r="P3201">
        <f t="shared" si="197"/>
        <v>49.20754716981132</v>
      </c>
      <c r="Q3201" t="s">
        <v>8321</v>
      </c>
      <c r="R3201" t="s">
        <v>8363</v>
      </c>
      <c r="S3201" s="9">
        <f t="shared" si="199"/>
        <v>41858.761782407404</v>
      </c>
      <c r="T3201" s="9">
        <f t="shared" si="198"/>
        <v>41888.875</v>
      </c>
    </row>
    <row r="3202" spans="1:20"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si="200"/>
        <v>2E-3</v>
      </c>
      <c r="P3202">
        <f t="shared" si="197"/>
        <v>1</v>
      </c>
      <c r="Q3202" t="s">
        <v>8321</v>
      </c>
      <c r="R3202" t="s">
        <v>8363</v>
      </c>
      <c r="S3202" s="9">
        <f t="shared" si="199"/>
        <v>42460.320613425924</v>
      </c>
      <c r="T3202" s="9">
        <f t="shared" si="198"/>
        <v>42490.231944444444</v>
      </c>
    </row>
    <row r="3203" spans="1:20"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si="200"/>
        <v>1.25</v>
      </c>
      <c r="P3203">
        <f t="shared" ref="P3203:P3266" si="201">(E3203/L3203)</f>
        <v>12.5</v>
      </c>
      <c r="Q3203" t="s">
        <v>8321</v>
      </c>
      <c r="R3203" t="s">
        <v>8363</v>
      </c>
      <c r="S3203" s="9">
        <f t="shared" si="199"/>
        <v>41861.767094907409</v>
      </c>
      <c r="T3203" s="9">
        <f t="shared" ref="T3203:T3266" si="202">(((I3203/60)/60)/24)+DATE(1970,1,1)</f>
        <v>41882.767094907409</v>
      </c>
    </row>
    <row r="3204" spans="1:20"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200"/>
        <v>54.52</v>
      </c>
      <c r="P3204">
        <f t="shared" si="201"/>
        <v>109.04</v>
      </c>
      <c r="Q3204" t="s">
        <v>8321</v>
      </c>
      <c r="R3204" t="s">
        <v>8363</v>
      </c>
      <c r="S3204" s="9">
        <f t="shared" ref="S3204:S3267" si="203">(((J3204/60)/60)/24)+DATE(1970,1,1)</f>
        <v>42293.853541666671</v>
      </c>
      <c r="T3204" s="9">
        <f t="shared" si="202"/>
        <v>42352.249305555553</v>
      </c>
    </row>
    <row r="3205" spans="1:20"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200"/>
        <v>25</v>
      </c>
      <c r="P3205">
        <f t="shared" si="201"/>
        <v>41.666666666666664</v>
      </c>
      <c r="Q3205" t="s">
        <v>8321</v>
      </c>
      <c r="R3205" t="s">
        <v>8363</v>
      </c>
      <c r="S3205" s="9">
        <f t="shared" si="203"/>
        <v>42242.988680555558</v>
      </c>
      <c r="T3205" s="9">
        <f t="shared" si="202"/>
        <v>42272.988680555558</v>
      </c>
    </row>
    <row r="3206" spans="1:20"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200"/>
        <v>0</v>
      </c>
      <c r="P3206" t="e">
        <f t="shared" si="201"/>
        <v>#DIV/0!</v>
      </c>
      <c r="Q3206" t="s">
        <v>8321</v>
      </c>
      <c r="R3206" t="s">
        <v>8363</v>
      </c>
      <c r="S3206" s="9">
        <f t="shared" si="203"/>
        <v>42172.686099537037</v>
      </c>
      <c r="T3206" s="9">
        <f t="shared" si="202"/>
        <v>42202.676388888889</v>
      </c>
    </row>
    <row r="3207" spans="1:20"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200"/>
        <v>3.4125000000000001</v>
      </c>
      <c r="P3207">
        <f t="shared" si="201"/>
        <v>22.75</v>
      </c>
      <c r="Q3207" t="s">
        <v>8321</v>
      </c>
      <c r="R3207" t="s">
        <v>8363</v>
      </c>
      <c r="S3207" s="9">
        <f t="shared" si="203"/>
        <v>42095.374675925923</v>
      </c>
      <c r="T3207" s="9">
        <f t="shared" si="202"/>
        <v>42125.374675925923</v>
      </c>
    </row>
    <row r="3208" spans="1:20"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200"/>
        <v>0</v>
      </c>
      <c r="P3208" t="e">
        <f t="shared" si="201"/>
        <v>#DIV/0!</v>
      </c>
      <c r="Q3208" t="s">
        <v>8321</v>
      </c>
      <c r="R3208" t="s">
        <v>8363</v>
      </c>
      <c r="S3208" s="9">
        <f t="shared" si="203"/>
        <v>42236.276053240741</v>
      </c>
      <c r="T3208" s="9">
        <f t="shared" si="202"/>
        <v>42266.276053240741</v>
      </c>
    </row>
    <row r="3209" spans="1:20"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200"/>
        <v>46.36363636363636</v>
      </c>
      <c r="P3209">
        <f t="shared" si="201"/>
        <v>70.833333333333329</v>
      </c>
      <c r="Q3209" t="s">
        <v>8321</v>
      </c>
      <c r="R3209" t="s">
        <v>8363</v>
      </c>
      <c r="S3209" s="9">
        <f t="shared" si="203"/>
        <v>42057.277858796297</v>
      </c>
      <c r="T3209" s="9">
        <f t="shared" si="202"/>
        <v>42117.236192129625</v>
      </c>
    </row>
    <row r="3210" spans="1:20"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200"/>
        <v>103.49999999999999</v>
      </c>
      <c r="P3210">
        <f t="shared" si="201"/>
        <v>63.109756097560975</v>
      </c>
      <c r="Q3210" t="s">
        <v>8321</v>
      </c>
      <c r="R3210" t="s">
        <v>8322</v>
      </c>
      <c r="S3210" s="9">
        <f t="shared" si="203"/>
        <v>41827.605057870373</v>
      </c>
      <c r="T3210" s="9">
        <f t="shared" si="202"/>
        <v>41848.605057870373</v>
      </c>
    </row>
    <row r="3211" spans="1:20"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200"/>
        <v>119.32315789473684</v>
      </c>
      <c r="P3211">
        <f t="shared" si="201"/>
        <v>50.157964601769912</v>
      </c>
      <c r="Q3211" t="s">
        <v>8321</v>
      </c>
      <c r="R3211" t="s">
        <v>8322</v>
      </c>
      <c r="S3211" s="9">
        <f t="shared" si="203"/>
        <v>41778.637245370373</v>
      </c>
      <c r="T3211" s="9">
        <f t="shared" si="202"/>
        <v>41810.958333333336</v>
      </c>
    </row>
    <row r="3212" spans="1:20"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200"/>
        <v>125.76666666666667</v>
      </c>
      <c r="P3212">
        <f t="shared" si="201"/>
        <v>62.883333333333333</v>
      </c>
      <c r="Q3212" t="s">
        <v>8321</v>
      </c>
      <c r="R3212" t="s">
        <v>8322</v>
      </c>
      <c r="S3212" s="9">
        <f t="shared" si="203"/>
        <v>41013.936562499999</v>
      </c>
      <c r="T3212" s="9">
        <f t="shared" si="202"/>
        <v>41061.165972222225</v>
      </c>
    </row>
    <row r="3213" spans="1:20"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200"/>
        <v>119.74347826086958</v>
      </c>
      <c r="P3213">
        <f t="shared" si="201"/>
        <v>85.531055900621112</v>
      </c>
      <c r="Q3213" t="s">
        <v>8321</v>
      </c>
      <c r="R3213" t="s">
        <v>8322</v>
      </c>
      <c r="S3213" s="9">
        <f t="shared" si="203"/>
        <v>41834.586574074077</v>
      </c>
      <c r="T3213" s="9">
        <f t="shared" si="202"/>
        <v>41866.083333333336</v>
      </c>
    </row>
    <row r="3214" spans="1:20"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200"/>
        <v>126.25</v>
      </c>
      <c r="P3214">
        <f t="shared" si="201"/>
        <v>53.723404255319146</v>
      </c>
      <c r="Q3214" t="s">
        <v>8321</v>
      </c>
      <c r="R3214" t="s">
        <v>8322</v>
      </c>
      <c r="S3214" s="9">
        <f t="shared" si="203"/>
        <v>41829.795729166668</v>
      </c>
      <c r="T3214" s="9">
        <f t="shared" si="202"/>
        <v>41859.795729166668</v>
      </c>
    </row>
    <row r="3215" spans="1:20"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200"/>
        <v>100.11666666666667</v>
      </c>
      <c r="P3215">
        <f t="shared" si="201"/>
        <v>127.80851063829788</v>
      </c>
      <c r="Q3215" t="s">
        <v>8321</v>
      </c>
      <c r="R3215" t="s">
        <v>8322</v>
      </c>
      <c r="S3215" s="9">
        <f t="shared" si="203"/>
        <v>42171.763414351852</v>
      </c>
      <c r="T3215" s="9">
        <f t="shared" si="202"/>
        <v>42211.763414351852</v>
      </c>
    </row>
    <row r="3216" spans="1:20"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200"/>
        <v>102.13333333333334</v>
      </c>
      <c r="P3216">
        <f t="shared" si="201"/>
        <v>106.57391304347826</v>
      </c>
      <c r="Q3216" t="s">
        <v>8321</v>
      </c>
      <c r="R3216" t="s">
        <v>8322</v>
      </c>
      <c r="S3216" s="9">
        <f t="shared" si="203"/>
        <v>42337.792511574073</v>
      </c>
      <c r="T3216" s="9">
        <f t="shared" si="202"/>
        <v>42374.996527777781</v>
      </c>
    </row>
    <row r="3217" spans="1:20"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200"/>
        <v>100.35142857142858</v>
      </c>
      <c r="P3217">
        <f t="shared" si="201"/>
        <v>262.11194029850748</v>
      </c>
      <c r="Q3217" t="s">
        <v>8321</v>
      </c>
      <c r="R3217" t="s">
        <v>8322</v>
      </c>
      <c r="S3217" s="9">
        <f t="shared" si="203"/>
        <v>42219.665173611109</v>
      </c>
      <c r="T3217" s="9">
        <f t="shared" si="202"/>
        <v>42257.165972222225</v>
      </c>
    </row>
    <row r="3218" spans="1:20"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200"/>
        <v>100.05</v>
      </c>
      <c r="P3218">
        <f t="shared" si="201"/>
        <v>57.171428571428571</v>
      </c>
      <c r="Q3218" t="s">
        <v>8321</v>
      </c>
      <c r="R3218" t="s">
        <v>8322</v>
      </c>
      <c r="S3218" s="9">
        <f t="shared" si="203"/>
        <v>42165.462627314817</v>
      </c>
      <c r="T3218" s="9">
        <f t="shared" si="202"/>
        <v>42196.604166666672</v>
      </c>
    </row>
    <row r="3219" spans="1:20"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ref="O3219:O3282" si="204">E3219/D3219 *100</f>
        <v>116.02222222222223</v>
      </c>
      <c r="P3219">
        <f t="shared" si="201"/>
        <v>50.20192307692308</v>
      </c>
      <c r="Q3219" t="s">
        <v>8321</v>
      </c>
      <c r="R3219" t="s">
        <v>8322</v>
      </c>
      <c r="S3219" s="9">
        <f t="shared" si="203"/>
        <v>42648.546111111107</v>
      </c>
      <c r="T3219" s="9">
        <f t="shared" si="202"/>
        <v>42678.546111111107</v>
      </c>
    </row>
    <row r="3220" spans="1:20"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204"/>
        <v>102.1</v>
      </c>
      <c r="P3220">
        <f t="shared" si="201"/>
        <v>66.586956521739125</v>
      </c>
      <c r="Q3220" t="s">
        <v>8321</v>
      </c>
      <c r="R3220" t="s">
        <v>8322</v>
      </c>
      <c r="S3220" s="9">
        <f t="shared" si="203"/>
        <v>41971.002152777779</v>
      </c>
      <c r="T3220" s="9">
        <f t="shared" si="202"/>
        <v>42004</v>
      </c>
    </row>
    <row r="3221" spans="1:20"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204"/>
        <v>100.11000000000001</v>
      </c>
      <c r="P3221">
        <f t="shared" si="201"/>
        <v>168.25210084033614</v>
      </c>
      <c r="Q3221" t="s">
        <v>8321</v>
      </c>
      <c r="R3221" t="s">
        <v>8322</v>
      </c>
      <c r="S3221" s="9">
        <f t="shared" si="203"/>
        <v>42050.983182870375</v>
      </c>
      <c r="T3221" s="9">
        <f t="shared" si="202"/>
        <v>42085.941516203704</v>
      </c>
    </row>
    <row r="3222" spans="1:20"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204"/>
        <v>100.84</v>
      </c>
      <c r="P3222">
        <f t="shared" si="201"/>
        <v>256.37288135593218</v>
      </c>
      <c r="Q3222" t="s">
        <v>8321</v>
      </c>
      <c r="R3222" t="s">
        <v>8322</v>
      </c>
      <c r="S3222" s="9">
        <f t="shared" si="203"/>
        <v>42772.833379629628</v>
      </c>
      <c r="T3222" s="9">
        <f t="shared" si="202"/>
        <v>42806.875</v>
      </c>
    </row>
    <row r="3223" spans="1:20"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204"/>
        <v>103.42499999999998</v>
      </c>
      <c r="P3223">
        <f t="shared" si="201"/>
        <v>36.610619469026545</v>
      </c>
      <c r="Q3223" t="s">
        <v>8321</v>
      </c>
      <c r="R3223" t="s">
        <v>8322</v>
      </c>
      <c r="S3223" s="9">
        <f t="shared" si="203"/>
        <v>42155.696793981479</v>
      </c>
      <c r="T3223" s="9">
        <f t="shared" si="202"/>
        <v>42190.696793981479</v>
      </c>
    </row>
    <row r="3224" spans="1:20"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204"/>
        <v>124.8</v>
      </c>
      <c r="P3224">
        <f t="shared" si="201"/>
        <v>37.142857142857146</v>
      </c>
      <c r="Q3224" t="s">
        <v>8321</v>
      </c>
      <c r="R3224" t="s">
        <v>8322</v>
      </c>
      <c r="S3224" s="9">
        <f t="shared" si="203"/>
        <v>42270.582141203704</v>
      </c>
      <c r="T3224" s="9">
        <f t="shared" si="202"/>
        <v>42301.895138888889</v>
      </c>
    </row>
    <row r="3225" spans="1:20"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204"/>
        <v>109.51612903225806</v>
      </c>
      <c r="P3225">
        <f t="shared" si="201"/>
        <v>45.878378378378379</v>
      </c>
      <c r="Q3225" t="s">
        <v>8321</v>
      </c>
      <c r="R3225" t="s">
        <v>8322</v>
      </c>
      <c r="S3225" s="9">
        <f t="shared" si="203"/>
        <v>42206.835370370376</v>
      </c>
      <c r="T3225" s="9">
        <f t="shared" si="202"/>
        <v>42236.835370370376</v>
      </c>
    </row>
    <row r="3226" spans="1:20"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204"/>
        <v>102.03333333333333</v>
      </c>
      <c r="P3226">
        <f t="shared" si="201"/>
        <v>141.71296296296296</v>
      </c>
      <c r="Q3226" t="s">
        <v>8321</v>
      </c>
      <c r="R3226" t="s">
        <v>8322</v>
      </c>
      <c r="S3226" s="9">
        <f t="shared" si="203"/>
        <v>42697.850844907407</v>
      </c>
      <c r="T3226" s="9">
        <f t="shared" si="202"/>
        <v>42745.208333333328</v>
      </c>
    </row>
    <row r="3227" spans="1:20"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204"/>
        <v>102.35000000000001</v>
      </c>
      <c r="P3227">
        <f t="shared" si="201"/>
        <v>52.487179487179489</v>
      </c>
      <c r="Q3227" t="s">
        <v>8321</v>
      </c>
      <c r="R3227" t="s">
        <v>8322</v>
      </c>
      <c r="S3227" s="9">
        <f t="shared" si="203"/>
        <v>42503.559467592597</v>
      </c>
      <c r="T3227" s="9">
        <f t="shared" si="202"/>
        <v>42524.875</v>
      </c>
    </row>
    <row r="3228" spans="1:20"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204"/>
        <v>104.16666666666667</v>
      </c>
      <c r="P3228">
        <f t="shared" si="201"/>
        <v>59.523809523809526</v>
      </c>
      <c r="Q3228" t="s">
        <v>8321</v>
      </c>
      <c r="R3228" t="s">
        <v>8322</v>
      </c>
      <c r="S3228" s="9">
        <f t="shared" si="203"/>
        <v>42277.583472222221</v>
      </c>
      <c r="T3228" s="9">
        <f t="shared" si="202"/>
        <v>42307.583472222221</v>
      </c>
    </row>
    <row r="3229" spans="1:20"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204"/>
        <v>125</v>
      </c>
      <c r="P3229">
        <f t="shared" si="201"/>
        <v>50</v>
      </c>
      <c r="Q3229" t="s">
        <v>8321</v>
      </c>
      <c r="R3229" t="s">
        <v>8322</v>
      </c>
      <c r="S3229" s="9">
        <f t="shared" si="203"/>
        <v>42722.882361111115</v>
      </c>
      <c r="T3229" s="9">
        <f t="shared" si="202"/>
        <v>42752.882361111115</v>
      </c>
    </row>
    <row r="3230" spans="1:20"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204"/>
        <v>102.34285714285714</v>
      </c>
      <c r="P3230">
        <f t="shared" si="201"/>
        <v>193.62162162162161</v>
      </c>
      <c r="Q3230" t="s">
        <v>8321</v>
      </c>
      <c r="R3230" t="s">
        <v>8322</v>
      </c>
      <c r="S3230" s="9">
        <f t="shared" si="203"/>
        <v>42323.70930555556</v>
      </c>
      <c r="T3230" s="9">
        <f t="shared" si="202"/>
        <v>42355.207638888889</v>
      </c>
    </row>
    <row r="3231" spans="1:20"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204"/>
        <v>107.86500000000001</v>
      </c>
      <c r="P3231">
        <f t="shared" si="201"/>
        <v>106.79702970297029</v>
      </c>
      <c r="Q3231" t="s">
        <v>8321</v>
      </c>
      <c r="R3231" t="s">
        <v>8322</v>
      </c>
      <c r="S3231" s="9">
        <f t="shared" si="203"/>
        <v>41933.291643518518</v>
      </c>
      <c r="T3231" s="9">
        <f t="shared" si="202"/>
        <v>41963.333310185189</v>
      </c>
    </row>
    <row r="3232" spans="1:20"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204"/>
        <v>109.88461538461539</v>
      </c>
      <c r="P3232">
        <f t="shared" si="201"/>
        <v>77.21621621621621</v>
      </c>
      <c r="Q3232" t="s">
        <v>8321</v>
      </c>
      <c r="R3232" t="s">
        <v>8322</v>
      </c>
      <c r="S3232" s="9">
        <f t="shared" si="203"/>
        <v>41898.168125000004</v>
      </c>
      <c r="T3232" s="9">
        <f t="shared" si="202"/>
        <v>41913.165972222225</v>
      </c>
    </row>
    <row r="3233" spans="1:20"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204"/>
        <v>161</v>
      </c>
      <c r="P3233">
        <f t="shared" si="201"/>
        <v>57.5</v>
      </c>
      <c r="Q3233" t="s">
        <v>8321</v>
      </c>
      <c r="R3233" t="s">
        <v>8322</v>
      </c>
      <c r="S3233" s="9">
        <f t="shared" si="203"/>
        <v>42446.943831018521</v>
      </c>
      <c r="T3233" s="9">
        <f t="shared" si="202"/>
        <v>42476.943831018521</v>
      </c>
    </row>
    <row r="3234" spans="1:20"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204"/>
        <v>131.20000000000002</v>
      </c>
      <c r="P3234">
        <f t="shared" si="201"/>
        <v>50.46153846153846</v>
      </c>
      <c r="Q3234" t="s">
        <v>8321</v>
      </c>
      <c r="R3234" t="s">
        <v>8322</v>
      </c>
      <c r="S3234" s="9">
        <f t="shared" si="203"/>
        <v>42463.81385416667</v>
      </c>
      <c r="T3234" s="9">
        <f t="shared" si="202"/>
        <v>42494.165972222225</v>
      </c>
    </row>
    <row r="3235" spans="1:20"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204"/>
        <v>118.8</v>
      </c>
      <c r="P3235">
        <f t="shared" si="201"/>
        <v>97.377049180327873</v>
      </c>
      <c r="Q3235" t="s">
        <v>8321</v>
      </c>
      <c r="R3235" t="s">
        <v>8322</v>
      </c>
      <c r="S3235" s="9">
        <f t="shared" si="203"/>
        <v>42766.805034722223</v>
      </c>
      <c r="T3235" s="9">
        <f t="shared" si="202"/>
        <v>42796.805034722223</v>
      </c>
    </row>
    <row r="3236" spans="1:20"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204"/>
        <v>100.39275000000001</v>
      </c>
      <c r="P3236">
        <f t="shared" si="201"/>
        <v>34.91921739130435</v>
      </c>
      <c r="Q3236" t="s">
        <v>8321</v>
      </c>
      <c r="R3236" t="s">
        <v>8322</v>
      </c>
      <c r="S3236" s="9">
        <f t="shared" si="203"/>
        <v>42734.789444444439</v>
      </c>
      <c r="T3236" s="9">
        <f t="shared" si="202"/>
        <v>42767.979861111111</v>
      </c>
    </row>
    <row r="3237" spans="1:20"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204"/>
        <v>103.20666666666666</v>
      </c>
      <c r="P3237">
        <f t="shared" si="201"/>
        <v>85.530386740331494</v>
      </c>
      <c r="Q3237" t="s">
        <v>8321</v>
      </c>
      <c r="R3237" t="s">
        <v>8322</v>
      </c>
      <c r="S3237" s="9">
        <f t="shared" si="203"/>
        <v>42522.347812499997</v>
      </c>
      <c r="T3237" s="9">
        <f t="shared" si="202"/>
        <v>42552.347812499997</v>
      </c>
    </row>
    <row r="3238" spans="1:20"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204"/>
        <v>100.6</v>
      </c>
      <c r="P3238">
        <f t="shared" si="201"/>
        <v>182.90909090909091</v>
      </c>
      <c r="Q3238" t="s">
        <v>8321</v>
      </c>
      <c r="R3238" t="s">
        <v>8322</v>
      </c>
      <c r="S3238" s="9">
        <f t="shared" si="203"/>
        <v>42702.917048611111</v>
      </c>
      <c r="T3238" s="9">
        <f t="shared" si="202"/>
        <v>42732.917048611111</v>
      </c>
    </row>
    <row r="3239" spans="1:20"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204"/>
        <v>100.78754285714287</v>
      </c>
      <c r="P3239">
        <f t="shared" si="201"/>
        <v>131.13620817843866</v>
      </c>
      <c r="Q3239" t="s">
        <v>8321</v>
      </c>
      <c r="R3239" t="s">
        <v>8322</v>
      </c>
      <c r="S3239" s="9">
        <f t="shared" si="203"/>
        <v>42252.474351851852</v>
      </c>
      <c r="T3239" s="9">
        <f t="shared" si="202"/>
        <v>42276.165972222225</v>
      </c>
    </row>
    <row r="3240" spans="1:20"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204"/>
        <v>112.32142857142857</v>
      </c>
      <c r="P3240">
        <f t="shared" si="201"/>
        <v>39.810126582278478</v>
      </c>
      <c r="Q3240" t="s">
        <v>8321</v>
      </c>
      <c r="R3240" t="s">
        <v>8322</v>
      </c>
      <c r="S3240" s="9">
        <f t="shared" si="203"/>
        <v>42156.510393518518</v>
      </c>
      <c r="T3240" s="9">
        <f t="shared" si="202"/>
        <v>42186.510393518518</v>
      </c>
    </row>
    <row r="3241" spans="1:20"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204"/>
        <v>105.91914022517912</v>
      </c>
      <c r="P3241">
        <f t="shared" si="201"/>
        <v>59.701730769230764</v>
      </c>
      <c r="Q3241" t="s">
        <v>8321</v>
      </c>
      <c r="R3241" t="s">
        <v>8322</v>
      </c>
      <c r="S3241" s="9">
        <f t="shared" si="203"/>
        <v>42278.089039351849</v>
      </c>
      <c r="T3241" s="9">
        <f t="shared" si="202"/>
        <v>42302.999305555553</v>
      </c>
    </row>
    <row r="3242" spans="1:20"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204"/>
        <v>100.56666666666668</v>
      </c>
      <c r="P3242">
        <f t="shared" si="201"/>
        <v>88.735294117647058</v>
      </c>
      <c r="Q3242" t="s">
        <v>8321</v>
      </c>
      <c r="R3242" t="s">
        <v>8322</v>
      </c>
      <c r="S3242" s="9">
        <f t="shared" si="203"/>
        <v>42754.693842592591</v>
      </c>
      <c r="T3242" s="9">
        <f t="shared" si="202"/>
        <v>42782.958333333328</v>
      </c>
    </row>
    <row r="3243" spans="1:20"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204"/>
        <v>115.30588235294117</v>
      </c>
      <c r="P3243">
        <f t="shared" si="201"/>
        <v>58.688622754491021</v>
      </c>
      <c r="Q3243" t="s">
        <v>8321</v>
      </c>
      <c r="R3243" t="s">
        <v>8322</v>
      </c>
      <c r="S3243" s="9">
        <f t="shared" si="203"/>
        <v>41893.324884259258</v>
      </c>
      <c r="T3243" s="9">
        <f t="shared" si="202"/>
        <v>41926.290972222225</v>
      </c>
    </row>
    <row r="3244" spans="1:20"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204"/>
        <v>127.30419999999999</v>
      </c>
      <c r="P3244">
        <f t="shared" si="201"/>
        <v>69.56513661202186</v>
      </c>
      <c r="Q3244" t="s">
        <v>8321</v>
      </c>
      <c r="R3244" t="s">
        <v>8322</v>
      </c>
      <c r="S3244" s="9">
        <f t="shared" si="203"/>
        <v>41871.755694444444</v>
      </c>
      <c r="T3244" s="9">
        <f t="shared" si="202"/>
        <v>41901.755694444444</v>
      </c>
    </row>
    <row r="3245" spans="1:20"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204"/>
        <v>102.83750000000001</v>
      </c>
      <c r="P3245">
        <f t="shared" si="201"/>
        <v>115.87323943661971</v>
      </c>
      <c r="Q3245" t="s">
        <v>8321</v>
      </c>
      <c r="R3245" t="s">
        <v>8322</v>
      </c>
      <c r="S3245" s="9">
        <f t="shared" si="203"/>
        <v>42262.096782407403</v>
      </c>
      <c r="T3245" s="9">
        <f t="shared" si="202"/>
        <v>42286</v>
      </c>
    </row>
    <row r="3246" spans="1:20"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204"/>
        <v>102.9375</v>
      </c>
      <c r="P3246">
        <f t="shared" si="201"/>
        <v>23.869565217391305</v>
      </c>
      <c r="Q3246" t="s">
        <v>8321</v>
      </c>
      <c r="R3246" t="s">
        <v>8322</v>
      </c>
      <c r="S3246" s="9">
        <f t="shared" si="203"/>
        <v>42675.694236111114</v>
      </c>
      <c r="T3246" s="9">
        <f t="shared" si="202"/>
        <v>42705.735902777778</v>
      </c>
    </row>
    <row r="3247" spans="1:20"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204"/>
        <v>104.3047619047619</v>
      </c>
      <c r="P3247">
        <f t="shared" si="201"/>
        <v>81.125925925925927</v>
      </c>
      <c r="Q3247" t="s">
        <v>8321</v>
      </c>
      <c r="R3247" t="s">
        <v>8322</v>
      </c>
      <c r="S3247" s="9">
        <f t="shared" si="203"/>
        <v>42135.60020833333</v>
      </c>
      <c r="T3247" s="9">
        <f t="shared" si="202"/>
        <v>42167.083333333328</v>
      </c>
    </row>
    <row r="3248" spans="1:20"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204"/>
        <v>111.22000000000001</v>
      </c>
      <c r="P3248">
        <f t="shared" si="201"/>
        <v>57.626943005181346</v>
      </c>
      <c r="Q3248" t="s">
        <v>8321</v>
      </c>
      <c r="R3248" t="s">
        <v>8322</v>
      </c>
      <c r="S3248" s="9">
        <f t="shared" si="203"/>
        <v>42230.472222222219</v>
      </c>
      <c r="T3248" s="9">
        <f t="shared" si="202"/>
        <v>42259.165972222225</v>
      </c>
    </row>
    <row r="3249" spans="1:20"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204"/>
        <v>105.86</v>
      </c>
      <c r="P3249">
        <f t="shared" si="201"/>
        <v>46.429824561403507</v>
      </c>
      <c r="Q3249" t="s">
        <v>8321</v>
      </c>
      <c r="R3249" t="s">
        <v>8322</v>
      </c>
      <c r="S3249" s="9">
        <f t="shared" si="203"/>
        <v>42167.434166666666</v>
      </c>
      <c r="T3249" s="9">
        <f t="shared" si="202"/>
        <v>42197.434166666666</v>
      </c>
    </row>
    <row r="3250" spans="1:20"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204"/>
        <v>100.79166666666666</v>
      </c>
      <c r="P3250">
        <f t="shared" si="201"/>
        <v>60.475000000000001</v>
      </c>
      <c r="Q3250" t="s">
        <v>8321</v>
      </c>
      <c r="R3250" t="s">
        <v>8322</v>
      </c>
      <c r="S3250" s="9">
        <f t="shared" si="203"/>
        <v>42068.888391203705</v>
      </c>
      <c r="T3250" s="9">
        <f t="shared" si="202"/>
        <v>42098.846724537041</v>
      </c>
    </row>
    <row r="3251" spans="1:20"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204"/>
        <v>104.92727272727274</v>
      </c>
      <c r="P3251">
        <f t="shared" si="201"/>
        <v>65.579545454545453</v>
      </c>
      <c r="Q3251" t="s">
        <v>8321</v>
      </c>
      <c r="R3251" t="s">
        <v>8322</v>
      </c>
      <c r="S3251" s="9">
        <f t="shared" si="203"/>
        <v>42145.746689814812</v>
      </c>
      <c r="T3251" s="9">
        <f t="shared" si="202"/>
        <v>42175.746689814812</v>
      </c>
    </row>
    <row r="3252" spans="1:20"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204"/>
        <v>101.55199999999999</v>
      </c>
      <c r="P3252">
        <f t="shared" si="201"/>
        <v>119.1924882629108</v>
      </c>
      <c r="Q3252" t="s">
        <v>8321</v>
      </c>
      <c r="R3252" t="s">
        <v>8322</v>
      </c>
      <c r="S3252" s="9">
        <f t="shared" si="203"/>
        <v>41918.742175925923</v>
      </c>
      <c r="T3252" s="9">
        <f t="shared" si="202"/>
        <v>41948.783842592595</v>
      </c>
    </row>
    <row r="3253" spans="1:20"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204"/>
        <v>110.73333333333333</v>
      </c>
      <c r="P3253">
        <f t="shared" si="201"/>
        <v>83.05</v>
      </c>
      <c r="Q3253" t="s">
        <v>8321</v>
      </c>
      <c r="R3253" t="s">
        <v>8322</v>
      </c>
      <c r="S3253" s="9">
        <f t="shared" si="203"/>
        <v>42146.731087962966</v>
      </c>
      <c r="T3253" s="9">
        <f t="shared" si="202"/>
        <v>42176.731087962966</v>
      </c>
    </row>
    <row r="3254" spans="1:20"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204"/>
        <v>127.82222222222221</v>
      </c>
      <c r="P3254">
        <f t="shared" si="201"/>
        <v>57.52</v>
      </c>
      <c r="Q3254" t="s">
        <v>8321</v>
      </c>
      <c r="R3254" t="s">
        <v>8322</v>
      </c>
      <c r="S3254" s="9">
        <f t="shared" si="203"/>
        <v>42590.472685185188</v>
      </c>
      <c r="T3254" s="9">
        <f t="shared" si="202"/>
        <v>42620.472685185188</v>
      </c>
    </row>
    <row r="3255" spans="1:20"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204"/>
        <v>101.82500000000002</v>
      </c>
      <c r="P3255">
        <f t="shared" si="201"/>
        <v>177.08695652173913</v>
      </c>
      <c r="Q3255" t="s">
        <v>8321</v>
      </c>
      <c r="R3255" t="s">
        <v>8322</v>
      </c>
      <c r="S3255" s="9">
        <f t="shared" si="203"/>
        <v>42602.576712962968</v>
      </c>
      <c r="T3255" s="9">
        <f t="shared" si="202"/>
        <v>42621.15625</v>
      </c>
    </row>
    <row r="3256" spans="1:20"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204"/>
        <v>101.25769230769231</v>
      </c>
      <c r="P3256">
        <f t="shared" si="201"/>
        <v>70.771505376344081</v>
      </c>
      <c r="Q3256" t="s">
        <v>8321</v>
      </c>
      <c r="R3256" t="s">
        <v>8322</v>
      </c>
      <c r="S3256" s="9">
        <f t="shared" si="203"/>
        <v>42059.085752314815</v>
      </c>
      <c r="T3256" s="9">
        <f t="shared" si="202"/>
        <v>42089.044085648144</v>
      </c>
    </row>
    <row r="3257" spans="1:20"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204"/>
        <v>175</v>
      </c>
      <c r="P3257">
        <f t="shared" si="201"/>
        <v>29.166666666666668</v>
      </c>
      <c r="Q3257" t="s">
        <v>8321</v>
      </c>
      <c r="R3257" t="s">
        <v>8322</v>
      </c>
      <c r="S3257" s="9">
        <f t="shared" si="203"/>
        <v>41889.768229166664</v>
      </c>
      <c r="T3257" s="9">
        <f t="shared" si="202"/>
        <v>41919.768229166664</v>
      </c>
    </row>
    <row r="3258" spans="1:20"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204"/>
        <v>128.06</v>
      </c>
      <c r="P3258">
        <f t="shared" si="201"/>
        <v>72.76136363636364</v>
      </c>
      <c r="Q3258" t="s">
        <v>8321</v>
      </c>
      <c r="R3258" t="s">
        <v>8322</v>
      </c>
      <c r="S3258" s="9">
        <f t="shared" si="203"/>
        <v>42144.573807870373</v>
      </c>
      <c r="T3258" s="9">
        <f t="shared" si="202"/>
        <v>42166.165972222225</v>
      </c>
    </row>
    <row r="3259" spans="1:20"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204"/>
        <v>106.29949999999999</v>
      </c>
      <c r="P3259">
        <f t="shared" si="201"/>
        <v>51.853414634146333</v>
      </c>
      <c r="Q3259" t="s">
        <v>8321</v>
      </c>
      <c r="R3259" t="s">
        <v>8322</v>
      </c>
      <c r="S3259" s="9">
        <f t="shared" si="203"/>
        <v>42758.559629629628</v>
      </c>
      <c r="T3259" s="9">
        <f t="shared" si="202"/>
        <v>42788.559629629628</v>
      </c>
    </row>
    <row r="3260" spans="1:20"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204"/>
        <v>105.21428571428571</v>
      </c>
      <c r="P3260">
        <f t="shared" si="201"/>
        <v>98.2</v>
      </c>
      <c r="Q3260" t="s">
        <v>8321</v>
      </c>
      <c r="R3260" t="s">
        <v>8322</v>
      </c>
      <c r="S3260" s="9">
        <f t="shared" si="203"/>
        <v>41982.887280092589</v>
      </c>
      <c r="T3260" s="9">
        <f t="shared" si="202"/>
        <v>42012.887280092589</v>
      </c>
    </row>
    <row r="3261" spans="1:20"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204"/>
        <v>106.16782608695652</v>
      </c>
      <c r="P3261">
        <f t="shared" si="201"/>
        <v>251.7381443298969</v>
      </c>
      <c r="Q3261" t="s">
        <v>8321</v>
      </c>
      <c r="R3261" t="s">
        <v>8322</v>
      </c>
      <c r="S3261" s="9">
        <f t="shared" si="203"/>
        <v>42614.760937500003</v>
      </c>
      <c r="T3261" s="9">
        <f t="shared" si="202"/>
        <v>42644.165972222225</v>
      </c>
    </row>
    <row r="3262" spans="1:20"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204"/>
        <v>109.24000000000001</v>
      </c>
      <c r="P3262">
        <f t="shared" si="201"/>
        <v>74.821917808219183</v>
      </c>
      <c r="Q3262" t="s">
        <v>8321</v>
      </c>
      <c r="R3262" t="s">
        <v>8322</v>
      </c>
      <c r="S3262" s="9">
        <f t="shared" si="203"/>
        <v>42303.672662037032</v>
      </c>
      <c r="T3262" s="9">
        <f t="shared" si="202"/>
        <v>42338.714328703703</v>
      </c>
    </row>
    <row r="3263" spans="1:20"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204"/>
        <v>100.45454545454547</v>
      </c>
      <c r="P3263">
        <f t="shared" si="201"/>
        <v>67.65306122448979</v>
      </c>
      <c r="Q3263" t="s">
        <v>8321</v>
      </c>
      <c r="R3263" t="s">
        <v>8322</v>
      </c>
      <c r="S3263" s="9">
        <f t="shared" si="203"/>
        <v>42171.725416666668</v>
      </c>
      <c r="T3263" s="9">
        <f t="shared" si="202"/>
        <v>42201.725416666668</v>
      </c>
    </row>
    <row r="3264" spans="1:20"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204"/>
        <v>103.04098360655738</v>
      </c>
      <c r="P3264">
        <f t="shared" si="201"/>
        <v>93.81343283582089</v>
      </c>
      <c r="Q3264" t="s">
        <v>8321</v>
      </c>
      <c r="R3264" t="s">
        <v>8322</v>
      </c>
      <c r="S3264" s="9">
        <f t="shared" si="203"/>
        <v>41964.315532407403</v>
      </c>
      <c r="T3264" s="9">
        <f t="shared" si="202"/>
        <v>41995.166666666672</v>
      </c>
    </row>
    <row r="3265" spans="1:20"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204"/>
        <v>112.1664</v>
      </c>
      <c r="P3265">
        <f t="shared" si="201"/>
        <v>41.237647058823526</v>
      </c>
      <c r="Q3265" t="s">
        <v>8321</v>
      </c>
      <c r="R3265" t="s">
        <v>8322</v>
      </c>
      <c r="S3265" s="9">
        <f t="shared" si="203"/>
        <v>42284.516064814816</v>
      </c>
      <c r="T3265" s="9">
        <f t="shared" si="202"/>
        <v>42307.875</v>
      </c>
    </row>
    <row r="3266" spans="1:20"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si="204"/>
        <v>103</v>
      </c>
      <c r="P3266">
        <f t="shared" si="201"/>
        <v>52.551020408163268</v>
      </c>
      <c r="Q3266" t="s">
        <v>8321</v>
      </c>
      <c r="R3266" t="s">
        <v>8322</v>
      </c>
      <c r="S3266" s="9">
        <f t="shared" si="203"/>
        <v>42016.800208333334</v>
      </c>
      <c r="T3266" s="9">
        <f t="shared" si="202"/>
        <v>42032.916666666672</v>
      </c>
    </row>
    <row r="3267" spans="1:20"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si="204"/>
        <v>164</v>
      </c>
      <c r="P3267">
        <f t="shared" ref="P3267:P3330" si="205">(E3267/L3267)</f>
        <v>70.285714285714292</v>
      </c>
      <c r="Q3267" t="s">
        <v>8321</v>
      </c>
      <c r="R3267" t="s">
        <v>8322</v>
      </c>
      <c r="S3267" s="9">
        <f t="shared" si="203"/>
        <v>42311.711979166663</v>
      </c>
      <c r="T3267" s="9">
        <f t="shared" ref="T3267:T3330" si="206">(((I3267/60)/60)/24)+DATE(1970,1,1)</f>
        <v>42341.708333333328</v>
      </c>
    </row>
    <row r="3268" spans="1:20"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204"/>
        <v>131.28333333333333</v>
      </c>
      <c r="P3268">
        <f t="shared" si="205"/>
        <v>48.325153374233132</v>
      </c>
      <c r="Q3268" t="s">
        <v>8321</v>
      </c>
      <c r="R3268" t="s">
        <v>8322</v>
      </c>
      <c r="S3268" s="9">
        <f t="shared" ref="S3268:S3331" si="207">(((J3268/60)/60)/24)+DATE(1970,1,1)</f>
        <v>42136.536134259266</v>
      </c>
      <c r="T3268" s="9">
        <f t="shared" si="206"/>
        <v>42167.875</v>
      </c>
    </row>
    <row r="3269" spans="1:20"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204"/>
        <v>102.1</v>
      </c>
      <c r="P3269">
        <f t="shared" si="205"/>
        <v>53.177083333333336</v>
      </c>
      <c r="Q3269" t="s">
        <v>8321</v>
      </c>
      <c r="R3269" t="s">
        <v>8322</v>
      </c>
      <c r="S3269" s="9">
        <f t="shared" si="207"/>
        <v>42172.757638888885</v>
      </c>
      <c r="T3269" s="9">
        <f t="shared" si="206"/>
        <v>42202.757638888885</v>
      </c>
    </row>
    <row r="3270" spans="1:20"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204"/>
        <v>128</v>
      </c>
      <c r="P3270">
        <f t="shared" si="205"/>
        <v>60.952380952380949</v>
      </c>
      <c r="Q3270" t="s">
        <v>8321</v>
      </c>
      <c r="R3270" t="s">
        <v>8322</v>
      </c>
      <c r="S3270" s="9">
        <f t="shared" si="207"/>
        <v>42590.90425925926</v>
      </c>
      <c r="T3270" s="9">
        <f t="shared" si="206"/>
        <v>42606.90425925926</v>
      </c>
    </row>
    <row r="3271" spans="1:20"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204"/>
        <v>101.49999999999999</v>
      </c>
      <c r="P3271">
        <f t="shared" si="205"/>
        <v>116</v>
      </c>
      <c r="Q3271" t="s">
        <v>8321</v>
      </c>
      <c r="R3271" t="s">
        <v>8322</v>
      </c>
      <c r="S3271" s="9">
        <f t="shared" si="207"/>
        <v>42137.395798611105</v>
      </c>
      <c r="T3271" s="9">
        <f t="shared" si="206"/>
        <v>42171.458333333328</v>
      </c>
    </row>
    <row r="3272" spans="1:20"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204"/>
        <v>101.66666666666666</v>
      </c>
      <c r="P3272">
        <f t="shared" si="205"/>
        <v>61</v>
      </c>
      <c r="Q3272" t="s">
        <v>8321</v>
      </c>
      <c r="R3272" t="s">
        <v>8322</v>
      </c>
      <c r="S3272" s="9">
        <f t="shared" si="207"/>
        <v>42167.533159722225</v>
      </c>
      <c r="T3272" s="9">
        <f t="shared" si="206"/>
        <v>42197.533159722225</v>
      </c>
    </row>
    <row r="3273" spans="1:20"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204"/>
        <v>130</v>
      </c>
      <c r="P3273">
        <f t="shared" si="205"/>
        <v>38.235294117647058</v>
      </c>
      <c r="Q3273" t="s">
        <v>8321</v>
      </c>
      <c r="R3273" t="s">
        <v>8322</v>
      </c>
      <c r="S3273" s="9">
        <f t="shared" si="207"/>
        <v>41915.437210648146</v>
      </c>
      <c r="T3273" s="9">
        <f t="shared" si="206"/>
        <v>41945.478877314818</v>
      </c>
    </row>
    <row r="3274" spans="1:20"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204"/>
        <v>154.43</v>
      </c>
      <c r="P3274">
        <f t="shared" si="205"/>
        <v>106.50344827586207</v>
      </c>
      <c r="Q3274" t="s">
        <v>8321</v>
      </c>
      <c r="R3274" t="s">
        <v>8322</v>
      </c>
      <c r="S3274" s="9">
        <f t="shared" si="207"/>
        <v>42284.500104166669</v>
      </c>
      <c r="T3274" s="9">
        <f t="shared" si="206"/>
        <v>42314.541770833333</v>
      </c>
    </row>
    <row r="3275" spans="1:20"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204"/>
        <v>107.4</v>
      </c>
      <c r="P3275">
        <f t="shared" si="205"/>
        <v>204.57142857142858</v>
      </c>
      <c r="Q3275" t="s">
        <v>8321</v>
      </c>
      <c r="R3275" t="s">
        <v>8322</v>
      </c>
      <c r="S3275" s="9">
        <f t="shared" si="207"/>
        <v>42611.801412037035</v>
      </c>
      <c r="T3275" s="9">
        <f t="shared" si="206"/>
        <v>42627.791666666672</v>
      </c>
    </row>
    <row r="3276" spans="1:20"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204"/>
        <v>101.32258064516128</v>
      </c>
      <c r="P3276">
        <f t="shared" si="205"/>
        <v>54.912587412587413</v>
      </c>
      <c r="Q3276" t="s">
        <v>8321</v>
      </c>
      <c r="R3276" t="s">
        <v>8322</v>
      </c>
      <c r="S3276" s="9">
        <f t="shared" si="207"/>
        <v>42400.704537037032</v>
      </c>
      <c r="T3276" s="9">
        <f t="shared" si="206"/>
        <v>42444.875</v>
      </c>
    </row>
    <row r="3277" spans="1:20"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204"/>
        <v>100.27777777777777</v>
      </c>
      <c r="P3277">
        <f t="shared" si="205"/>
        <v>150.41666666666666</v>
      </c>
      <c r="Q3277" t="s">
        <v>8321</v>
      </c>
      <c r="R3277" t="s">
        <v>8322</v>
      </c>
      <c r="S3277" s="9">
        <f t="shared" si="207"/>
        <v>42017.88045138889</v>
      </c>
      <c r="T3277" s="9">
        <f t="shared" si="206"/>
        <v>42044.1875</v>
      </c>
    </row>
    <row r="3278" spans="1:20"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204"/>
        <v>116.84444444444443</v>
      </c>
      <c r="P3278">
        <f t="shared" si="205"/>
        <v>52.58</v>
      </c>
      <c r="Q3278" t="s">
        <v>8321</v>
      </c>
      <c r="R3278" t="s">
        <v>8322</v>
      </c>
      <c r="S3278" s="9">
        <f t="shared" si="207"/>
        <v>42426.949988425928</v>
      </c>
      <c r="T3278" s="9">
        <f t="shared" si="206"/>
        <v>42461.165972222225</v>
      </c>
    </row>
    <row r="3279" spans="1:20"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204"/>
        <v>108.60000000000001</v>
      </c>
      <c r="P3279">
        <f t="shared" si="205"/>
        <v>54.3</v>
      </c>
      <c r="Q3279" t="s">
        <v>8321</v>
      </c>
      <c r="R3279" t="s">
        <v>8322</v>
      </c>
      <c r="S3279" s="9">
        <f t="shared" si="207"/>
        <v>41931.682939814818</v>
      </c>
      <c r="T3279" s="9">
        <f t="shared" si="206"/>
        <v>41961.724606481483</v>
      </c>
    </row>
    <row r="3280" spans="1:20"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204"/>
        <v>103.4</v>
      </c>
      <c r="P3280">
        <f t="shared" si="205"/>
        <v>76.029411764705884</v>
      </c>
      <c r="Q3280" t="s">
        <v>8321</v>
      </c>
      <c r="R3280" t="s">
        <v>8322</v>
      </c>
      <c r="S3280" s="9">
        <f t="shared" si="207"/>
        <v>42124.848414351851</v>
      </c>
      <c r="T3280" s="9">
        <f t="shared" si="206"/>
        <v>42154.848414351851</v>
      </c>
    </row>
    <row r="3281" spans="1:20"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204"/>
        <v>114.27586206896552</v>
      </c>
      <c r="P3281">
        <f t="shared" si="205"/>
        <v>105.2063492063492</v>
      </c>
      <c r="Q3281" t="s">
        <v>8321</v>
      </c>
      <c r="R3281" t="s">
        <v>8322</v>
      </c>
      <c r="S3281" s="9">
        <f t="shared" si="207"/>
        <v>42431.102534722217</v>
      </c>
      <c r="T3281" s="9">
        <f t="shared" si="206"/>
        <v>42461.06086805556</v>
      </c>
    </row>
    <row r="3282" spans="1:20"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204"/>
        <v>103</v>
      </c>
      <c r="P3282">
        <f t="shared" si="205"/>
        <v>68.666666666666671</v>
      </c>
      <c r="Q3282" t="s">
        <v>8321</v>
      </c>
      <c r="R3282" t="s">
        <v>8322</v>
      </c>
      <c r="S3282" s="9">
        <f t="shared" si="207"/>
        <v>42121.756921296299</v>
      </c>
      <c r="T3282" s="9">
        <f t="shared" si="206"/>
        <v>42156.208333333328</v>
      </c>
    </row>
    <row r="3283" spans="1:20"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ref="O3283:O3346" si="208">E3283/D3283 *100</f>
        <v>121.6</v>
      </c>
      <c r="P3283">
        <f t="shared" si="205"/>
        <v>129.36170212765958</v>
      </c>
      <c r="Q3283" t="s">
        <v>8321</v>
      </c>
      <c r="R3283" t="s">
        <v>8322</v>
      </c>
      <c r="S3283" s="9">
        <f t="shared" si="207"/>
        <v>42219.019733796296</v>
      </c>
      <c r="T3283" s="9">
        <f t="shared" si="206"/>
        <v>42249.019733796296</v>
      </c>
    </row>
    <row r="3284" spans="1:20"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208"/>
        <v>102.6467741935484</v>
      </c>
      <c r="P3284">
        <f t="shared" si="205"/>
        <v>134.26371308016877</v>
      </c>
      <c r="Q3284" t="s">
        <v>8321</v>
      </c>
      <c r="R3284" t="s">
        <v>8322</v>
      </c>
      <c r="S3284" s="9">
        <f t="shared" si="207"/>
        <v>42445.19430555556</v>
      </c>
      <c r="T3284" s="9">
        <f t="shared" si="206"/>
        <v>42489.19430555556</v>
      </c>
    </row>
    <row r="3285" spans="1:20"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208"/>
        <v>104.75000000000001</v>
      </c>
      <c r="P3285">
        <f t="shared" si="205"/>
        <v>17.829787234042552</v>
      </c>
      <c r="Q3285" t="s">
        <v>8321</v>
      </c>
      <c r="R3285" t="s">
        <v>8322</v>
      </c>
      <c r="S3285" s="9">
        <f t="shared" si="207"/>
        <v>42379.74418981481</v>
      </c>
      <c r="T3285" s="9">
        <f t="shared" si="206"/>
        <v>42410.875</v>
      </c>
    </row>
    <row r="3286" spans="1:20"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208"/>
        <v>101.6</v>
      </c>
      <c r="P3286">
        <f t="shared" si="205"/>
        <v>203.2</v>
      </c>
      <c r="Q3286" t="s">
        <v>8321</v>
      </c>
      <c r="R3286" t="s">
        <v>8322</v>
      </c>
      <c r="S3286" s="9">
        <f t="shared" si="207"/>
        <v>42380.884872685187</v>
      </c>
      <c r="T3286" s="9">
        <f t="shared" si="206"/>
        <v>42398.249305555553</v>
      </c>
    </row>
    <row r="3287" spans="1:20"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208"/>
        <v>112.10242048409683</v>
      </c>
      <c r="P3287">
        <f t="shared" si="205"/>
        <v>69.18518518518519</v>
      </c>
      <c r="Q3287" t="s">
        <v>8321</v>
      </c>
      <c r="R3287" t="s">
        <v>8322</v>
      </c>
      <c r="S3287" s="9">
        <f t="shared" si="207"/>
        <v>42762.942430555559</v>
      </c>
      <c r="T3287" s="9">
        <f t="shared" si="206"/>
        <v>42794.208333333328</v>
      </c>
    </row>
    <row r="3288" spans="1:20"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208"/>
        <v>101.76666666666667</v>
      </c>
      <c r="P3288">
        <f t="shared" si="205"/>
        <v>125.12295081967213</v>
      </c>
      <c r="Q3288" t="s">
        <v>8321</v>
      </c>
      <c r="R3288" t="s">
        <v>8322</v>
      </c>
      <c r="S3288" s="9">
        <f t="shared" si="207"/>
        <v>42567.840069444443</v>
      </c>
      <c r="T3288" s="9">
        <f t="shared" si="206"/>
        <v>42597.840069444443</v>
      </c>
    </row>
    <row r="3289" spans="1:20"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208"/>
        <v>100</v>
      </c>
      <c r="P3289">
        <f t="shared" si="205"/>
        <v>73.529411764705884</v>
      </c>
      <c r="Q3289" t="s">
        <v>8321</v>
      </c>
      <c r="R3289" t="s">
        <v>8322</v>
      </c>
      <c r="S3289" s="9">
        <f t="shared" si="207"/>
        <v>42311.750324074077</v>
      </c>
      <c r="T3289" s="9">
        <f t="shared" si="206"/>
        <v>42336.750324074077</v>
      </c>
    </row>
    <row r="3290" spans="1:20"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208"/>
        <v>100.26489999999998</v>
      </c>
      <c r="P3290">
        <f t="shared" si="205"/>
        <v>48.437149758454105</v>
      </c>
      <c r="Q3290" t="s">
        <v>8321</v>
      </c>
      <c r="R3290" t="s">
        <v>8322</v>
      </c>
      <c r="S3290" s="9">
        <f t="shared" si="207"/>
        <v>42505.774479166663</v>
      </c>
      <c r="T3290" s="9">
        <f t="shared" si="206"/>
        <v>42541.958333333328</v>
      </c>
    </row>
    <row r="3291" spans="1:20"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208"/>
        <v>133.04200000000003</v>
      </c>
      <c r="P3291">
        <f t="shared" si="205"/>
        <v>26.608400000000003</v>
      </c>
      <c r="Q3291" t="s">
        <v>8321</v>
      </c>
      <c r="R3291" t="s">
        <v>8322</v>
      </c>
      <c r="S3291" s="9">
        <f t="shared" si="207"/>
        <v>42758.368078703701</v>
      </c>
      <c r="T3291" s="9">
        <f t="shared" si="206"/>
        <v>42786.368078703701</v>
      </c>
    </row>
    <row r="3292" spans="1:20"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208"/>
        <v>121.2</v>
      </c>
      <c r="P3292">
        <f t="shared" si="205"/>
        <v>33.666666666666664</v>
      </c>
      <c r="Q3292" t="s">
        <v>8321</v>
      </c>
      <c r="R3292" t="s">
        <v>8322</v>
      </c>
      <c r="S3292" s="9">
        <f t="shared" si="207"/>
        <v>42775.51494212963</v>
      </c>
      <c r="T3292" s="9">
        <f t="shared" si="206"/>
        <v>42805.51494212963</v>
      </c>
    </row>
    <row r="3293" spans="1:20"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208"/>
        <v>113.99999999999999</v>
      </c>
      <c r="P3293">
        <f t="shared" si="205"/>
        <v>40.714285714285715</v>
      </c>
      <c r="Q3293" t="s">
        <v>8321</v>
      </c>
      <c r="R3293" t="s">
        <v>8322</v>
      </c>
      <c r="S3293" s="9">
        <f t="shared" si="207"/>
        <v>42232.702546296292</v>
      </c>
      <c r="T3293" s="9">
        <f t="shared" si="206"/>
        <v>42264.165972222225</v>
      </c>
    </row>
    <row r="3294" spans="1:20"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208"/>
        <v>286.13861386138615</v>
      </c>
      <c r="P3294">
        <f t="shared" si="205"/>
        <v>19.266666666666666</v>
      </c>
      <c r="Q3294" t="s">
        <v>8321</v>
      </c>
      <c r="R3294" t="s">
        <v>8322</v>
      </c>
      <c r="S3294" s="9">
        <f t="shared" si="207"/>
        <v>42282.770231481481</v>
      </c>
      <c r="T3294" s="9">
        <f t="shared" si="206"/>
        <v>42342.811898148153</v>
      </c>
    </row>
    <row r="3295" spans="1:20"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208"/>
        <v>170.44444444444446</v>
      </c>
      <c r="P3295">
        <f t="shared" si="205"/>
        <v>84.285714285714292</v>
      </c>
      <c r="Q3295" t="s">
        <v>8321</v>
      </c>
      <c r="R3295" t="s">
        <v>8322</v>
      </c>
      <c r="S3295" s="9">
        <f t="shared" si="207"/>
        <v>42768.425370370373</v>
      </c>
      <c r="T3295" s="9">
        <f t="shared" si="206"/>
        <v>42798.425370370373</v>
      </c>
    </row>
    <row r="3296" spans="1:20"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208"/>
        <v>118.33333333333333</v>
      </c>
      <c r="P3296">
        <f t="shared" si="205"/>
        <v>29.583333333333332</v>
      </c>
      <c r="Q3296" t="s">
        <v>8321</v>
      </c>
      <c r="R3296" t="s">
        <v>8322</v>
      </c>
      <c r="S3296" s="9">
        <f t="shared" si="207"/>
        <v>42141.541134259256</v>
      </c>
      <c r="T3296" s="9">
        <f t="shared" si="206"/>
        <v>42171.541134259256</v>
      </c>
    </row>
    <row r="3297" spans="1:20"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208"/>
        <v>102.85857142857142</v>
      </c>
      <c r="P3297">
        <f t="shared" si="205"/>
        <v>26.667037037037037</v>
      </c>
      <c r="Q3297" t="s">
        <v>8321</v>
      </c>
      <c r="R3297" t="s">
        <v>8322</v>
      </c>
      <c r="S3297" s="9">
        <f t="shared" si="207"/>
        <v>42609.442465277782</v>
      </c>
      <c r="T3297" s="9">
        <f t="shared" si="206"/>
        <v>42639.442465277782</v>
      </c>
    </row>
    <row r="3298" spans="1:20"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208"/>
        <v>144.06666666666666</v>
      </c>
      <c r="P3298">
        <f t="shared" si="205"/>
        <v>45.978723404255319</v>
      </c>
      <c r="Q3298" t="s">
        <v>8321</v>
      </c>
      <c r="R3298" t="s">
        <v>8322</v>
      </c>
      <c r="S3298" s="9">
        <f t="shared" si="207"/>
        <v>42309.756620370375</v>
      </c>
      <c r="T3298" s="9">
        <f t="shared" si="206"/>
        <v>42330.916666666672</v>
      </c>
    </row>
    <row r="3299" spans="1:20"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208"/>
        <v>100.07272727272726</v>
      </c>
      <c r="P3299">
        <f t="shared" si="205"/>
        <v>125.09090909090909</v>
      </c>
      <c r="Q3299" t="s">
        <v>8321</v>
      </c>
      <c r="R3299" t="s">
        <v>8322</v>
      </c>
      <c r="S3299" s="9">
        <f t="shared" si="207"/>
        <v>42193.771481481483</v>
      </c>
      <c r="T3299" s="9">
        <f t="shared" si="206"/>
        <v>42212.957638888889</v>
      </c>
    </row>
    <row r="3300" spans="1:20"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208"/>
        <v>101.73</v>
      </c>
      <c r="P3300">
        <f t="shared" si="205"/>
        <v>141.29166666666666</v>
      </c>
      <c r="Q3300" t="s">
        <v>8321</v>
      </c>
      <c r="R3300" t="s">
        <v>8322</v>
      </c>
      <c r="S3300" s="9">
        <f t="shared" si="207"/>
        <v>42239.957962962959</v>
      </c>
      <c r="T3300" s="9">
        <f t="shared" si="206"/>
        <v>42260</v>
      </c>
    </row>
    <row r="3301" spans="1:20"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208"/>
        <v>116.19999999999999</v>
      </c>
      <c r="P3301">
        <f t="shared" si="205"/>
        <v>55.333333333333336</v>
      </c>
      <c r="Q3301" t="s">
        <v>8321</v>
      </c>
      <c r="R3301" t="s">
        <v>8322</v>
      </c>
      <c r="S3301" s="9">
        <f t="shared" si="207"/>
        <v>42261.917395833334</v>
      </c>
      <c r="T3301" s="9">
        <f t="shared" si="206"/>
        <v>42291.917395833334</v>
      </c>
    </row>
    <row r="3302" spans="1:20"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208"/>
        <v>136.16666666666666</v>
      </c>
      <c r="P3302">
        <f t="shared" si="205"/>
        <v>46.420454545454547</v>
      </c>
      <c r="Q3302" t="s">
        <v>8321</v>
      </c>
      <c r="R3302" t="s">
        <v>8322</v>
      </c>
      <c r="S3302" s="9">
        <f t="shared" si="207"/>
        <v>42102.743773148148</v>
      </c>
      <c r="T3302" s="9">
        <f t="shared" si="206"/>
        <v>42123.743773148148</v>
      </c>
    </row>
    <row r="3303" spans="1:20"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208"/>
        <v>133.46666666666667</v>
      </c>
      <c r="P3303">
        <f t="shared" si="205"/>
        <v>57.2</v>
      </c>
      <c r="Q3303" t="s">
        <v>8321</v>
      </c>
      <c r="R3303" t="s">
        <v>8322</v>
      </c>
      <c r="S3303" s="9">
        <f t="shared" si="207"/>
        <v>42538.73583333334</v>
      </c>
      <c r="T3303" s="9">
        <f t="shared" si="206"/>
        <v>42583.290972222225</v>
      </c>
    </row>
    <row r="3304" spans="1:20"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208"/>
        <v>103.39285714285715</v>
      </c>
      <c r="P3304">
        <f t="shared" si="205"/>
        <v>173.7</v>
      </c>
      <c r="Q3304" t="s">
        <v>8321</v>
      </c>
      <c r="R3304" t="s">
        <v>8322</v>
      </c>
      <c r="S3304" s="9">
        <f t="shared" si="207"/>
        <v>42681.35157407407</v>
      </c>
      <c r="T3304" s="9">
        <f t="shared" si="206"/>
        <v>42711.35157407407</v>
      </c>
    </row>
    <row r="3305" spans="1:20"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208"/>
        <v>115.88888888888889</v>
      </c>
      <c r="P3305">
        <f t="shared" si="205"/>
        <v>59.6</v>
      </c>
      <c r="Q3305" t="s">
        <v>8321</v>
      </c>
      <c r="R3305" t="s">
        <v>8322</v>
      </c>
      <c r="S3305" s="9">
        <f t="shared" si="207"/>
        <v>42056.65143518518</v>
      </c>
      <c r="T3305" s="9">
        <f t="shared" si="206"/>
        <v>42091.609768518523</v>
      </c>
    </row>
    <row r="3306" spans="1:20"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208"/>
        <v>104.51666666666665</v>
      </c>
      <c r="P3306">
        <f t="shared" si="205"/>
        <v>89.585714285714289</v>
      </c>
      <c r="Q3306" t="s">
        <v>8321</v>
      </c>
      <c r="R3306" t="s">
        <v>8322</v>
      </c>
      <c r="S3306" s="9">
        <f t="shared" si="207"/>
        <v>42696.624444444446</v>
      </c>
      <c r="T3306" s="9">
        <f t="shared" si="206"/>
        <v>42726.624444444446</v>
      </c>
    </row>
    <row r="3307" spans="1:20"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208"/>
        <v>102.02500000000001</v>
      </c>
      <c r="P3307">
        <f t="shared" si="205"/>
        <v>204.05</v>
      </c>
      <c r="Q3307" t="s">
        <v>8321</v>
      </c>
      <c r="R3307" t="s">
        <v>8322</v>
      </c>
      <c r="S3307" s="9">
        <f t="shared" si="207"/>
        <v>42186.855879629627</v>
      </c>
      <c r="T3307" s="9">
        <f t="shared" si="206"/>
        <v>42216.855879629627</v>
      </c>
    </row>
    <row r="3308" spans="1:20"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208"/>
        <v>175.33333333333334</v>
      </c>
      <c r="P3308">
        <f t="shared" si="205"/>
        <v>48.703703703703702</v>
      </c>
      <c r="Q3308" t="s">
        <v>8321</v>
      </c>
      <c r="R3308" t="s">
        <v>8322</v>
      </c>
      <c r="S3308" s="9">
        <f t="shared" si="207"/>
        <v>42493.219236111108</v>
      </c>
      <c r="T3308" s="9">
        <f t="shared" si="206"/>
        <v>42531.125</v>
      </c>
    </row>
    <row r="3309" spans="1:20"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208"/>
        <v>106.67999999999999</v>
      </c>
      <c r="P3309">
        <f t="shared" si="205"/>
        <v>53.339999999999996</v>
      </c>
      <c r="Q3309" t="s">
        <v>8321</v>
      </c>
      <c r="R3309" t="s">
        <v>8322</v>
      </c>
      <c r="S3309" s="9">
        <f t="shared" si="207"/>
        <v>42475.057164351849</v>
      </c>
      <c r="T3309" s="9">
        <f t="shared" si="206"/>
        <v>42505.057164351849</v>
      </c>
    </row>
    <row r="3310" spans="1:20"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208"/>
        <v>122.28571428571429</v>
      </c>
      <c r="P3310">
        <f t="shared" si="205"/>
        <v>75.087719298245617</v>
      </c>
      <c r="Q3310" t="s">
        <v>8321</v>
      </c>
      <c r="R3310" t="s">
        <v>8322</v>
      </c>
      <c r="S3310" s="9">
        <f t="shared" si="207"/>
        <v>42452.876909722225</v>
      </c>
      <c r="T3310" s="9">
        <f t="shared" si="206"/>
        <v>42473.876909722225</v>
      </c>
    </row>
    <row r="3311" spans="1:20"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208"/>
        <v>159.42857142857144</v>
      </c>
      <c r="P3311">
        <f t="shared" si="205"/>
        <v>18</v>
      </c>
      <c r="Q3311" t="s">
        <v>8321</v>
      </c>
      <c r="R3311" t="s">
        <v>8322</v>
      </c>
      <c r="S3311" s="9">
        <f t="shared" si="207"/>
        <v>42628.650208333333</v>
      </c>
      <c r="T3311" s="9">
        <f t="shared" si="206"/>
        <v>42659.650208333333</v>
      </c>
    </row>
    <row r="3312" spans="1:20"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208"/>
        <v>100.07692307692308</v>
      </c>
      <c r="P3312">
        <f t="shared" si="205"/>
        <v>209.83870967741936</v>
      </c>
      <c r="Q3312" t="s">
        <v>8321</v>
      </c>
      <c r="R3312" t="s">
        <v>8322</v>
      </c>
      <c r="S3312" s="9">
        <f t="shared" si="207"/>
        <v>42253.928530092591</v>
      </c>
      <c r="T3312" s="9">
        <f t="shared" si="206"/>
        <v>42283.928530092591</v>
      </c>
    </row>
    <row r="3313" spans="1:20"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208"/>
        <v>109.84</v>
      </c>
      <c r="P3313">
        <f t="shared" si="205"/>
        <v>61.022222222222226</v>
      </c>
      <c r="Q3313" t="s">
        <v>8321</v>
      </c>
      <c r="R3313" t="s">
        <v>8322</v>
      </c>
      <c r="S3313" s="9">
        <f t="shared" si="207"/>
        <v>42264.29178240741</v>
      </c>
      <c r="T3313" s="9">
        <f t="shared" si="206"/>
        <v>42294.29178240741</v>
      </c>
    </row>
    <row r="3314" spans="1:20"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208"/>
        <v>100.03999999999999</v>
      </c>
      <c r="P3314">
        <f t="shared" si="205"/>
        <v>61</v>
      </c>
      <c r="Q3314" t="s">
        <v>8321</v>
      </c>
      <c r="R3314" t="s">
        <v>8322</v>
      </c>
      <c r="S3314" s="9">
        <f t="shared" si="207"/>
        <v>42664.809560185182</v>
      </c>
      <c r="T3314" s="9">
        <f t="shared" si="206"/>
        <v>42685.916666666672</v>
      </c>
    </row>
    <row r="3315" spans="1:20"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208"/>
        <v>116.05000000000001</v>
      </c>
      <c r="P3315">
        <f t="shared" si="205"/>
        <v>80.034482758620683</v>
      </c>
      <c r="Q3315" t="s">
        <v>8321</v>
      </c>
      <c r="R3315" t="s">
        <v>8322</v>
      </c>
      <c r="S3315" s="9">
        <f t="shared" si="207"/>
        <v>42382.244409722218</v>
      </c>
      <c r="T3315" s="9">
        <f t="shared" si="206"/>
        <v>42396.041666666672</v>
      </c>
    </row>
    <row r="3316" spans="1:20"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208"/>
        <v>210.75</v>
      </c>
      <c r="P3316">
        <f t="shared" si="205"/>
        <v>29.068965517241381</v>
      </c>
      <c r="Q3316" t="s">
        <v>8321</v>
      </c>
      <c r="R3316" t="s">
        <v>8322</v>
      </c>
      <c r="S3316" s="9">
        <f t="shared" si="207"/>
        <v>42105.267488425925</v>
      </c>
      <c r="T3316" s="9">
        <f t="shared" si="206"/>
        <v>42132.836805555555</v>
      </c>
    </row>
    <row r="3317" spans="1:20"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208"/>
        <v>110.00000000000001</v>
      </c>
      <c r="P3317">
        <f t="shared" si="205"/>
        <v>49.438202247191015</v>
      </c>
      <c r="Q3317" t="s">
        <v>8321</v>
      </c>
      <c r="R3317" t="s">
        <v>8322</v>
      </c>
      <c r="S3317" s="9">
        <f t="shared" si="207"/>
        <v>42466.303715277783</v>
      </c>
      <c r="T3317" s="9">
        <f t="shared" si="206"/>
        <v>42496.303715277783</v>
      </c>
    </row>
    <row r="3318" spans="1:20"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208"/>
        <v>100.08673425918037</v>
      </c>
      <c r="P3318">
        <f t="shared" si="205"/>
        <v>93.977440000000001</v>
      </c>
      <c r="Q3318" t="s">
        <v>8321</v>
      </c>
      <c r="R3318" t="s">
        <v>8322</v>
      </c>
      <c r="S3318" s="9">
        <f t="shared" si="207"/>
        <v>41826.871238425927</v>
      </c>
      <c r="T3318" s="9">
        <f t="shared" si="206"/>
        <v>41859.57916666667</v>
      </c>
    </row>
    <row r="3319" spans="1:20"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208"/>
        <v>106.19047619047619</v>
      </c>
      <c r="P3319">
        <f t="shared" si="205"/>
        <v>61.944444444444443</v>
      </c>
      <c r="Q3319" t="s">
        <v>8321</v>
      </c>
      <c r="R3319" t="s">
        <v>8322</v>
      </c>
      <c r="S3319" s="9">
        <f t="shared" si="207"/>
        <v>42499.039629629624</v>
      </c>
      <c r="T3319" s="9">
        <f t="shared" si="206"/>
        <v>42529.039629629624</v>
      </c>
    </row>
    <row r="3320" spans="1:20"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208"/>
        <v>125.6</v>
      </c>
      <c r="P3320">
        <f t="shared" si="205"/>
        <v>78.5</v>
      </c>
      <c r="Q3320" t="s">
        <v>8321</v>
      </c>
      <c r="R3320" t="s">
        <v>8322</v>
      </c>
      <c r="S3320" s="9">
        <f t="shared" si="207"/>
        <v>42431.302002314813</v>
      </c>
      <c r="T3320" s="9">
        <f t="shared" si="206"/>
        <v>42471.104166666672</v>
      </c>
    </row>
    <row r="3321" spans="1:20"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208"/>
        <v>108</v>
      </c>
      <c r="P3321">
        <f t="shared" si="205"/>
        <v>33.75</v>
      </c>
      <c r="Q3321" t="s">
        <v>8321</v>
      </c>
      <c r="R3321" t="s">
        <v>8322</v>
      </c>
      <c r="S3321" s="9">
        <f t="shared" si="207"/>
        <v>41990.585486111115</v>
      </c>
      <c r="T3321" s="9">
        <f t="shared" si="206"/>
        <v>42035.585486111115</v>
      </c>
    </row>
    <row r="3322" spans="1:20"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208"/>
        <v>101</v>
      </c>
      <c r="P3322">
        <f t="shared" si="205"/>
        <v>66.44736842105263</v>
      </c>
      <c r="Q3322" t="s">
        <v>8321</v>
      </c>
      <c r="R3322" t="s">
        <v>8322</v>
      </c>
      <c r="S3322" s="9">
        <f t="shared" si="207"/>
        <v>42513.045798611114</v>
      </c>
      <c r="T3322" s="9">
        <f t="shared" si="206"/>
        <v>42543.045798611114</v>
      </c>
    </row>
    <row r="3323" spans="1:20"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208"/>
        <v>107.4</v>
      </c>
      <c r="P3323">
        <f t="shared" si="205"/>
        <v>35.799999999999997</v>
      </c>
      <c r="Q3323" t="s">
        <v>8321</v>
      </c>
      <c r="R3323" t="s">
        <v>8322</v>
      </c>
      <c r="S3323" s="9">
        <f t="shared" si="207"/>
        <v>41914.100289351853</v>
      </c>
      <c r="T3323" s="9">
        <f t="shared" si="206"/>
        <v>41928.165972222225</v>
      </c>
    </row>
    <row r="3324" spans="1:20"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208"/>
        <v>101.51515151515152</v>
      </c>
      <c r="P3324">
        <f t="shared" si="205"/>
        <v>145.65217391304347</v>
      </c>
      <c r="Q3324" t="s">
        <v>8321</v>
      </c>
      <c r="R3324" t="s">
        <v>8322</v>
      </c>
      <c r="S3324" s="9">
        <f t="shared" si="207"/>
        <v>42521.010370370372</v>
      </c>
      <c r="T3324" s="9">
        <f t="shared" si="206"/>
        <v>42543.163194444445</v>
      </c>
    </row>
    <row r="3325" spans="1:20"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208"/>
        <v>125.89999999999999</v>
      </c>
      <c r="P3325">
        <f t="shared" si="205"/>
        <v>25.693877551020407</v>
      </c>
      <c r="Q3325" t="s">
        <v>8321</v>
      </c>
      <c r="R3325" t="s">
        <v>8322</v>
      </c>
      <c r="S3325" s="9">
        <f t="shared" si="207"/>
        <v>42608.36583333333</v>
      </c>
      <c r="T3325" s="9">
        <f t="shared" si="206"/>
        <v>42638.36583333333</v>
      </c>
    </row>
    <row r="3326" spans="1:20"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208"/>
        <v>101.66666666666666</v>
      </c>
      <c r="P3326">
        <f t="shared" si="205"/>
        <v>152.5</v>
      </c>
      <c r="Q3326" t="s">
        <v>8321</v>
      </c>
      <c r="R3326" t="s">
        <v>8322</v>
      </c>
      <c r="S3326" s="9">
        <f t="shared" si="207"/>
        <v>42512.58321759259</v>
      </c>
      <c r="T3326" s="9">
        <f t="shared" si="206"/>
        <v>42526.58321759259</v>
      </c>
    </row>
    <row r="3327" spans="1:20"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208"/>
        <v>112.5</v>
      </c>
      <c r="P3327">
        <f t="shared" si="205"/>
        <v>30</v>
      </c>
      <c r="Q3327" t="s">
        <v>8321</v>
      </c>
      <c r="R3327" t="s">
        <v>8322</v>
      </c>
      <c r="S3327" s="9">
        <f t="shared" si="207"/>
        <v>42064.785613425927</v>
      </c>
      <c r="T3327" s="9">
        <f t="shared" si="206"/>
        <v>42099.743946759263</v>
      </c>
    </row>
    <row r="3328" spans="1:20"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208"/>
        <v>101.375</v>
      </c>
      <c r="P3328">
        <f t="shared" si="205"/>
        <v>142.28070175438597</v>
      </c>
      <c r="Q3328" t="s">
        <v>8321</v>
      </c>
      <c r="R3328" t="s">
        <v>8322</v>
      </c>
      <c r="S3328" s="9">
        <f t="shared" si="207"/>
        <v>42041.714178240742</v>
      </c>
      <c r="T3328" s="9">
        <f t="shared" si="206"/>
        <v>42071.67251157407</v>
      </c>
    </row>
    <row r="3329" spans="1:20"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208"/>
        <v>101.25</v>
      </c>
      <c r="P3329">
        <f t="shared" si="205"/>
        <v>24.545454545454547</v>
      </c>
      <c r="Q3329" t="s">
        <v>8321</v>
      </c>
      <c r="R3329" t="s">
        <v>8322</v>
      </c>
      <c r="S3329" s="9">
        <f t="shared" si="207"/>
        <v>42468.374606481477</v>
      </c>
      <c r="T3329" s="9">
        <f t="shared" si="206"/>
        <v>42498.374606481477</v>
      </c>
    </row>
    <row r="3330" spans="1:20"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si="208"/>
        <v>146.38888888888889</v>
      </c>
      <c r="P3330">
        <f t="shared" si="205"/>
        <v>292.77777777777777</v>
      </c>
      <c r="Q3330" t="s">
        <v>8321</v>
      </c>
      <c r="R3330" t="s">
        <v>8322</v>
      </c>
      <c r="S3330" s="9">
        <f t="shared" si="207"/>
        <v>41822.57503472222</v>
      </c>
      <c r="T3330" s="9">
        <f t="shared" si="206"/>
        <v>41825.041666666664</v>
      </c>
    </row>
    <row r="3331" spans="1:20"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si="208"/>
        <v>116.8</v>
      </c>
      <c r="P3331">
        <f t="shared" ref="P3331:P3394" si="209">(E3331/L3331)</f>
        <v>44.92307692307692</v>
      </c>
      <c r="Q3331" t="s">
        <v>8321</v>
      </c>
      <c r="R3331" t="s">
        <v>8322</v>
      </c>
      <c r="S3331" s="9">
        <f t="shared" si="207"/>
        <v>41837.323009259257</v>
      </c>
      <c r="T3331" s="9">
        <f t="shared" ref="T3331:T3394" si="210">(((I3331/60)/60)/24)+DATE(1970,1,1)</f>
        <v>41847.958333333336</v>
      </c>
    </row>
    <row r="3332" spans="1:20"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208"/>
        <v>106.26666666666667</v>
      </c>
      <c r="P3332">
        <f t="shared" si="209"/>
        <v>23.10144927536232</v>
      </c>
      <c r="Q3332" t="s">
        <v>8321</v>
      </c>
      <c r="R3332" t="s">
        <v>8322</v>
      </c>
      <c r="S3332" s="9">
        <f t="shared" ref="S3332:S3395" si="211">(((J3332/60)/60)/24)+DATE(1970,1,1)</f>
        <v>42065.887361111112</v>
      </c>
      <c r="T3332" s="9">
        <f t="shared" si="210"/>
        <v>42095.845694444448</v>
      </c>
    </row>
    <row r="3333" spans="1:20"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208"/>
        <v>104.52</v>
      </c>
      <c r="P3333">
        <f t="shared" si="209"/>
        <v>80.400000000000006</v>
      </c>
      <c r="Q3333" t="s">
        <v>8321</v>
      </c>
      <c r="R3333" t="s">
        <v>8322</v>
      </c>
      <c r="S3333" s="9">
        <f t="shared" si="211"/>
        <v>42248.697754629626</v>
      </c>
      <c r="T3333" s="9">
        <f t="shared" si="210"/>
        <v>42283.697754629626</v>
      </c>
    </row>
    <row r="3334" spans="1:20"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208"/>
        <v>100</v>
      </c>
      <c r="P3334">
        <f t="shared" si="209"/>
        <v>72.289156626506028</v>
      </c>
      <c r="Q3334" t="s">
        <v>8321</v>
      </c>
      <c r="R3334" t="s">
        <v>8322</v>
      </c>
      <c r="S3334" s="9">
        <f t="shared" si="211"/>
        <v>41809.860300925924</v>
      </c>
      <c r="T3334" s="9">
        <f t="shared" si="210"/>
        <v>41839.860300925924</v>
      </c>
    </row>
    <row r="3335" spans="1:20"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208"/>
        <v>104.57142857142858</v>
      </c>
      <c r="P3335">
        <f t="shared" si="209"/>
        <v>32.972972972972975</v>
      </c>
      <c r="Q3335" t="s">
        <v>8321</v>
      </c>
      <c r="R3335" t="s">
        <v>8322</v>
      </c>
      <c r="S3335" s="9">
        <f t="shared" si="211"/>
        <v>42148.676851851851</v>
      </c>
      <c r="T3335" s="9">
        <f t="shared" si="210"/>
        <v>42170.676851851851</v>
      </c>
    </row>
    <row r="3336" spans="1:20"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208"/>
        <v>138.62051149573753</v>
      </c>
      <c r="P3336">
        <f t="shared" si="209"/>
        <v>116.65217391304348</v>
      </c>
      <c r="Q3336" t="s">
        <v>8321</v>
      </c>
      <c r="R3336" t="s">
        <v>8322</v>
      </c>
      <c r="S3336" s="9">
        <f t="shared" si="211"/>
        <v>42185.521087962959</v>
      </c>
      <c r="T3336" s="9">
        <f t="shared" si="210"/>
        <v>42215.521087962959</v>
      </c>
    </row>
    <row r="3337" spans="1:20"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208"/>
        <v>100.32000000000001</v>
      </c>
      <c r="P3337">
        <f t="shared" si="209"/>
        <v>79.61904761904762</v>
      </c>
      <c r="Q3337" t="s">
        <v>8321</v>
      </c>
      <c r="R3337" t="s">
        <v>8322</v>
      </c>
      <c r="S3337" s="9">
        <f t="shared" si="211"/>
        <v>41827.674143518518</v>
      </c>
      <c r="T3337" s="9">
        <f t="shared" si="210"/>
        <v>41854.958333333336</v>
      </c>
    </row>
    <row r="3338" spans="1:20"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208"/>
        <v>100</v>
      </c>
      <c r="P3338">
        <f t="shared" si="209"/>
        <v>27.777777777777779</v>
      </c>
      <c r="Q3338" t="s">
        <v>8321</v>
      </c>
      <c r="R3338" t="s">
        <v>8322</v>
      </c>
      <c r="S3338" s="9">
        <f t="shared" si="211"/>
        <v>42437.398680555561</v>
      </c>
      <c r="T3338" s="9">
        <f t="shared" si="210"/>
        <v>42465.35701388889</v>
      </c>
    </row>
    <row r="3339" spans="1:20"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208"/>
        <v>110.2</v>
      </c>
      <c r="P3339">
        <f t="shared" si="209"/>
        <v>81.029411764705884</v>
      </c>
      <c r="Q3339" t="s">
        <v>8321</v>
      </c>
      <c r="R3339" t="s">
        <v>8322</v>
      </c>
      <c r="S3339" s="9">
        <f t="shared" si="211"/>
        <v>41901.282025462962</v>
      </c>
      <c r="T3339" s="9">
        <f t="shared" si="210"/>
        <v>41922.875</v>
      </c>
    </row>
    <row r="3340" spans="1:20"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208"/>
        <v>102.18</v>
      </c>
      <c r="P3340">
        <f t="shared" si="209"/>
        <v>136.84821428571428</v>
      </c>
      <c r="Q3340" t="s">
        <v>8321</v>
      </c>
      <c r="R3340" t="s">
        <v>8322</v>
      </c>
      <c r="S3340" s="9">
        <f t="shared" si="211"/>
        <v>42769.574999999997</v>
      </c>
      <c r="T3340" s="9">
        <f t="shared" si="210"/>
        <v>42790.574999999997</v>
      </c>
    </row>
    <row r="3341" spans="1:20"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208"/>
        <v>104.35000000000001</v>
      </c>
      <c r="P3341">
        <f t="shared" si="209"/>
        <v>177.61702127659575</v>
      </c>
      <c r="Q3341" t="s">
        <v>8321</v>
      </c>
      <c r="R3341" t="s">
        <v>8322</v>
      </c>
      <c r="S3341" s="9">
        <f t="shared" si="211"/>
        <v>42549.665717592594</v>
      </c>
      <c r="T3341" s="9">
        <f t="shared" si="210"/>
        <v>42579.665717592594</v>
      </c>
    </row>
    <row r="3342" spans="1:20"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208"/>
        <v>138.16666666666666</v>
      </c>
      <c r="P3342">
        <f t="shared" si="209"/>
        <v>109.07894736842105</v>
      </c>
      <c r="Q3342" t="s">
        <v>8321</v>
      </c>
      <c r="R3342" t="s">
        <v>8322</v>
      </c>
      <c r="S3342" s="9">
        <f t="shared" si="211"/>
        <v>42685.974004629628</v>
      </c>
      <c r="T3342" s="9">
        <f t="shared" si="210"/>
        <v>42710.974004629628</v>
      </c>
    </row>
    <row r="3343" spans="1:20"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208"/>
        <v>100</v>
      </c>
      <c r="P3343">
        <f t="shared" si="209"/>
        <v>119.64285714285714</v>
      </c>
      <c r="Q3343" t="s">
        <v>8321</v>
      </c>
      <c r="R3343" t="s">
        <v>8322</v>
      </c>
      <c r="S3343" s="9">
        <f t="shared" si="211"/>
        <v>42510.798854166671</v>
      </c>
      <c r="T3343" s="9">
        <f t="shared" si="210"/>
        <v>42533.708333333328</v>
      </c>
    </row>
    <row r="3344" spans="1:20"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208"/>
        <v>101.66666666666666</v>
      </c>
      <c r="P3344">
        <f t="shared" si="209"/>
        <v>78.205128205128204</v>
      </c>
      <c r="Q3344" t="s">
        <v>8321</v>
      </c>
      <c r="R3344" t="s">
        <v>8322</v>
      </c>
      <c r="S3344" s="9">
        <f t="shared" si="211"/>
        <v>42062.296412037031</v>
      </c>
      <c r="T3344" s="9">
        <f t="shared" si="210"/>
        <v>42095.207638888889</v>
      </c>
    </row>
    <row r="3345" spans="1:20"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208"/>
        <v>171.42857142857142</v>
      </c>
      <c r="P3345">
        <f t="shared" si="209"/>
        <v>52.173913043478258</v>
      </c>
      <c r="Q3345" t="s">
        <v>8321</v>
      </c>
      <c r="R3345" t="s">
        <v>8322</v>
      </c>
      <c r="S3345" s="9">
        <f t="shared" si="211"/>
        <v>42452.916481481487</v>
      </c>
      <c r="T3345" s="9">
        <f t="shared" si="210"/>
        <v>42473.554166666669</v>
      </c>
    </row>
    <row r="3346" spans="1:20"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208"/>
        <v>101.44444444444444</v>
      </c>
      <c r="P3346">
        <f t="shared" si="209"/>
        <v>114.125</v>
      </c>
      <c r="Q3346" t="s">
        <v>8321</v>
      </c>
      <c r="R3346" t="s">
        <v>8322</v>
      </c>
      <c r="S3346" s="9">
        <f t="shared" si="211"/>
        <v>41851.200150462959</v>
      </c>
      <c r="T3346" s="9">
        <f t="shared" si="210"/>
        <v>41881.200150462959</v>
      </c>
    </row>
    <row r="3347" spans="1:20"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ref="O3347:O3410" si="212">E3347/D3347 *100</f>
        <v>130</v>
      </c>
      <c r="P3347">
        <f t="shared" si="209"/>
        <v>50</v>
      </c>
      <c r="Q3347" t="s">
        <v>8321</v>
      </c>
      <c r="R3347" t="s">
        <v>8322</v>
      </c>
      <c r="S3347" s="9">
        <f t="shared" si="211"/>
        <v>42053.106111111112</v>
      </c>
      <c r="T3347" s="9">
        <f t="shared" si="210"/>
        <v>42112.025694444441</v>
      </c>
    </row>
    <row r="3348" spans="1:20"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212"/>
        <v>110.00000000000001</v>
      </c>
      <c r="P3348">
        <f t="shared" si="209"/>
        <v>91.666666666666671</v>
      </c>
      <c r="Q3348" t="s">
        <v>8321</v>
      </c>
      <c r="R3348" t="s">
        <v>8322</v>
      </c>
      <c r="S3348" s="9">
        <f t="shared" si="211"/>
        <v>42054.024421296301</v>
      </c>
      <c r="T3348" s="9">
        <f t="shared" si="210"/>
        <v>42061.024421296301</v>
      </c>
    </row>
    <row r="3349" spans="1:20"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212"/>
        <v>119.44999999999999</v>
      </c>
      <c r="P3349">
        <f t="shared" si="209"/>
        <v>108.59090909090909</v>
      </c>
      <c r="Q3349" t="s">
        <v>8321</v>
      </c>
      <c r="R3349" t="s">
        <v>8322</v>
      </c>
      <c r="S3349" s="9">
        <f t="shared" si="211"/>
        <v>42484.551550925928</v>
      </c>
      <c r="T3349" s="9">
        <f t="shared" si="210"/>
        <v>42498.875</v>
      </c>
    </row>
    <row r="3350" spans="1:20"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212"/>
        <v>100.2909090909091</v>
      </c>
      <c r="P3350">
        <f t="shared" si="209"/>
        <v>69.822784810126578</v>
      </c>
      <c r="Q3350" t="s">
        <v>8321</v>
      </c>
      <c r="R3350" t="s">
        <v>8322</v>
      </c>
      <c r="S3350" s="9">
        <f t="shared" si="211"/>
        <v>42466.558796296296</v>
      </c>
      <c r="T3350" s="9">
        <f t="shared" si="210"/>
        <v>42490.165972222225</v>
      </c>
    </row>
    <row r="3351" spans="1:20"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212"/>
        <v>153.4</v>
      </c>
      <c r="P3351">
        <f t="shared" si="209"/>
        <v>109.57142857142857</v>
      </c>
      <c r="Q3351" t="s">
        <v>8321</v>
      </c>
      <c r="R3351" t="s">
        <v>8322</v>
      </c>
      <c r="S3351" s="9">
        <f t="shared" si="211"/>
        <v>42513.110787037032</v>
      </c>
      <c r="T3351" s="9">
        <f t="shared" si="210"/>
        <v>42534.708333333328</v>
      </c>
    </row>
    <row r="3352" spans="1:20"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212"/>
        <v>104.42857142857143</v>
      </c>
      <c r="P3352">
        <f t="shared" si="209"/>
        <v>71.666666666666671</v>
      </c>
      <c r="Q3352" t="s">
        <v>8321</v>
      </c>
      <c r="R3352" t="s">
        <v>8322</v>
      </c>
      <c r="S3352" s="9">
        <f t="shared" si="211"/>
        <v>42302.701516203699</v>
      </c>
      <c r="T3352" s="9">
        <f t="shared" si="210"/>
        <v>42337.958333333328</v>
      </c>
    </row>
    <row r="3353" spans="1:20"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212"/>
        <v>101.1</v>
      </c>
      <c r="P3353">
        <f t="shared" si="209"/>
        <v>93.611111111111114</v>
      </c>
      <c r="Q3353" t="s">
        <v>8321</v>
      </c>
      <c r="R3353" t="s">
        <v>8322</v>
      </c>
      <c r="S3353" s="9">
        <f t="shared" si="211"/>
        <v>41806.395428240743</v>
      </c>
      <c r="T3353" s="9">
        <f t="shared" si="210"/>
        <v>41843.458333333336</v>
      </c>
    </row>
    <row r="3354" spans="1:20"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212"/>
        <v>107.52</v>
      </c>
      <c r="P3354">
        <f t="shared" si="209"/>
        <v>76.8</v>
      </c>
      <c r="Q3354" t="s">
        <v>8321</v>
      </c>
      <c r="R3354" t="s">
        <v>8322</v>
      </c>
      <c r="S3354" s="9">
        <f t="shared" si="211"/>
        <v>42495.992800925931</v>
      </c>
      <c r="T3354" s="9">
        <f t="shared" si="210"/>
        <v>42552.958333333328</v>
      </c>
    </row>
    <row r="3355" spans="1:20"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212"/>
        <v>315</v>
      </c>
      <c r="P3355">
        <f t="shared" si="209"/>
        <v>35.795454545454547</v>
      </c>
      <c r="Q3355" t="s">
        <v>8321</v>
      </c>
      <c r="R3355" t="s">
        <v>8322</v>
      </c>
      <c r="S3355" s="9">
        <f t="shared" si="211"/>
        <v>42479.432291666672</v>
      </c>
      <c r="T3355" s="9">
        <f t="shared" si="210"/>
        <v>42492.958333333328</v>
      </c>
    </row>
    <row r="3356" spans="1:20"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212"/>
        <v>101.93333333333334</v>
      </c>
      <c r="P3356">
        <f t="shared" si="209"/>
        <v>55.6</v>
      </c>
      <c r="Q3356" t="s">
        <v>8321</v>
      </c>
      <c r="R3356" t="s">
        <v>8322</v>
      </c>
      <c r="S3356" s="9">
        <f t="shared" si="211"/>
        <v>42270.7269212963</v>
      </c>
      <c r="T3356" s="9">
        <f t="shared" si="210"/>
        <v>42306.167361111111</v>
      </c>
    </row>
    <row r="3357" spans="1:20"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212"/>
        <v>126.28571428571429</v>
      </c>
      <c r="P3357">
        <f t="shared" si="209"/>
        <v>147.33333333333334</v>
      </c>
      <c r="Q3357" t="s">
        <v>8321</v>
      </c>
      <c r="R3357" t="s">
        <v>8322</v>
      </c>
      <c r="S3357" s="9">
        <f t="shared" si="211"/>
        <v>42489.619525462964</v>
      </c>
      <c r="T3357" s="9">
        <f t="shared" si="210"/>
        <v>42500.470138888893</v>
      </c>
    </row>
    <row r="3358" spans="1:20"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212"/>
        <v>101.4</v>
      </c>
      <c r="P3358">
        <f t="shared" si="209"/>
        <v>56.333333333333336</v>
      </c>
      <c r="Q3358" t="s">
        <v>8321</v>
      </c>
      <c r="R3358" t="s">
        <v>8322</v>
      </c>
      <c r="S3358" s="9">
        <f t="shared" si="211"/>
        <v>42536.815648148149</v>
      </c>
      <c r="T3358" s="9">
        <f t="shared" si="210"/>
        <v>42566.815648148149</v>
      </c>
    </row>
    <row r="3359" spans="1:20"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212"/>
        <v>101</v>
      </c>
      <c r="P3359">
        <f t="shared" si="209"/>
        <v>96.19047619047619</v>
      </c>
      <c r="Q3359" t="s">
        <v>8321</v>
      </c>
      <c r="R3359" t="s">
        <v>8322</v>
      </c>
      <c r="S3359" s="9">
        <f t="shared" si="211"/>
        <v>41822.417939814812</v>
      </c>
      <c r="T3359" s="9">
        <f t="shared" si="210"/>
        <v>41852.417939814812</v>
      </c>
    </row>
    <row r="3360" spans="1:20"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212"/>
        <v>102.99000000000001</v>
      </c>
      <c r="P3360">
        <f t="shared" si="209"/>
        <v>63.574074074074076</v>
      </c>
      <c r="Q3360" t="s">
        <v>8321</v>
      </c>
      <c r="R3360" t="s">
        <v>8322</v>
      </c>
      <c r="S3360" s="9">
        <f t="shared" si="211"/>
        <v>41932.311099537037</v>
      </c>
      <c r="T3360" s="9">
        <f t="shared" si="210"/>
        <v>41962.352766203709</v>
      </c>
    </row>
    <row r="3361" spans="1:20"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212"/>
        <v>106.25</v>
      </c>
      <c r="P3361">
        <f t="shared" si="209"/>
        <v>184.78260869565219</v>
      </c>
      <c r="Q3361" t="s">
        <v>8321</v>
      </c>
      <c r="R3361" t="s">
        <v>8322</v>
      </c>
      <c r="S3361" s="9">
        <f t="shared" si="211"/>
        <v>42746.057106481487</v>
      </c>
      <c r="T3361" s="9">
        <f t="shared" si="210"/>
        <v>42791.057106481487</v>
      </c>
    </row>
    <row r="3362" spans="1:20"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212"/>
        <v>101.37777777777779</v>
      </c>
      <c r="P3362">
        <f t="shared" si="209"/>
        <v>126.72222222222223</v>
      </c>
      <c r="Q3362" t="s">
        <v>8321</v>
      </c>
      <c r="R3362" t="s">
        <v>8322</v>
      </c>
      <c r="S3362" s="9">
        <f t="shared" si="211"/>
        <v>42697.082673611112</v>
      </c>
      <c r="T3362" s="9">
        <f t="shared" si="210"/>
        <v>42718.665972222225</v>
      </c>
    </row>
    <row r="3363" spans="1:20"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212"/>
        <v>113.46000000000001</v>
      </c>
      <c r="P3363">
        <f t="shared" si="209"/>
        <v>83.42647058823529</v>
      </c>
      <c r="Q3363" t="s">
        <v>8321</v>
      </c>
      <c r="R3363" t="s">
        <v>8322</v>
      </c>
      <c r="S3363" s="9">
        <f t="shared" si="211"/>
        <v>41866.025347222225</v>
      </c>
      <c r="T3363" s="9">
        <f t="shared" si="210"/>
        <v>41883.665972222225</v>
      </c>
    </row>
    <row r="3364" spans="1:20"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212"/>
        <v>218.00000000000003</v>
      </c>
      <c r="P3364">
        <f t="shared" si="209"/>
        <v>54.5</v>
      </c>
      <c r="Q3364" t="s">
        <v>8321</v>
      </c>
      <c r="R3364" t="s">
        <v>8322</v>
      </c>
      <c r="S3364" s="9">
        <f t="shared" si="211"/>
        <v>42056.091631944444</v>
      </c>
      <c r="T3364" s="9">
        <f t="shared" si="210"/>
        <v>42070.204861111109</v>
      </c>
    </row>
    <row r="3365" spans="1:20"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212"/>
        <v>101.41935483870968</v>
      </c>
      <c r="P3365">
        <f t="shared" si="209"/>
        <v>302.30769230769232</v>
      </c>
      <c r="Q3365" t="s">
        <v>8321</v>
      </c>
      <c r="R3365" t="s">
        <v>8322</v>
      </c>
      <c r="S3365" s="9">
        <f t="shared" si="211"/>
        <v>41851.771354166667</v>
      </c>
      <c r="T3365" s="9">
        <f t="shared" si="210"/>
        <v>41870.666666666664</v>
      </c>
    </row>
    <row r="3366" spans="1:20"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212"/>
        <v>105.93333333333332</v>
      </c>
      <c r="P3366">
        <f t="shared" si="209"/>
        <v>44.138888888888886</v>
      </c>
      <c r="Q3366" t="s">
        <v>8321</v>
      </c>
      <c r="R3366" t="s">
        <v>8322</v>
      </c>
      <c r="S3366" s="9">
        <f t="shared" si="211"/>
        <v>42422.977418981478</v>
      </c>
      <c r="T3366" s="9">
        <f t="shared" si="210"/>
        <v>42444.875</v>
      </c>
    </row>
    <row r="3367" spans="1:20"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212"/>
        <v>104</v>
      </c>
      <c r="P3367">
        <f t="shared" si="209"/>
        <v>866.66666666666663</v>
      </c>
      <c r="Q3367" t="s">
        <v>8321</v>
      </c>
      <c r="R3367" t="s">
        <v>8322</v>
      </c>
      <c r="S3367" s="9">
        <f t="shared" si="211"/>
        <v>42321.101759259262</v>
      </c>
      <c r="T3367" s="9">
        <f t="shared" si="210"/>
        <v>42351.101759259262</v>
      </c>
    </row>
    <row r="3368" spans="1:20"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212"/>
        <v>221</v>
      </c>
      <c r="P3368">
        <f t="shared" si="209"/>
        <v>61.388888888888886</v>
      </c>
      <c r="Q3368" t="s">
        <v>8321</v>
      </c>
      <c r="R3368" t="s">
        <v>8322</v>
      </c>
      <c r="S3368" s="9">
        <f t="shared" si="211"/>
        <v>42107.067557870367</v>
      </c>
      <c r="T3368" s="9">
        <f t="shared" si="210"/>
        <v>42137.067557870367</v>
      </c>
    </row>
    <row r="3369" spans="1:20"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212"/>
        <v>118.66666666666667</v>
      </c>
      <c r="P3369">
        <f t="shared" si="209"/>
        <v>29.666666666666668</v>
      </c>
      <c r="Q3369" t="s">
        <v>8321</v>
      </c>
      <c r="R3369" t="s">
        <v>8322</v>
      </c>
      <c r="S3369" s="9">
        <f t="shared" si="211"/>
        <v>42192.933958333335</v>
      </c>
      <c r="T3369" s="9">
        <f t="shared" si="210"/>
        <v>42217.933958333335</v>
      </c>
    </row>
    <row r="3370" spans="1:20"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212"/>
        <v>104.60000000000001</v>
      </c>
      <c r="P3370">
        <f t="shared" si="209"/>
        <v>45.478260869565219</v>
      </c>
      <c r="Q3370" t="s">
        <v>8321</v>
      </c>
      <c r="R3370" t="s">
        <v>8322</v>
      </c>
      <c r="S3370" s="9">
        <f t="shared" si="211"/>
        <v>41969.199756944443</v>
      </c>
      <c r="T3370" s="9">
        <f t="shared" si="210"/>
        <v>42005.208333333328</v>
      </c>
    </row>
    <row r="3371" spans="1:20"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212"/>
        <v>103.89999999999999</v>
      </c>
      <c r="P3371">
        <f t="shared" si="209"/>
        <v>96.203703703703709</v>
      </c>
      <c r="Q3371" t="s">
        <v>8321</v>
      </c>
      <c r="R3371" t="s">
        <v>8322</v>
      </c>
      <c r="S3371" s="9">
        <f t="shared" si="211"/>
        <v>42690.041435185187</v>
      </c>
      <c r="T3371" s="9">
        <f t="shared" si="210"/>
        <v>42750.041435185187</v>
      </c>
    </row>
    <row r="3372" spans="1:20"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212"/>
        <v>117.73333333333333</v>
      </c>
      <c r="P3372">
        <f t="shared" si="209"/>
        <v>67.92307692307692</v>
      </c>
      <c r="Q3372" t="s">
        <v>8321</v>
      </c>
      <c r="R3372" t="s">
        <v>8322</v>
      </c>
      <c r="S3372" s="9">
        <f t="shared" si="211"/>
        <v>42690.334317129629</v>
      </c>
      <c r="T3372" s="9">
        <f t="shared" si="210"/>
        <v>42721.333333333328</v>
      </c>
    </row>
    <row r="3373" spans="1:20"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212"/>
        <v>138.5</v>
      </c>
      <c r="P3373">
        <f t="shared" si="209"/>
        <v>30.777777777777779</v>
      </c>
      <c r="Q3373" t="s">
        <v>8321</v>
      </c>
      <c r="R3373" t="s">
        <v>8322</v>
      </c>
      <c r="S3373" s="9">
        <f t="shared" si="211"/>
        <v>42312.874594907407</v>
      </c>
      <c r="T3373" s="9">
        <f t="shared" si="210"/>
        <v>42340.874594907407</v>
      </c>
    </row>
    <row r="3374" spans="1:20"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212"/>
        <v>103.49999999999999</v>
      </c>
      <c r="P3374">
        <f t="shared" si="209"/>
        <v>38.333333333333336</v>
      </c>
      <c r="Q3374" t="s">
        <v>8321</v>
      </c>
      <c r="R3374" t="s">
        <v>8322</v>
      </c>
      <c r="S3374" s="9">
        <f t="shared" si="211"/>
        <v>41855.548101851848</v>
      </c>
      <c r="T3374" s="9">
        <f t="shared" si="210"/>
        <v>41876.207638888889</v>
      </c>
    </row>
    <row r="3375" spans="1:20"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212"/>
        <v>100.25</v>
      </c>
      <c r="P3375">
        <f t="shared" si="209"/>
        <v>66.833333333333329</v>
      </c>
      <c r="Q3375" t="s">
        <v>8321</v>
      </c>
      <c r="R3375" t="s">
        <v>8322</v>
      </c>
      <c r="S3375" s="9">
        <f t="shared" si="211"/>
        <v>42179.854629629626</v>
      </c>
      <c r="T3375" s="9">
        <f t="shared" si="210"/>
        <v>42203.666666666672</v>
      </c>
    </row>
    <row r="3376" spans="1:20"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212"/>
        <v>106.57142857142856</v>
      </c>
      <c r="P3376">
        <f t="shared" si="209"/>
        <v>71.730769230769226</v>
      </c>
      <c r="Q3376" t="s">
        <v>8321</v>
      </c>
      <c r="R3376" t="s">
        <v>8322</v>
      </c>
      <c r="S3376" s="9">
        <f t="shared" si="211"/>
        <v>42275.731666666667</v>
      </c>
      <c r="T3376" s="9">
        <f t="shared" si="210"/>
        <v>42305.731666666667</v>
      </c>
    </row>
    <row r="3377" spans="1:20"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212"/>
        <v>100</v>
      </c>
      <c r="P3377">
        <f t="shared" si="209"/>
        <v>176.47058823529412</v>
      </c>
      <c r="Q3377" t="s">
        <v>8321</v>
      </c>
      <c r="R3377" t="s">
        <v>8322</v>
      </c>
      <c r="S3377" s="9">
        <f t="shared" si="211"/>
        <v>41765.610798611109</v>
      </c>
      <c r="T3377" s="9">
        <f t="shared" si="210"/>
        <v>41777.610798611109</v>
      </c>
    </row>
    <row r="3378" spans="1:20"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212"/>
        <v>100.01249999999999</v>
      </c>
      <c r="P3378">
        <f t="shared" si="209"/>
        <v>421.10526315789474</v>
      </c>
      <c r="Q3378" t="s">
        <v>8321</v>
      </c>
      <c r="R3378" t="s">
        <v>8322</v>
      </c>
      <c r="S3378" s="9">
        <f t="shared" si="211"/>
        <v>42059.701319444444</v>
      </c>
      <c r="T3378" s="9">
        <f t="shared" si="210"/>
        <v>42119.659652777773</v>
      </c>
    </row>
    <row r="3379" spans="1:20"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212"/>
        <v>101.05</v>
      </c>
      <c r="P3379">
        <f t="shared" si="209"/>
        <v>104.98701298701299</v>
      </c>
      <c r="Q3379" t="s">
        <v>8321</v>
      </c>
      <c r="R3379" t="s">
        <v>8322</v>
      </c>
      <c r="S3379" s="9">
        <f t="shared" si="211"/>
        <v>42053.732627314821</v>
      </c>
      <c r="T3379" s="9">
        <f t="shared" si="210"/>
        <v>42083.705555555556</v>
      </c>
    </row>
    <row r="3380" spans="1:20"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212"/>
        <v>107.63636363636364</v>
      </c>
      <c r="P3380">
        <f t="shared" si="209"/>
        <v>28.19047619047619</v>
      </c>
      <c r="Q3380" t="s">
        <v>8321</v>
      </c>
      <c r="R3380" t="s">
        <v>8322</v>
      </c>
      <c r="S3380" s="9">
        <f t="shared" si="211"/>
        <v>41858.355393518519</v>
      </c>
      <c r="T3380" s="9">
        <f t="shared" si="210"/>
        <v>41882.547222222223</v>
      </c>
    </row>
    <row r="3381" spans="1:20"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212"/>
        <v>103.64999999999999</v>
      </c>
      <c r="P3381">
        <f t="shared" si="209"/>
        <v>54.55263157894737</v>
      </c>
      <c r="Q3381" t="s">
        <v>8321</v>
      </c>
      <c r="R3381" t="s">
        <v>8322</v>
      </c>
      <c r="S3381" s="9">
        <f t="shared" si="211"/>
        <v>42225.513888888891</v>
      </c>
      <c r="T3381" s="9">
        <f t="shared" si="210"/>
        <v>42242.958333333328</v>
      </c>
    </row>
    <row r="3382" spans="1:20"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212"/>
        <v>104.43333333333334</v>
      </c>
      <c r="P3382">
        <f t="shared" si="209"/>
        <v>111.89285714285714</v>
      </c>
      <c r="Q3382" t="s">
        <v>8321</v>
      </c>
      <c r="R3382" t="s">
        <v>8322</v>
      </c>
      <c r="S3382" s="9">
        <f t="shared" si="211"/>
        <v>41937.95344907407</v>
      </c>
      <c r="T3382" s="9">
        <f t="shared" si="210"/>
        <v>41972.995115740734</v>
      </c>
    </row>
    <row r="3383" spans="1:20"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212"/>
        <v>102.25</v>
      </c>
      <c r="P3383">
        <f t="shared" si="209"/>
        <v>85.208333333333329</v>
      </c>
      <c r="Q3383" t="s">
        <v>8321</v>
      </c>
      <c r="R3383" t="s">
        <v>8322</v>
      </c>
      <c r="S3383" s="9">
        <f t="shared" si="211"/>
        <v>42044.184988425928</v>
      </c>
      <c r="T3383" s="9">
        <f t="shared" si="210"/>
        <v>42074.143321759257</v>
      </c>
    </row>
    <row r="3384" spans="1:20"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212"/>
        <v>100.74285714285713</v>
      </c>
      <c r="P3384">
        <f t="shared" si="209"/>
        <v>76.652173913043484</v>
      </c>
      <c r="Q3384" t="s">
        <v>8321</v>
      </c>
      <c r="R3384" t="s">
        <v>8322</v>
      </c>
      <c r="S3384" s="9">
        <f t="shared" si="211"/>
        <v>42559.431203703702</v>
      </c>
      <c r="T3384" s="9">
        <f t="shared" si="210"/>
        <v>42583.957638888889</v>
      </c>
    </row>
    <row r="3385" spans="1:20"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212"/>
        <v>111.71428571428572</v>
      </c>
      <c r="P3385">
        <f t="shared" si="209"/>
        <v>65.166666666666671</v>
      </c>
      <c r="Q3385" t="s">
        <v>8321</v>
      </c>
      <c r="R3385" t="s">
        <v>8322</v>
      </c>
      <c r="S3385" s="9">
        <f t="shared" si="211"/>
        <v>42524.782638888893</v>
      </c>
      <c r="T3385" s="9">
        <f t="shared" si="210"/>
        <v>42544.782638888893</v>
      </c>
    </row>
    <row r="3386" spans="1:20"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212"/>
        <v>100.01100000000001</v>
      </c>
      <c r="P3386">
        <f t="shared" si="209"/>
        <v>93.760312499999998</v>
      </c>
      <c r="Q3386" t="s">
        <v>8321</v>
      </c>
      <c r="R3386" t="s">
        <v>8322</v>
      </c>
      <c r="S3386" s="9">
        <f t="shared" si="211"/>
        <v>42292.087592592594</v>
      </c>
      <c r="T3386" s="9">
        <f t="shared" si="210"/>
        <v>42329.125</v>
      </c>
    </row>
    <row r="3387" spans="1:20"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212"/>
        <v>100</v>
      </c>
      <c r="P3387">
        <f t="shared" si="209"/>
        <v>133.33333333333334</v>
      </c>
      <c r="Q3387" t="s">
        <v>8321</v>
      </c>
      <c r="R3387" t="s">
        <v>8322</v>
      </c>
      <c r="S3387" s="9">
        <f t="shared" si="211"/>
        <v>41953.8675</v>
      </c>
      <c r="T3387" s="9">
        <f t="shared" si="210"/>
        <v>41983.8675</v>
      </c>
    </row>
    <row r="3388" spans="1:20"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212"/>
        <v>105</v>
      </c>
      <c r="P3388">
        <f t="shared" si="209"/>
        <v>51.219512195121951</v>
      </c>
      <c r="Q3388" t="s">
        <v>8321</v>
      </c>
      <c r="R3388" t="s">
        <v>8322</v>
      </c>
      <c r="S3388" s="9">
        <f t="shared" si="211"/>
        <v>41946.644745370373</v>
      </c>
      <c r="T3388" s="9">
        <f t="shared" si="210"/>
        <v>41976.644745370373</v>
      </c>
    </row>
    <row r="3389" spans="1:20"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212"/>
        <v>116.86666666666667</v>
      </c>
      <c r="P3389">
        <f t="shared" si="209"/>
        <v>100.17142857142858</v>
      </c>
      <c r="Q3389" t="s">
        <v>8321</v>
      </c>
      <c r="R3389" t="s">
        <v>8322</v>
      </c>
      <c r="S3389" s="9">
        <f t="shared" si="211"/>
        <v>41947.762592592589</v>
      </c>
      <c r="T3389" s="9">
        <f t="shared" si="210"/>
        <v>41987.762592592597</v>
      </c>
    </row>
    <row r="3390" spans="1:20"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212"/>
        <v>103.8</v>
      </c>
      <c r="P3390">
        <f t="shared" si="209"/>
        <v>34.6</v>
      </c>
      <c r="Q3390" t="s">
        <v>8321</v>
      </c>
      <c r="R3390" t="s">
        <v>8322</v>
      </c>
      <c r="S3390" s="9">
        <f t="shared" si="211"/>
        <v>42143.461122685185</v>
      </c>
      <c r="T3390" s="9">
        <f t="shared" si="210"/>
        <v>42173.461122685185</v>
      </c>
    </row>
    <row r="3391" spans="1:20"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212"/>
        <v>114.5</v>
      </c>
      <c r="P3391">
        <f t="shared" si="209"/>
        <v>184.67741935483872</v>
      </c>
      <c r="Q3391" t="s">
        <v>8321</v>
      </c>
      <c r="R3391" t="s">
        <v>8322</v>
      </c>
      <c r="S3391" s="9">
        <f t="shared" si="211"/>
        <v>42494.563449074078</v>
      </c>
      <c r="T3391" s="9">
        <f t="shared" si="210"/>
        <v>42524.563449074078</v>
      </c>
    </row>
    <row r="3392" spans="1:20"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212"/>
        <v>102.4</v>
      </c>
      <c r="P3392">
        <f t="shared" si="209"/>
        <v>69.818181818181813</v>
      </c>
      <c r="Q3392" t="s">
        <v>8321</v>
      </c>
      <c r="R3392" t="s">
        <v>8322</v>
      </c>
      <c r="S3392" s="9">
        <f t="shared" si="211"/>
        <v>41815.774826388886</v>
      </c>
      <c r="T3392" s="9">
        <f t="shared" si="210"/>
        <v>41830.774826388886</v>
      </c>
    </row>
    <row r="3393" spans="1:20"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212"/>
        <v>223</v>
      </c>
      <c r="P3393">
        <f t="shared" si="209"/>
        <v>61.944444444444443</v>
      </c>
      <c r="Q3393" t="s">
        <v>8321</v>
      </c>
      <c r="R3393" t="s">
        <v>8322</v>
      </c>
      <c r="S3393" s="9">
        <f t="shared" si="211"/>
        <v>41830.545694444445</v>
      </c>
      <c r="T3393" s="9">
        <f t="shared" si="210"/>
        <v>41859.936111111114</v>
      </c>
    </row>
    <row r="3394" spans="1:20"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si="212"/>
        <v>100</v>
      </c>
      <c r="P3394">
        <f t="shared" si="209"/>
        <v>41.666666666666664</v>
      </c>
      <c r="Q3394" t="s">
        <v>8321</v>
      </c>
      <c r="R3394" t="s">
        <v>8322</v>
      </c>
      <c r="S3394" s="9">
        <f t="shared" si="211"/>
        <v>42446.845543981486</v>
      </c>
      <c r="T3394" s="9">
        <f t="shared" si="210"/>
        <v>42496.845543981486</v>
      </c>
    </row>
    <row r="3395" spans="1:20"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si="212"/>
        <v>105.80000000000001</v>
      </c>
      <c r="P3395">
        <f t="shared" ref="P3395:P3458" si="213">(E3395/L3395)</f>
        <v>36.06818181818182</v>
      </c>
      <c r="Q3395" t="s">
        <v>8321</v>
      </c>
      <c r="R3395" t="s">
        <v>8322</v>
      </c>
      <c r="S3395" s="9">
        <f t="shared" si="211"/>
        <v>41923.921643518523</v>
      </c>
      <c r="T3395" s="9">
        <f t="shared" ref="T3395:T3458" si="214">(((I3395/60)/60)/24)+DATE(1970,1,1)</f>
        <v>41949.031944444447</v>
      </c>
    </row>
    <row r="3396" spans="1:20"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212"/>
        <v>142.36363636363635</v>
      </c>
      <c r="P3396">
        <f t="shared" si="213"/>
        <v>29</v>
      </c>
      <c r="Q3396" t="s">
        <v>8321</v>
      </c>
      <c r="R3396" t="s">
        <v>8322</v>
      </c>
      <c r="S3396" s="9">
        <f t="shared" ref="S3396:S3459" si="215">(((J3396/60)/60)/24)+DATE(1970,1,1)</f>
        <v>41817.59542824074</v>
      </c>
      <c r="T3396" s="9">
        <f t="shared" si="214"/>
        <v>41847.59542824074</v>
      </c>
    </row>
    <row r="3397" spans="1:20"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212"/>
        <v>184</v>
      </c>
      <c r="P3397">
        <f t="shared" si="213"/>
        <v>24.210526315789473</v>
      </c>
      <c r="Q3397" t="s">
        <v>8321</v>
      </c>
      <c r="R3397" t="s">
        <v>8322</v>
      </c>
      <c r="S3397" s="9">
        <f t="shared" si="215"/>
        <v>42140.712314814817</v>
      </c>
      <c r="T3397" s="9">
        <f t="shared" si="214"/>
        <v>42154.756944444445</v>
      </c>
    </row>
    <row r="3398" spans="1:20"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212"/>
        <v>104.33333333333333</v>
      </c>
      <c r="P3398">
        <f t="shared" si="213"/>
        <v>55.892857142857146</v>
      </c>
      <c r="Q3398" t="s">
        <v>8321</v>
      </c>
      <c r="R3398" t="s">
        <v>8322</v>
      </c>
      <c r="S3398" s="9">
        <f t="shared" si="215"/>
        <v>41764.44663194444</v>
      </c>
      <c r="T3398" s="9">
        <f t="shared" si="214"/>
        <v>41791.165972222225</v>
      </c>
    </row>
    <row r="3399" spans="1:20"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212"/>
        <v>112.00000000000001</v>
      </c>
      <c r="P3399">
        <f t="shared" si="213"/>
        <v>11.666666666666666</v>
      </c>
      <c r="Q3399" t="s">
        <v>8321</v>
      </c>
      <c r="R3399" t="s">
        <v>8322</v>
      </c>
      <c r="S3399" s="9">
        <f t="shared" si="215"/>
        <v>42378.478344907402</v>
      </c>
      <c r="T3399" s="9">
        <f t="shared" si="214"/>
        <v>42418.916666666672</v>
      </c>
    </row>
    <row r="3400" spans="1:20"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212"/>
        <v>111.07499999999999</v>
      </c>
      <c r="P3400">
        <f t="shared" si="213"/>
        <v>68.353846153846149</v>
      </c>
      <c r="Q3400" t="s">
        <v>8321</v>
      </c>
      <c r="R3400" t="s">
        <v>8322</v>
      </c>
      <c r="S3400" s="9">
        <f t="shared" si="215"/>
        <v>41941.75203703704</v>
      </c>
      <c r="T3400" s="9">
        <f t="shared" si="214"/>
        <v>41964.708333333328</v>
      </c>
    </row>
    <row r="3401" spans="1:20"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212"/>
        <v>103.75000000000001</v>
      </c>
      <c r="P3401">
        <f t="shared" si="213"/>
        <v>27.065217391304348</v>
      </c>
      <c r="Q3401" t="s">
        <v>8321</v>
      </c>
      <c r="R3401" t="s">
        <v>8322</v>
      </c>
      <c r="S3401" s="9">
        <f t="shared" si="215"/>
        <v>42026.920428240745</v>
      </c>
      <c r="T3401" s="9">
        <f t="shared" si="214"/>
        <v>42056.920428240745</v>
      </c>
    </row>
    <row r="3402" spans="1:20"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212"/>
        <v>100.41</v>
      </c>
      <c r="P3402">
        <f t="shared" si="213"/>
        <v>118.12941176470588</v>
      </c>
      <c r="Q3402" t="s">
        <v>8321</v>
      </c>
      <c r="R3402" t="s">
        <v>8322</v>
      </c>
      <c r="S3402" s="9">
        <f t="shared" si="215"/>
        <v>41834.953865740739</v>
      </c>
      <c r="T3402" s="9">
        <f t="shared" si="214"/>
        <v>41879.953865740739</v>
      </c>
    </row>
    <row r="3403" spans="1:20"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212"/>
        <v>101.86206896551724</v>
      </c>
      <c r="P3403">
        <f t="shared" si="213"/>
        <v>44.757575757575758</v>
      </c>
      <c r="Q3403" t="s">
        <v>8321</v>
      </c>
      <c r="R3403" t="s">
        <v>8322</v>
      </c>
      <c r="S3403" s="9">
        <f t="shared" si="215"/>
        <v>42193.723912037036</v>
      </c>
      <c r="T3403" s="9">
        <f t="shared" si="214"/>
        <v>42223.723912037036</v>
      </c>
    </row>
    <row r="3404" spans="1:20"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212"/>
        <v>109.76666666666665</v>
      </c>
      <c r="P3404">
        <f t="shared" si="213"/>
        <v>99.787878787878782</v>
      </c>
      <c r="Q3404" t="s">
        <v>8321</v>
      </c>
      <c r="R3404" t="s">
        <v>8322</v>
      </c>
      <c r="S3404" s="9">
        <f t="shared" si="215"/>
        <v>42290.61855324074</v>
      </c>
      <c r="T3404" s="9">
        <f t="shared" si="214"/>
        <v>42320.104861111111</v>
      </c>
    </row>
    <row r="3405" spans="1:20"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212"/>
        <v>100</v>
      </c>
      <c r="P3405">
        <f t="shared" si="213"/>
        <v>117.64705882352941</v>
      </c>
      <c r="Q3405" t="s">
        <v>8321</v>
      </c>
      <c r="R3405" t="s">
        <v>8322</v>
      </c>
      <c r="S3405" s="9">
        <f t="shared" si="215"/>
        <v>42150.462083333332</v>
      </c>
      <c r="T3405" s="9">
        <f t="shared" si="214"/>
        <v>42180.462083333332</v>
      </c>
    </row>
    <row r="3406" spans="1:20"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212"/>
        <v>122</v>
      </c>
      <c r="P3406">
        <f t="shared" si="213"/>
        <v>203.33333333333334</v>
      </c>
      <c r="Q3406" t="s">
        <v>8321</v>
      </c>
      <c r="R3406" t="s">
        <v>8322</v>
      </c>
      <c r="S3406" s="9">
        <f t="shared" si="215"/>
        <v>42152.503495370373</v>
      </c>
      <c r="T3406" s="9">
        <f t="shared" si="214"/>
        <v>42172.503495370373</v>
      </c>
    </row>
    <row r="3407" spans="1:20"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212"/>
        <v>137.57142857142856</v>
      </c>
      <c r="P3407">
        <f t="shared" si="213"/>
        <v>28.323529411764707</v>
      </c>
      <c r="Q3407" t="s">
        <v>8321</v>
      </c>
      <c r="R3407" t="s">
        <v>8322</v>
      </c>
      <c r="S3407" s="9">
        <f t="shared" si="215"/>
        <v>42410.017199074078</v>
      </c>
      <c r="T3407" s="9">
        <f t="shared" si="214"/>
        <v>42430.999305555553</v>
      </c>
    </row>
    <row r="3408" spans="1:20"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212"/>
        <v>100.31000000000002</v>
      </c>
      <c r="P3408">
        <f t="shared" si="213"/>
        <v>110.23076923076923</v>
      </c>
      <c r="Q3408" t="s">
        <v>8321</v>
      </c>
      <c r="R3408" t="s">
        <v>8322</v>
      </c>
      <c r="S3408" s="9">
        <f t="shared" si="215"/>
        <v>41791.492777777778</v>
      </c>
      <c r="T3408" s="9">
        <f t="shared" si="214"/>
        <v>41836.492777777778</v>
      </c>
    </row>
    <row r="3409" spans="1:20"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212"/>
        <v>107.1</v>
      </c>
      <c r="P3409">
        <f t="shared" si="213"/>
        <v>31.970149253731343</v>
      </c>
      <c r="Q3409" t="s">
        <v>8321</v>
      </c>
      <c r="R3409" t="s">
        <v>8322</v>
      </c>
      <c r="S3409" s="9">
        <f t="shared" si="215"/>
        <v>41796.422326388885</v>
      </c>
      <c r="T3409" s="9">
        <f t="shared" si="214"/>
        <v>41826.422326388885</v>
      </c>
    </row>
    <row r="3410" spans="1:20"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212"/>
        <v>211</v>
      </c>
      <c r="P3410">
        <f t="shared" si="213"/>
        <v>58.611111111111114</v>
      </c>
      <c r="Q3410" t="s">
        <v>8321</v>
      </c>
      <c r="R3410" t="s">
        <v>8322</v>
      </c>
      <c r="S3410" s="9">
        <f t="shared" si="215"/>
        <v>41808.991944444446</v>
      </c>
      <c r="T3410" s="9">
        <f t="shared" si="214"/>
        <v>41838.991944444446</v>
      </c>
    </row>
    <row r="3411" spans="1:20"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ref="O3411:O3474" si="216">E3411/D3411 *100</f>
        <v>123.6</v>
      </c>
      <c r="P3411">
        <f t="shared" si="213"/>
        <v>29.428571428571427</v>
      </c>
      <c r="Q3411" t="s">
        <v>8321</v>
      </c>
      <c r="R3411" t="s">
        <v>8322</v>
      </c>
      <c r="S3411" s="9">
        <f t="shared" si="215"/>
        <v>42544.814328703709</v>
      </c>
      <c r="T3411" s="9">
        <f t="shared" si="214"/>
        <v>42582.873611111107</v>
      </c>
    </row>
    <row r="3412" spans="1:20"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216"/>
        <v>108.5</v>
      </c>
      <c r="P3412">
        <f t="shared" si="213"/>
        <v>81.375</v>
      </c>
      <c r="Q3412" t="s">
        <v>8321</v>
      </c>
      <c r="R3412" t="s">
        <v>8322</v>
      </c>
      <c r="S3412" s="9">
        <f t="shared" si="215"/>
        <v>42500.041550925926</v>
      </c>
      <c r="T3412" s="9">
        <f t="shared" si="214"/>
        <v>42527.291666666672</v>
      </c>
    </row>
    <row r="3413" spans="1:20"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216"/>
        <v>103.56666666666668</v>
      </c>
      <c r="P3413">
        <f t="shared" si="213"/>
        <v>199.16666666666666</v>
      </c>
      <c r="Q3413" t="s">
        <v>8321</v>
      </c>
      <c r="R3413" t="s">
        <v>8322</v>
      </c>
      <c r="S3413" s="9">
        <f t="shared" si="215"/>
        <v>42265.022824074069</v>
      </c>
      <c r="T3413" s="9">
        <f t="shared" si="214"/>
        <v>42285.022824074069</v>
      </c>
    </row>
    <row r="3414" spans="1:20"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216"/>
        <v>100</v>
      </c>
      <c r="P3414">
        <f t="shared" si="213"/>
        <v>115.38461538461539</v>
      </c>
      <c r="Q3414" t="s">
        <v>8321</v>
      </c>
      <c r="R3414" t="s">
        <v>8322</v>
      </c>
      <c r="S3414" s="9">
        <f t="shared" si="215"/>
        <v>41879.959050925929</v>
      </c>
      <c r="T3414" s="9">
        <f t="shared" si="214"/>
        <v>41909.959050925929</v>
      </c>
    </row>
    <row r="3415" spans="1:20"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216"/>
        <v>130</v>
      </c>
      <c r="P3415">
        <f t="shared" si="213"/>
        <v>46.428571428571431</v>
      </c>
      <c r="Q3415" t="s">
        <v>8321</v>
      </c>
      <c r="R3415" t="s">
        <v>8322</v>
      </c>
      <c r="S3415" s="9">
        <f t="shared" si="215"/>
        <v>42053.733078703706</v>
      </c>
      <c r="T3415" s="9">
        <f t="shared" si="214"/>
        <v>42063.207638888889</v>
      </c>
    </row>
    <row r="3416" spans="1:20"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216"/>
        <v>103.49999999999999</v>
      </c>
      <c r="P3416">
        <f t="shared" si="213"/>
        <v>70.568181818181813</v>
      </c>
      <c r="Q3416" t="s">
        <v>8321</v>
      </c>
      <c r="R3416" t="s">
        <v>8322</v>
      </c>
      <c r="S3416" s="9">
        <f t="shared" si="215"/>
        <v>42675.832465277781</v>
      </c>
      <c r="T3416" s="9">
        <f t="shared" si="214"/>
        <v>42705.332638888889</v>
      </c>
    </row>
    <row r="3417" spans="1:20"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216"/>
        <v>100</v>
      </c>
      <c r="P3417">
        <f t="shared" si="213"/>
        <v>22.222222222222221</v>
      </c>
      <c r="Q3417" t="s">
        <v>8321</v>
      </c>
      <c r="R3417" t="s">
        <v>8322</v>
      </c>
      <c r="S3417" s="9">
        <f t="shared" si="215"/>
        <v>42467.144166666665</v>
      </c>
      <c r="T3417" s="9">
        <f t="shared" si="214"/>
        <v>42477.979166666672</v>
      </c>
    </row>
    <row r="3418" spans="1:20"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216"/>
        <v>119.6</v>
      </c>
      <c r="P3418">
        <f t="shared" si="213"/>
        <v>159.46666666666667</v>
      </c>
      <c r="Q3418" t="s">
        <v>8321</v>
      </c>
      <c r="R3418" t="s">
        <v>8322</v>
      </c>
      <c r="S3418" s="9">
        <f t="shared" si="215"/>
        <v>42089.412557870368</v>
      </c>
      <c r="T3418" s="9">
        <f t="shared" si="214"/>
        <v>42117.770833333328</v>
      </c>
    </row>
    <row r="3419" spans="1:20"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216"/>
        <v>100.00058823529412</v>
      </c>
      <c r="P3419">
        <f t="shared" si="213"/>
        <v>37.777999999999999</v>
      </c>
      <c r="Q3419" t="s">
        <v>8321</v>
      </c>
      <c r="R3419" t="s">
        <v>8322</v>
      </c>
      <c r="S3419" s="9">
        <f t="shared" si="215"/>
        <v>41894.91375</v>
      </c>
      <c r="T3419" s="9">
        <f t="shared" si="214"/>
        <v>41938.029861111114</v>
      </c>
    </row>
    <row r="3420" spans="1:20"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216"/>
        <v>100.875</v>
      </c>
      <c r="P3420">
        <f t="shared" si="213"/>
        <v>72.053571428571431</v>
      </c>
      <c r="Q3420" t="s">
        <v>8321</v>
      </c>
      <c r="R3420" t="s">
        <v>8322</v>
      </c>
      <c r="S3420" s="9">
        <f t="shared" si="215"/>
        <v>41752.83457175926</v>
      </c>
      <c r="T3420" s="9">
        <f t="shared" si="214"/>
        <v>41782.83457175926</v>
      </c>
    </row>
    <row r="3421" spans="1:20"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216"/>
        <v>106.54545454545455</v>
      </c>
      <c r="P3421">
        <f t="shared" si="213"/>
        <v>63.695652173913047</v>
      </c>
      <c r="Q3421" t="s">
        <v>8321</v>
      </c>
      <c r="R3421" t="s">
        <v>8322</v>
      </c>
      <c r="S3421" s="9">
        <f t="shared" si="215"/>
        <v>42448.821585648147</v>
      </c>
      <c r="T3421" s="9">
        <f t="shared" si="214"/>
        <v>42466.895833333328</v>
      </c>
    </row>
    <row r="3422" spans="1:20"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216"/>
        <v>138</v>
      </c>
      <c r="P3422">
        <f t="shared" si="213"/>
        <v>28.411764705882351</v>
      </c>
      <c r="Q3422" t="s">
        <v>8321</v>
      </c>
      <c r="R3422" t="s">
        <v>8322</v>
      </c>
      <c r="S3422" s="9">
        <f t="shared" si="215"/>
        <v>42405.090300925927</v>
      </c>
      <c r="T3422" s="9">
        <f t="shared" si="214"/>
        <v>42414</v>
      </c>
    </row>
    <row r="3423" spans="1:20"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216"/>
        <v>101.15</v>
      </c>
      <c r="P3423">
        <f t="shared" si="213"/>
        <v>103.21428571428571</v>
      </c>
      <c r="Q3423" t="s">
        <v>8321</v>
      </c>
      <c r="R3423" t="s">
        <v>8322</v>
      </c>
      <c r="S3423" s="9">
        <f t="shared" si="215"/>
        <v>42037.791238425925</v>
      </c>
      <c r="T3423" s="9">
        <f t="shared" si="214"/>
        <v>42067.791238425925</v>
      </c>
    </row>
    <row r="3424" spans="1:20"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216"/>
        <v>109.1</v>
      </c>
      <c r="P3424">
        <f t="shared" si="213"/>
        <v>71.152173913043484</v>
      </c>
      <c r="Q3424" t="s">
        <v>8321</v>
      </c>
      <c r="R3424" t="s">
        <v>8322</v>
      </c>
      <c r="S3424" s="9">
        <f t="shared" si="215"/>
        <v>42323.562222222223</v>
      </c>
      <c r="T3424" s="9">
        <f t="shared" si="214"/>
        <v>42352</v>
      </c>
    </row>
    <row r="3425" spans="1:20"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216"/>
        <v>140</v>
      </c>
      <c r="P3425">
        <f t="shared" si="213"/>
        <v>35</v>
      </c>
      <c r="Q3425" t="s">
        <v>8321</v>
      </c>
      <c r="R3425" t="s">
        <v>8322</v>
      </c>
      <c r="S3425" s="9">
        <f t="shared" si="215"/>
        <v>42088.911354166667</v>
      </c>
      <c r="T3425" s="9">
        <f t="shared" si="214"/>
        <v>42118.911354166667</v>
      </c>
    </row>
    <row r="3426" spans="1:20"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216"/>
        <v>103.58333333333334</v>
      </c>
      <c r="P3426">
        <f t="shared" si="213"/>
        <v>81.776315789473685</v>
      </c>
      <c r="Q3426" t="s">
        <v>8321</v>
      </c>
      <c r="R3426" t="s">
        <v>8322</v>
      </c>
      <c r="S3426" s="9">
        <f t="shared" si="215"/>
        <v>42018.676898148144</v>
      </c>
      <c r="T3426" s="9">
        <f t="shared" si="214"/>
        <v>42040.290972222225</v>
      </c>
    </row>
    <row r="3427" spans="1:20"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216"/>
        <v>102.97033333333331</v>
      </c>
      <c r="P3427">
        <f t="shared" si="213"/>
        <v>297.02980769230766</v>
      </c>
      <c r="Q3427" t="s">
        <v>8321</v>
      </c>
      <c r="R3427" t="s">
        <v>8322</v>
      </c>
      <c r="S3427" s="9">
        <f t="shared" si="215"/>
        <v>41884.617314814815</v>
      </c>
      <c r="T3427" s="9">
        <f t="shared" si="214"/>
        <v>41916.617314814815</v>
      </c>
    </row>
    <row r="3428" spans="1:20"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216"/>
        <v>108.13333333333333</v>
      </c>
      <c r="P3428">
        <f t="shared" si="213"/>
        <v>46.609195402298852</v>
      </c>
      <c r="Q3428" t="s">
        <v>8321</v>
      </c>
      <c r="R3428" t="s">
        <v>8322</v>
      </c>
      <c r="S3428" s="9">
        <f t="shared" si="215"/>
        <v>41884.056747685187</v>
      </c>
      <c r="T3428" s="9">
        <f t="shared" si="214"/>
        <v>41903.083333333336</v>
      </c>
    </row>
    <row r="3429" spans="1:20"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216"/>
        <v>100</v>
      </c>
      <c r="P3429">
        <f t="shared" si="213"/>
        <v>51.724137931034484</v>
      </c>
      <c r="Q3429" t="s">
        <v>8321</v>
      </c>
      <c r="R3429" t="s">
        <v>8322</v>
      </c>
      <c r="S3429" s="9">
        <f t="shared" si="215"/>
        <v>41792.645277777774</v>
      </c>
      <c r="T3429" s="9">
        <f t="shared" si="214"/>
        <v>41822.645277777774</v>
      </c>
    </row>
    <row r="3430" spans="1:20"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216"/>
        <v>102.75000000000001</v>
      </c>
      <c r="P3430">
        <f t="shared" si="213"/>
        <v>40.294117647058826</v>
      </c>
      <c r="Q3430" t="s">
        <v>8321</v>
      </c>
      <c r="R3430" t="s">
        <v>8322</v>
      </c>
      <c r="S3430" s="9">
        <f t="shared" si="215"/>
        <v>42038.720451388886</v>
      </c>
      <c r="T3430" s="9">
        <f t="shared" si="214"/>
        <v>42063.708333333328</v>
      </c>
    </row>
    <row r="3431" spans="1:20"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216"/>
        <v>130</v>
      </c>
      <c r="P3431">
        <f t="shared" si="213"/>
        <v>16.25</v>
      </c>
      <c r="Q3431" t="s">
        <v>8321</v>
      </c>
      <c r="R3431" t="s">
        <v>8322</v>
      </c>
      <c r="S3431" s="9">
        <f t="shared" si="215"/>
        <v>42662.021539351852</v>
      </c>
      <c r="T3431" s="9">
        <f t="shared" si="214"/>
        <v>42676.021539351852</v>
      </c>
    </row>
    <row r="3432" spans="1:20"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216"/>
        <v>108.54949999999999</v>
      </c>
      <c r="P3432">
        <f t="shared" si="213"/>
        <v>30.152638888888887</v>
      </c>
      <c r="Q3432" t="s">
        <v>8321</v>
      </c>
      <c r="R3432" t="s">
        <v>8322</v>
      </c>
      <c r="S3432" s="9">
        <f t="shared" si="215"/>
        <v>41820.945613425924</v>
      </c>
      <c r="T3432" s="9">
        <f t="shared" si="214"/>
        <v>41850.945613425924</v>
      </c>
    </row>
    <row r="3433" spans="1:20"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216"/>
        <v>100</v>
      </c>
      <c r="P3433">
        <f t="shared" si="213"/>
        <v>95.238095238095241</v>
      </c>
      <c r="Q3433" t="s">
        <v>8321</v>
      </c>
      <c r="R3433" t="s">
        <v>8322</v>
      </c>
      <c r="S3433" s="9">
        <f t="shared" si="215"/>
        <v>41839.730937500004</v>
      </c>
      <c r="T3433" s="9">
        <f t="shared" si="214"/>
        <v>41869.730937500004</v>
      </c>
    </row>
    <row r="3434" spans="1:20"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216"/>
        <v>109.65</v>
      </c>
      <c r="P3434">
        <f t="shared" si="213"/>
        <v>52.214285714285715</v>
      </c>
      <c r="Q3434" t="s">
        <v>8321</v>
      </c>
      <c r="R3434" t="s">
        <v>8322</v>
      </c>
      <c r="S3434" s="9">
        <f t="shared" si="215"/>
        <v>42380.581180555557</v>
      </c>
      <c r="T3434" s="9">
        <f t="shared" si="214"/>
        <v>42405.916666666672</v>
      </c>
    </row>
    <row r="3435" spans="1:20"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216"/>
        <v>100.26315789473684</v>
      </c>
      <c r="P3435">
        <f t="shared" si="213"/>
        <v>134.1549295774648</v>
      </c>
      <c r="Q3435" t="s">
        <v>8321</v>
      </c>
      <c r="R3435" t="s">
        <v>8322</v>
      </c>
      <c r="S3435" s="9">
        <f t="shared" si="215"/>
        <v>41776.063136574077</v>
      </c>
      <c r="T3435" s="9">
        <f t="shared" si="214"/>
        <v>41807.125</v>
      </c>
    </row>
    <row r="3436" spans="1:20"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216"/>
        <v>105.55000000000001</v>
      </c>
      <c r="P3436">
        <f t="shared" si="213"/>
        <v>62.827380952380949</v>
      </c>
      <c r="Q3436" t="s">
        <v>8321</v>
      </c>
      <c r="R3436" t="s">
        <v>8322</v>
      </c>
      <c r="S3436" s="9">
        <f t="shared" si="215"/>
        <v>41800.380428240744</v>
      </c>
      <c r="T3436" s="9">
        <f t="shared" si="214"/>
        <v>41830.380428240744</v>
      </c>
    </row>
    <row r="3437" spans="1:20"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216"/>
        <v>112.00000000000001</v>
      </c>
      <c r="P3437">
        <f t="shared" si="213"/>
        <v>58.94736842105263</v>
      </c>
      <c r="Q3437" t="s">
        <v>8321</v>
      </c>
      <c r="R3437" t="s">
        <v>8322</v>
      </c>
      <c r="S3437" s="9">
        <f t="shared" si="215"/>
        <v>42572.61681712963</v>
      </c>
      <c r="T3437" s="9">
        <f t="shared" si="214"/>
        <v>42589.125</v>
      </c>
    </row>
    <row r="3438" spans="1:20"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216"/>
        <v>105.89999999999999</v>
      </c>
      <c r="P3438">
        <f t="shared" si="213"/>
        <v>143.1081081081081</v>
      </c>
      <c r="Q3438" t="s">
        <v>8321</v>
      </c>
      <c r="R3438" t="s">
        <v>8322</v>
      </c>
      <c r="S3438" s="9">
        <f t="shared" si="215"/>
        <v>41851.541585648149</v>
      </c>
      <c r="T3438" s="9">
        <f t="shared" si="214"/>
        <v>41872.686111111114</v>
      </c>
    </row>
    <row r="3439" spans="1:20"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216"/>
        <v>101</v>
      </c>
      <c r="P3439">
        <f t="shared" si="213"/>
        <v>84.166666666666671</v>
      </c>
      <c r="Q3439" t="s">
        <v>8321</v>
      </c>
      <c r="R3439" t="s">
        <v>8322</v>
      </c>
      <c r="S3439" s="9">
        <f t="shared" si="215"/>
        <v>42205.710879629631</v>
      </c>
      <c r="T3439" s="9">
        <f t="shared" si="214"/>
        <v>42235.710879629631</v>
      </c>
    </row>
    <row r="3440" spans="1:20"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216"/>
        <v>104.2</v>
      </c>
      <c r="P3440">
        <f t="shared" si="213"/>
        <v>186.07142857142858</v>
      </c>
      <c r="Q3440" t="s">
        <v>8321</v>
      </c>
      <c r="R3440" t="s">
        <v>8322</v>
      </c>
      <c r="S3440" s="9">
        <f t="shared" si="215"/>
        <v>42100.927858796291</v>
      </c>
      <c r="T3440" s="9">
        <f t="shared" si="214"/>
        <v>42126.875</v>
      </c>
    </row>
    <row r="3441" spans="1:20"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216"/>
        <v>134.67833333333334</v>
      </c>
      <c r="P3441">
        <f t="shared" si="213"/>
        <v>89.785555555555561</v>
      </c>
      <c r="Q3441" t="s">
        <v>8321</v>
      </c>
      <c r="R3441" t="s">
        <v>8322</v>
      </c>
      <c r="S3441" s="9">
        <f t="shared" si="215"/>
        <v>42374.911226851851</v>
      </c>
      <c r="T3441" s="9">
        <f t="shared" si="214"/>
        <v>42388.207638888889</v>
      </c>
    </row>
    <row r="3442" spans="1:20"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216"/>
        <v>105.2184</v>
      </c>
      <c r="P3442">
        <f t="shared" si="213"/>
        <v>64.157560975609755</v>
      </c>
      <c r="Q3442" t="s">
        <v>8321</v>
      </c>
      <c r="R3442" t="s">
        <v>8322</v>
      </c>
      <c r="S3442" s="9">
        <f t="shared" si="215"/>
        <v>41809.12300925926</v>
      </c>
      <c r="T3442" s="9">
        <f t="shared" si="214"/>
        <v>41831.677083333336</v>
      </c>
    </row>
    <row r="3443" spans="1:20"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216"/>
        <v>102.60000000000001</v>
      </c>
      <c r="P3443">
        <f t="shared" si="213"/>
        <v>59.651162790697676</v>
      </c>
      <c r="Q3443" t="s">
        <v>8321</v>
      </c>
      <c r="R3443" t="s">
        <v>8322</v>
      </c>
      <c r="S3443" s="9">
        <f t="shared" si="215"/>
        <v>42294.429641203707</v>
      </c>
      <c r="T3443" s="9">
        <f t="shared" si="214"/>
        <v>42321.845138888893</v>
      </c>
    </row>
    <row r="3444" spans="1:20"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216"/>
        <v>100</v>
      </c>
      <c r="P3444">
        <f t="shared" si="213"/>
        <v>31.25</v>
      </c>
      <c r="Q3444" t="s">
        <v>8321</v>
      </c>
      <c r="R3444" t="s">
        <v>8322</v>
      </c>
      <c r="S3444" s="9">
        <f t="shared" si="215"/>
        <v>42124.841111111105</v>
      </c>
      <c r="T3444" s="9">
        <f t="shared" si="214"/>
        <v>42154.841111111105</v>
      </c>
    </row>
    <row r="3445" spans="1:20"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216"/>
        <v>185.5</v>
      </c>
      <c r="P3445">
        <f t="shared" si="213"/>
        <v>41.222222222222221</v>
      </c>
      <c r="Q3445" t="s">
        <v>8321</v>
      </c>
      <c r="R3445" t="s">
        <v>8322</v>
      </c>
      <c r="S3445" s="9">
        <f t="shared" si="215"/>
        <v>41861.524837962963</v>
      </c>
      <c r="T3445" s="9">
        <f t="shared" si="214"/>
        <v>41891.524837962963</v>
      </c>
    </row>
    <row r="3446" spans="1:20"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216"/>
        <v>289</v>
      </c>
      <c r="P3446">
        <f t="shared" si="213"/>
        <v>43.35</v>
      </c>
      <c r="Q3446" t="s">
        <v>8321</v>
      </c>
      <c r="R3446" t="s">
        <v>8322</v>
      </c>
      <c r="S3446" s="9">
        <f t="shared" si="215"/>
        <v>42521.291504629626</v>
      </c>
      <c r="T3446" s="9">
        <f t="shared" si="214"/>
        <v>42529.582638888889</v>
      </c>
    </row>
    <row r="3447" spans="1:20"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216"/>
        <v>100</v>
      </c>
      <c r="P3447">
        <f t="shared" si="213"/>
        <v>64.516129032258064</v>
      </c>
      <c r="Q3447" t="s">
        <v>8321</v>
      </c>
      <c r="R3447" t="s">
        <v>8322</v>
      </c>
      <c r="S3447" s="9">
        <f t="shared" si="215"/>
        <v>42272.530509259261</v>
      </c>
      <c r="T3447" s="9">
        <f t="shared" si="214"/>
        <v>42300.530509259261</v>
      </c>
    </row>
    <row r="3448" spans="1:20"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216"/>
        <v>108.2</v>
      </c>
      <c r="P3448">
        <f t="shared" si="213"/>
        <v>43.28</v>
      </c>
      <c r="Q3448" t="s">
        <v>8321</v>
      </c>
      <c r="R3448" t="s">
        <v>8322</v>
      </c>
      <c r="S3448" s="9">
        <f t="shared" si="215"/>
        <v>42016.832465277781</v>
      </c>
      <c r="T3448" s="9">
        <f t="shared" si="214"/>
        <v>42040.513888888891</v>
      </c>
    </row>
    <row r="3449" spans="1:20"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216"/>
        <v>107.80000000000001</v>
      </c>
      <c r="P3449">
        <f t="shared" si="213"/>
        <v>77</v>
      </c>
      <c r="Q3449" t="s">
        <v>8321</v>
      </c>
      <c r="R3449" t="s">
        <v>8322</v>
      </c>
      <c r="S3449" s="9">
        <f t="shared" si="215"/>
        <v>42402.889027777783</v>
      </c>
      <c r="T3449" s="9">
        <f t="shared" si="214"/>
        <v>42447.847361111111</v>
      </c>
    </row>
    <row r="3450" spans="1:20"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216"/>
        <v>109.76190476190477</v>
      </c>
      <c r="P3450">
        <f t="shared" si="213"/>
        <v>51.222222222222221</v>
      </c>
      <c r="Q3450" t="s">
        <v>8321</v>
      </c>
      <c r="R3450" t="s">
        <v>8322</v>
      </c>
      <c r="S3450" s="9">
        <f t="shared" si="215"/>
        <v>41960.119085648148</v>
      </c>
      <c r="T3450" s="9">
        <f t="shared" si="214"/>
        <v>41990.119085648148</v>
      </c>
    </row>
    <row r="3451" spans="1:20"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216"/>
        <v>170.625</v>
      </c>
      <c r="P3451">
        <f t="shared" si="213"/>
        <v>68.25</v>
      </c>
      <c r="Q3451" t="s">
        <v>8321</v>
      </c>
      <c r="R3451" t="s">
        <v>8322</v>
      </c>
      <c r="S3451" s="9">
        <f t="shared" si="215"/>
        <v>42532.052523148144</v>
      </c>
      <c r="T3451" s="9">
        <f t="shared" si="214"/>
        <v>42560.166666666672</v>
      </c>
    </row>
    <row r="3452" spans="1:20"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216"/>
        <v>152</v>
      </c>
      <c r="P3452">
        <f t="shared" si="213"/>
        <v>19.487179487179485</v>
      </c>
      <c r="Q3452" t="s">
        <v>8321</v>
      </c>
      <c r="R3452" t="s">
        <v>8322</v>
      </c>
      <c r="S3452" s="9">
        <f t="shared" si="215"/>
        <v>42036.704525462963</v>
      </c>
      <c r="T3452" s="9">
        <f t="shared" si="214"/>
        <v>42096.662858796291</v>
      </c>
    </row>
    <row r="3453" spans="1:20"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216"/>
        <v>101.23076923076924</v>
      </c>
      <c r="P3453">
        <f t="shared" si="213"/>
        <v>41.125</v>
      </c>
      <c r="Q3453" t="s">
        <v>8321</v>
      </c>
      <c r="R3453" t="s">
        <v>8322</v>
      </c>
      <c r="S3453" s="9">
        <f t="shared" si="215"/>
        <v>42088.723692129628</v>
      </c>
      <c r="T3453" s="9">
        <f t="shared" si="214"/>
        <v>42115.723692129628</v>
      </c>
    </row>
    <row r="3454" spans="1:20"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216"/>
        <v>153.19999999999999</v>
      </c>
      <c r="P3454">
        <f t="shared" si="213"/>
        <v>41.405405405405403</v>
      </c>
      <c r="Q3454" t="s">
        <v>8321</v>
      </c>
      <c r="R3454" t="s">
        <v>8322</v>
      </c>
      <c r="S3454" s="9">
        <f t="shared" si="215"/>
        <v>41820.639189814814</v>
      </c>
      <c r="T3454" s="9">
        <f t="shared" si="214"/>
        <v>41843.165972222225</v>
      </c>
    </row>
    <row r="3455" spans="1:20"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216"/>
        <v>128.33333333333334</v>
      </c>
      <c r="P3455">
        <f t="shared" si="213"/>
        <v>27.5</v>
      </c>
      <c r="Q3455" t="s">
        <v>8321</v>
      </c>
      <c r="R3455" t="s">
        <v>8322</v>
      </c>
      <c r="S3455" s="9">
        <f t="shared" si="215"/>
        <v>42535.97865740741</v>
      </c>
      <c r="T3455" s="9">
        <f t="shared" si="214"/>
        <v>42595.97865740741</v>
      </c>
    </row>
    <row r="3456" spans="1:20"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216"/>
        <v>100.71428571428571</v>
      </c>
      <c r="P3456">
        <f t="shared" si="213"/>
        <v>33.571428571428569</v>
      </c>
      <c r="Q3456" t="s">
        <v>8321</v>
      </c>
      <c r="R3456" t="s">
        <v>8322</v>
      </c>
      <c r="S3456" s="9">
        <f t="shared" si="215"/>
        <v>41821.698599537034</v>
      </c>
      <c r="T3456" s="9">
        <f t="shared" si="214"/>
        <v>41851.698599537034</v>
      </c>
    </row>
    <row r="3457" spans="1:20"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216"/>
        <v>100.64999999999999</v>
      </c>
      <c r="P3457">
        <f t="shared" si="213"/>
        <v>145.86956521739131</v>
      </c>
      <c r="Q3457" t="s">
        <v>8321</v>
      </c>
      <c r="R3457" t="s">
        <v>8322</v>
      </c>
      <c r="S3457" s="9">
        <f t="shared" si="215"/>
        <v>42626.7503125</v>
      </c>
      <c r="T3457" s="9">
        <f t="shared" si="214"/>
        <v>42656.7503125</v>
      </c>
    </row>
    <row r="3458" spans="1:20"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si="216"/>
        <v>191.3</v>
      </c>
      <c r="P3458">
        <f t="shared" si="213"/>
        <v>358.6875</v>
      </c>
      <c r="Q3458" t="s">
        <v>8321</v>
      </c>
      <c r="R3458" t="s">
        <v>8322</v>
      </c>
      <c r="S3458" s="9">
        <f t="shared" si="215"/>
        <v>41821.205636574072</v>
      </c>
      <c r="T3458" s="9">
        <f t="shared" si="214"/>
        <v>41852.290972222225</v>
      </c>
    </row>
    <row r="3459" spans="1:20"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si="216"/>
        <v>140.19999999999999</v>
      </c>
      <c r="P3459">
        <f t="shared" ref="P3459:P3522" si="217">(E3459/L3459)</f>
        <v>50.981818181818184</v>
      </c>
      <c r="Q3459" t="s">
        <v>8321</v>
      </c>
      <c r="R3459" t="s">
        <v>8322</v>
      </c>
      <c r="S3459" s="9">
        <f t="shared" si="215"/>
        <v>42016.706678240742</v>
      </c>
      <c r="T3459" s="9">
        <f t="shared" ref="T3459:T3522" si="218">(((I3459/60)/60)/24)+DATE(1970,1,1)</f>
        <v>42047.249305555553</v>
      </c>
    </row>
    <row r="3460" spans="1:20"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216"/>
        <v>124.33537832310839</v>
      </c>
      <c r="P3460">
        <f t="shared" si="217"/>
        <v>45.037037037037038</v>
      </c>
      <c r="Q3460" t="s">
        <v>8321</v>
      </c>
      <c r="R3460" t="s">
        <v>8322</v>
      </c>
      <c r="S3460" s="9">
        <f t="shared" ref="S3460:S3523" si="219">(((J3460/60)/60)/24)+DATE(1970,1,1)</f>
        <v>42011.202581018515</v>
      </c>
      <c r="T3460" s="9">
        <f t="shared" si="218"/>
        <v>42038.185416666667</v>
      </c>
    </row>
    <row r="3461" spans="1:20"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216"/>
        <v>126.2</v>
      </c>
      <c r="P3461">
        <f t="shared" si="217"/>
        <v>17.527777777777779</v>
      </c>
      <c r="Q3461" t="s">
        <v>8321</v>
      </c>
      <c r="R3461" t="s">
        <v>8322</v>
      </c>
      <c r="S3461" s="9">
        <f t="shared" si="219"/>
        <v>42480.479861111111</v>
      </c>
      <c r="T3461" s="9">
        <f t="shared" si="218"/>
        <v>42510.479861111111</v>
      </c>
    </row>
    <row r="3462" spans="1:20"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216"/>
        <v>190</v>
      </c>
      <c r="P3462">
        <f t="shared" si="217"/>
        <v>50</v>
      </c>
      <c r="Q3462" t="s">
        <v>8321</v>
      </c>
      <c r="R3462" t="s">
        <v>8322</v>
      </c>
      <c r="S3462" s="9">
        <f t="shared" si="219"/>
        <v>41852.527222222219</v>
      </c>
      <c r="T3462" s="9">
        <f t="shared" si="218"/>
        <v>41866.527222222219</v>
      </c>
    </row>
    <row r="3463" spans="1:20"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216"/>
        <v>139</v>
      </c>
      <c r="P3463">
        <f t="shared" si="217"/>
        <v>57.916666666666664</v>
      </c>
      <c r="Q3463" t="s">
        <v>8321</v>
      </c>
      <c r="R3463" t="s">
        <v>8322</v>
      </c>
      <c r="S3463" s="9">
        <f t="shared" si="219"/>
        <v>42643.632858796293</v>
      </c>
      <c r="T3463" s="9">
        <f t="shared" si="218"/>
        <v>42672.125</v>
      </c>
    </row>
    <row r="3464" spans="1:20"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216"/>
        <v>202</v>
      </c>
      <c r="P3464">
        <f t="shared" si="217"/>
        <v>29.705882352941178</v>
      </c>
      <c r="Q3464" t="s">
        <v>8321</v>
      </c>
      <c r="R3464" t="s">
        <v>8322</v>
      </c>
      <c r="S3464" s="9">
        <f t="shared" si="219"/>
        <v>42179.898472222223</v>
      </c>
      <c r="T3464" s="9">
        <f t="shared" si="218"/>
        <v>42195.75</v>
      </c>
    </row>
    <row r="3465" spans="1:20"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216"/>
        <v>103.38000000000001</v>
      </c>
      <c r="P3465">
        <f t="shared" si="217"/>
        <v>90.684210526315795</v>
      </c>
      <c r="Q3465" t="s">
        <v>8321</v>
      </c>
      <c r="R3465" t="s">
        <v>8322</v>
      </c>
      <c r="S3465" s="9">
        <f t="shared" si="219"/>
        <v>42612.918807870374</v>
      </c>
      <c r="T3465" s="9">
        <f t="shared" si="218"/>
        <v>42654.165972222225</v>
      </c>
    </row>
    <row r="3466" spans="1:20"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216"/>
        <v>102.3236</v>
      </c>
      <c r="P3466">
        <f t="shared" si="217"/>
        <v>55.012688172043013</v>
      </c>
      <c r="Q3466" t="s">
        <v>8321</v>
      </c>
      <c r="R3466" t="s">
        <v>8322</v>
      </c>
      <c r="S3466" s="9">
        <f t="shared" si="219"/>
        <v>42575.130057870367</v>
      </c>
      <c r="T3466" s="9">
        <f t="shared" si="218"/>
        <v>42605.130057870367</v>
      </c>
    </row>
    <row r="3467" spans="1:20"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216"/>
        <v>103</v>
      </c>
      <c r="P3467">
        <f t="shared" si="217"/>
        <v>57.222222222222221</v>
      </c>
      <c r="Q3467" t="s">
        <v>8321</v>
      </c>
      <c r="R3467" t="s">
        <v>8322</v>
      </c>
      <c r="S3467" s="9">
        <f t="shared" si="219"/>
        <v>42200.625833333332</v>
      </c>
      <c r="T3467" s="9">
        <f t="shared" si="218"/>
        <v>42225.666666666672</v>
      </c>
    </row>
    <row r="3468" spans="1:20"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216"/>
        <v>127.14285714285714</v>
      </c>
      <c r="P3468">
        <f t="shared" si="217"/>
        <v>72.950819672131146</v>
      </c>
      <c r="Q3468" t="s">
        <v>8321</v>
      </c>
      <c r="R3468" t="s">
        <v>8322</v>
      </c>
      <c r="S3468" s="9">
        <f t="shared" si="219"/>
        <v>42420.019097222219</v>
      </c>
      <c r="T3468" s="9">
        <f t="shared" si="218"/>
        <v>42479.977430555555</v>
      </c>
    </row>
    <row r="3469" spans="1:20"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216"/>
        <v>101</v>
      </c>
      <c r="P3469">
        <f t="shared" si="217"/>
        <v>64.468085106382972</v>
      </c>
      <c r="Q3469" t="s">
        <v>8321</v>
      </c>
      <c r="R3469" t="s">
        <v>8322</v>
      </c>
      <c r="S3469" s="9">
        <f t="shared" si="219"/>
        <v>42053.671666666662</v>
      </c>
      <c r="T3469" s="9">
        <f t="shared" si="218"/>
        <v>42083.630000000005</v>
      </c>
    </row>
    <row r="3470" spans="1:20"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216"/>
        <v>121.78</v>
      </c>
      <c r="P3470">
        <f t="shared" si="217"/>
        <v>716.35294117647061</v>
      </c>
      <c r="Q3470" t="s">
        <v>8321</v>
      </c>
      <c r="R3470" t="s">
        <v>8322</v>
      </c>
      <c r="S3470" s="9">
        <f t="shared" si="219"/>
        <v>42605.765381944439</v>
      </c>
      <c r="T3470" s="9">
        <f t="shared" si="218"/>
        <v>42634.125</v>
      </c>
    </row>
    <row r="3471" spans="1:20"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216"/>
        <v>113.39285714285714</v>
      </c>
      <c r="P3471">
        <f t="shared" si="217"/>
        <v>50.396825396825399</v>
      </c>
      <c r="Q3471" t="s">
        <v>8321</v>
      </c>
      <c r="R3471" t="s">
        <v>8322</v>
      </c>
      <c r="S3471" s="9">
        <f t="shared" si="219"/>
        <v>42458.641724537039</v>
      </c>
      <c r="T3471" s="9">
        <f t="shared" si="218"/>
        <v>42488.641724537039</v>
      </c>
    </row>
    <row r="3472" spans="1:20"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216"/>
        <v>150</v>
      </c>
      <c r="P3472">
        <f t="shared" si="217"/>
        <v>41.666666666666664</v>
      </c>
      <c r="Q3472" t="s">
        <v>8321</v>
      </c>
      <c r="R3472" t="s">
        <v>8322</v>
      </c>
      <c r="S3472" s="9">
        <f t="shared" si="219"/>
        <v>42529.022013888884</v>
      </c>
      <c r="T3472" s="9">
        <f t="shared" si="218"/>
        <v>42566.901388888888</v>
      </c>
    </row>
    <row r="3473" spans="1:20"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216"/>
        <v>214.6</v>
      </c>
      <c r="P3473">
        <f t="shared" si="217"/>
        <v>35.766666666666666</v>
      </c>
      <c r="Q3473" t="s">
        <v>8321</v>
      </c>
      <c r="R3473" t="s">
        <v>8322</v>
      </c>
      <c r="S3473" s="9">
        <f t="shared" si="219"/>
        <v>41841.820486111108</v>
      </c>
      <c r="T3473" s="9">
        <f t="shared" si="218"/>
        <v>41882.833333333336</v>
      </c>
    </row>
    <row r="3474" spans="1:20"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216"/>
        <v>102.05</v>
      </c>
      <c r="P3474">
        <f t="shared" si="217"/>
        <v>88.739130434782609</v>
      </c>
      <c r="Q3474" t="s">
        <v>8321</v>
      </c>
      <c r="R3474" t="s">
        <v>8322</v>
      </c>
      <c r="S3474" s="9">
        <f t="shared" si="219"/>
        <v>41928.170497685183</v>
      </c>
      <c r="T3474" s="9">
        <f t="shared" si="218"/>
        <v>41949.249305555553</v>
      </c>
    </row>
    <row r="3475" spans="1:20"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ref="O3475:O3538" si="220">E3475/D3475 *100</f>
        <v>100</v>
      </c>
      <c r="P3475">
        <f t="shared" si="217"/>
        <v>148.4848484848485</v>
      </c>
      <c r="Q3475" t="s">
        <v>8321</v>
      </c>
      <c r="R3475" t="s">
        <v>8322</v>
      </c>
      <c r="S3475" s="9">
        <f t="shared" si="219"/>
        <v>42062.834444444445</v>
      </c>
      <c r="T3475" s="9">
        <f t="shared" si="218"/>
        <v>42083.852083333331</v>
      </c>
    </row>
    <row r="3476" spans="1:20"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220"/>
        <v>101</v>
      </c>
      <c r="P3476">
        <f t="shared" si="217"/>
        <v>51.794871794871796</v>
      </c>
      <c r="Q3476" t="s">
        <v>8321</v>
      </c>
      <c r="R3476" t="s">
        <v>8322</v>
      </c>
      <c r="S3476" s="9">
        <f t="shared" si="219"/>
        <v>42541.501516203702</v>
      </c>
      <c r="T3476" s="9">
        <f t="shared" si="218"/>
        <v>42571.501516203702</v>
      </c>
    </row>
    <row r="3477" spans="1:20"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220"/>
        <v>113.33333333333333</v>
      </c>
      <c r="P3477">
        <f t="shared" si="217"/>
        <v>20</v>
      </c>
      <c r="Q3477" t="s">
        <v>8321</v>
      </c>
      <c r="R3477" t="s">
        <v>8322</v>
      </c>
      <c r="S3477" s="9">
        <f t="shared" si="219"/>
        <v>41918.880833333329</v>
      </c>
      <c r="T3477" s="9">
        <f t="shared" si="218"/>
        <v>41946</v>
      </c>
    </row>
    <row r="3478" spans="1:20"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220"/>
        <v>104</v>
      </c>
      <c r="P3478">
        <f t="shared" si="217"/>
        <v>52</v>
      </c>
      <c r="Q3478" t="s">
        <v>8321</v>
      </c>
      <c r="R3478" t="s">
        <v>8322</v>
      </c>
      <c r="S3478" s="9">
        <f t="shared" si="219"/>
        <v>41921.279976851853</v>
      </c>
      <c r="T3478" s="9">
        <f t="shared" si="218"/>
        <v>41939.125</v>
      </c>
    </row>
    <row r="3479" spans="1:20"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220"/>
        <v>115.33333333333333</v>
      </c>
      <c r="P3479">
        <f t="shared" si="217"/>
        <v>53.230769230769234</v>
      </c>
      <c r="Q3479" t="s">
        <v>8321</v>
      </c>
      <c r="R3479" t="s">
        <v>8322</v>
      </c>
      <c r="S3479" s="9">
        <f t="shared" si="219"/>
        <v>42128.736608796295</v>
      </c>
      <c r="T3479" s="9">
        <f t="shared" si="218"/>
        <v>42141.125</v>
      </c>
    </row>
    <row r="3480" spans="1:20"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220"/>
        <v>112.85000000000001</v>
      </c>
      <c r="P3480">
        <f t="shared" si="217"/>
        <v>39.596491228070178</v>
      </c>
      <c r="Q3480" t="s">
        <v>8321</v>
      </c>
      <c r="R3480" t="s">
        <v>8322</v>
      </c>
      <c r="S3480" s="9">
        <f t="shared" si="219"/>
        <v>42053.916921296302</v>
      </c>
      <c r="T3480" s="9">
        <f t="shared" si="218"/>
        <v>42079.875</v>
      </c>
    </row>
    <row r="3481" spans="1:20"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220"/>
        <v>127.86666666666666</v>
      </c>
      <c r="P3481">
        <f t="shared" si="217"/>
        <v>34.25</v>
      </c>
      <c r="Q3481" t="s">
        <v>8321</v>
      </c>
      <c r="R3481" t="s">
        <v>8322</v>
      </c>
      <c r="S3481" s="9">
        <f t="shared" si="219"/>
        <v>41781.855092592588</v>
      </c>
      <c r="T3481" s="9">
        <f t="shared" si="218"/>
        <v>41811.855092592588</v>
      </c>
    </row>
    <row r="3482" spans="1:20"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220"/>
        <v>142.66666666666669</v>
      </c>
      <c r="P3482">
        <f t="shared" si="217"/>
        <v>164.61538461538461</v>
      </c>
      <c r="Q3482" t="s">
        <v>8321</v>
      </c>
      <c r="R3482" t="s">
        <v>8322</v>
      </c>
      <c r="S3482" s="9">
        <f t="shared" si="219"/>
        <v>42171.317442129628</v>
      </c>
      <c r="T3482" s="9">
        <f t="shared" si="218"/>
        <v>42195.875</v>
      </c>
    </row>
    <row r="3483" spans="1:20"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220"/>
        <v>118.8</v>
      </c>
      <c r="P3483">
        <f t="shared" si="217"/>
        <v>125.05263157894737</v>
      </c>
      <c r="Q3483" t="s">
        <v>8321</v>
      </c>
      <c r="R3483" t="s">
        <v>8322</v>
      </c>
      <c r="S3483" s="9">
        <f t="shared" si="219"/>
        <v>41989.24754629629</v>
      </c>
      <c r="T3483" s="9">
        <f t="shared" si="218"/>
        <v>42006.24754629629</v>
      </c>
    </row>
    <row r="3484" spans="1:20"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220"/>
        <v>138.33333333333334</v>
      </c>
      <c r="P3484">
        <f t="shared" si="217"/>
        <v>51.875</v>
      </c>
      <c r="Q3484" t="s">
        <v>8321</v>
      </c>
      <c r="R3484" t="s">
        <v>8322</v>
      </c>
      <c r="S3484" s="9">
        <f t="shared" si="219"/>
        <v>41796.771597222221</v>
      </c>
      <c r="T3484" s="9">
        <f t="shared" si="218"/>
        <v>41826.771597222221</v>
      </c>
    </row>
    <row r="3485" spans="1:20"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220"/>
        <v>159.9402985074627</v>
      </c>
      <c r="P3485">
        <f t="shared" si="217"/>
        <v>40.285714285714285</v>
      </c>
      <c r="Q3485" t="s">
        <v>8321</v>
      </c>
      <c r="R3485" t="s">
        <v>8322</v>
      </c>
      <c r="S3485" s="9">
        <f t="shared" si="219"/>
        <v>41793.668761574074</v>
      </c>
      <c r="T3485" s="9">
        <f t="shared" si="218"/>
        <v>41823.668761574074</v>
      </c>
    </row>
    <row r="3486" spans="1:20"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220"/>
        <v>114.24000000000001</v>
      </c>
      <c r="P3486">
        <f t="shared" si="217"/>
        <v>64.909090909090907</v>
      </c>
      <c r="Q3486" t="s">
        <v>8321</v>
      </c>
      <c r="R3486" t="s">
        <v>8322</v>
      </c>
      <c r="S3486" s="9">
        <f t="shared" si="219"/>
        <v>42506.760405092587</v>
      </c>
      <c r="T3486" s="9">
        <f t="shared" si="218"/>
        <v>42536.760405092587</v>
      </c>
    </row>
    <row r="3487" spans="1:20"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220"/>
        <v>100.60606060606061</v>
      </c>
      <c r="P3487">
        <f t="shared" si="217"/>
        <v>55.333333333333336</v>
      </c>
      <c r="Q3487" t="s">
        <v>8321</v>
      </c>
      <c r="R3487" t="s">
        <v>8322</v>
      </c>
      <c r="S3487" s="9">
        <f t="shared" si="219"/>
        <v>42372.693055555559</v>
      </c>
      <c r="T3487" s="9">
        <f t="shared" si="218"/>
        <v>42402.693055555559</v>
      </c>
    </row>
    <row r="3488" spans="1:20"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220"/>
        <v>155.20000000000002</v>
      </c>
      <c r="P3488">
        <f t="shared" si="217"/>
        <v>83.142857142857139</v>
      </c>
      <c r="Q3488" t="s">
        <v>8321</v>
      </c>
      <c r="R3488" t="s">
        <v>8322</v>
      </c>
      <c r="S3488" s="9">
        <f t="shared" si="219"/>
        <v>42126.87501157407</v>
      </c>
      <c r="T3488" s="9">
        <f t="shared" si="218"/>
        <v>42158.290972222225</v>
      </c>
    </row>
    <row r="3489" spans="1:20"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220"/>
        <v>127.75000000000001</v>
      </c>
      <c r="P3489">
        <f t="shared" si="217"/>
        <v>38.712121212121211</v>
      </c>
      <c r="Q3489" t="s">
        <v>8321</v>
      </c>
      <c r="R3489" t="s">
        <v>8322</v>
      </c>
      <c r="S3489" s="9">
        <f t="shared" si="219"/>
        <v>42149.940416666665</v>
      </c>
      <c r="T3489" s="9">
        <f t="shared" si="218"/>
        <v>42179.940416666665</v>
      </c>
    </row>
    <row r="3490" spans="1:20"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220"/>
        <v>121.2</v>
      </c>
      <c r="P3490">
        <f t="shared" si="217"/>
        <v>125.37931034482759</v>
      </c>
      <c r="Q3490" t="s">
        <v>8321</v>
      </c>
      <c r="R3490" t="s">
        <v>8322</v>
      </c>
      <c r="S3490" s="9">
        <f t="shared" si="219"/>
        <v>42087.768055555556</v>
      </c>
      <c r="T3490" s="9">
        <f t="shared" si="218"/>
        <v>42111.666666666672</v>
      </c>
    </row>
    <row r="3491" spans="1:20"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220"/>
        <v>112.7</v>
      </c>
      <c r="P3491">
        <f t="shared" si="217"/>
        <v>78.263888888888886</v>
      </c>
      <c r="Q3491" t="s">
        <v>8321</v>
      </c>
      <c r="R3491" t="s">
        <v>8322</v>
      </c>
      <c r="S3491" s="9">
        <f t="shared" si="219"/>
        <v>41753.635775462964</v>
      </c>
      <c r="T3491" s="9">
        <f t="shared" si="218"/>
        <v>41783.875</v>
      </c>
    </row>
    <row r="3492" spans="1:20"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220"/>
        <v>127.49999999999999</v>
      </c>
      <c r="P3492">
        <f t="shared" si="217"/>
        <v>47.222222222222221</v>
      </c>
      <c r="Q3492" t="s">
        <v>8321</v>
      </c>
      <c r="R3492" t="s">
        <v>8322</v>
      </c>
      <c r="S3492" s="9">
        <f t="shared" si="219"/>
        <v>42443.802361111113</v>
      </c>
      <c r="T3492" s="9">
        <f t="shared" si="218"/>
        <v>42473.802361111113</v>
      </c>
    </row>
    <row r="3493" spans="1:20"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220"/>
        <v>158.20000000000002</v>
      </c>
      <c r="P3493">
        <f t="shared" si="217"/>
        <v>79.099999999999994</v>
      </c>
      <c r="Q3493" t="s">
        <v>8321</v>
      </c>
      <c r="R3493" t="s">
        <v>8322</v>
      </c>
      <c r="S3493" s="9">
        <f t="shared" si="219"/>
        <v>42121.249814814815</v>
      </c>
      <c r="T3493" s="9">
        <f t="shared" si="218"/>
        <v>42142.249814814815</v>
      </c>
    </row>
    <row r="3494" spans="1:20"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220"/>
        <v>105.26894736842105</v>
      </c>
      <c r="P3494">
        <f t="shared" si="217"/>
        <v>114.29199999999999</v>
      </c>
      <c r="Q3494" t="s">
        <v>8321</v>
      </c>
      <c r="R3494" t="s">
        <v>8322</v>
      </c>
      <c r="S3494" s="9">
        <f t="shared" si="219"/>
        <v>42268.009224537032</v>
      </c>
      <c r="T3494" s="9">
        <f t="shared" si="218"/>
        <v>42303.009224537032</v>
      </c>
    </row>
    <row r="3495" spans="1:20"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220"/>
        <v>100</v>
      </c>
      <c r="P3495">
        <f t="shared" si="217"/>
        <v>51.724137931034484</v>
      </c>
      <c r="Q3495" t="s">
        <v>8321</v>
      </c>
      <c r="R3495" t="s">
        <v>8322</v>
      </c>
      <c r="S3495" s="9">
        <f t="shared" si="219"/>
        <v>41848.866157407407</v>
      </c>
      <c r="T3495" s="9">
        <f t="shared" si="218"/>
        <v>41868.21597222222</v>
      </c>
    </row>
    <row r="3496" spans="1:20"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220"/>
        <v>100</v>
      </c>
      <c r="P3496">
        <f t="shared" si="217"/>
        <v>30.76923076923077</v>
      </c>
      <c r="Q3496" t="s">
        <v>8321</v>
      </c>
      <c r="R3496" t="s">
        <v>8322</v>
      </c>
      <c r="S3496" s="9">
        <f t="shared" si="219"/>
        <v>42689.214988425927</v>
      </c>
      <c r="T3496" s="9">
        <f t="shared" si="218"/>
        <v>42700.25</v>
      </c>
    </row>
    <row r="3497" spans="1:20"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220"/>
        <v>106.86</v>
      </c>
      <c r="P3497">
        <f t="shared" si="217"/>
        <v>74.208333333333329</v>
      </c>
      <c r="Q3497" t="s">
        <v>8321</v>
      </c>
      <c r="R3497" t="s">
        <v>8322</v>
      </c>
      <c r="S3497" s="9">
        <f t="shared" si="219"/>
        <v>41915.762835648151</v>
      </c>
      <c r="T3497" s="9">
        <f t="shared" si="218"/>
        <v>41944.720833333333</v>
      </c>
    </row>
    <row r="3498" spans="1:20"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220"/>
        <v>124.4</v>
      </c>
      <c r="P3498">
        <f t="shared" si="217"/>
        <v>47.846153846153847</v>
      </c>
      <c r="Q3498" t="s">
        <v>8321</v>
      </c>
      <c r="R3498" t="s">
        <v>8322</v>
      </c>
      <c r="S3498" s="9">
        <f t="shared" si="219"/>
        <v>42584.846828703703</v>
      </c>
      <c r="T3498" s="9">
        <f t="shared" si="218"/>
        <v>42624.846828703703</v>
      </c>
    </row>
    <row r="3499" spans="1:20"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220"/>
        <v>108.70406189555126</v>
      </c>
      <c r="P3499">
        <f t="shared" si="217"/>
        <v>34.408163265306122</v>
      </c>
      <c r="Q3499" t="s">
        <v>8321</v>
      </c>
      <c r="R3499" t="s">
        <v>8322</v>
      </c>
      <c r="S3499" s="9">
        <f t="shared" si="219"/>
        <v>42511.741944444439</v>
      </c>
      <c r="T3499" s="9">
        <f t="shared" si="218"/>
        <v>42523.916666666672</v>
      </c>
    </row>
    <row r="3500" spans="1:20"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220"/>
        <v>102.42424242424242</v>
      </c>
      <c r="P3500">
        <f t="shared" si="217"/>
        <v>40.238095238095241</v>
      </c>
      <c r="Q3500" t="s">
        <v>8321</v>
      </c>
      <c r="R3500" t="s">
        <v>8322</v>
      </c>
      <c r="S3500" s="9">
        <f t="shared" si="219"/>
        <v>42459.15861111111</v>
      </c>
      <c r="T3500" s="9">
        <f t="shared" si="218"/>
        <v>42518.905555555553</v>
      </c>
    </row>
    <row r="3501" spans="1:20"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220"/>
        <v>105.5</v>
      </c>
      <c r="P3501">
        <f t="shared" si="217"/>
        <v>60.285714285714285</v>
      </c>
      <c r="Q3501" t="s">
        <v>8321</v>
      </c>
      <c r="R3501" t="s">
        <v>8322</v>
      </c>
      <c r="S3501" s="9">
        <f t="shared" si="219"/>
        <v>42132.036168981482</v>
      </c>
      <c r="T3501" s="9">
        <f t="shared" si="218"/>
        <v>42186.290972222225</v>
      </c>
    </row>
    <row r="3502" spans="1:20"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220"/>
        <v>106.3</v>
      </c>
      <c r="P3502">
        <f t="shared" si="217"/>
        <v>25.30952380952381</v>
      </c>
      <c r="Q3502" t="s">
        <v>8321</v>
      </c>
      <c r="R3502" t="s">
        <v>8322</v>
      </c>
      <c r="S3502" s="9">
        <f t="shared" si="219"/>
        <v>42419.91942129629</v>
      </c>
      <c r="T3502" s="9">
        <f t="shared" si="218"/>
        <v>42436.207638888889</v>
      </c>
    </row>
    <row r="3503" spans="1:20"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220"/>
        <v>100.66666666666666</v>
      </c>
      <c r="P3503">
        <f t="shared" si="217"/>
        <v>35.952380952380949</v>
      </c>
      <c r="Q3503" t="s">
        <v>8321</v>
      </c>
      <c r="R3503" t="s">
        <v>8322</v>
      </c>
      <c r="S3503" s="9">
        <f t="shared" si="219"/>
        <v>42233.763831018514</v>
      </c>
      <c r="T3503" s="9">
        <f t="shared" si="218"/>
        <v>42258.763831018514</v>
      </c>
    </row>
    <row r="3504" spans="1:20"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220"/>
        <v>105.4</v>
      </c>
      <c r="P3504">
        <f t="shared" si="217"/>
        <v>136</v>
      </c>
      <c r="Q3504" t="s">
        <v>8321</v>
      </c>
      <c r="R3504" t="s">
        <v>8322</v>
      </c>
      <c r="S3504" s="9">
        <f t="shared" si="219"/>
        <v>42430.839398148149</v>
      </c>
      <c r="T3504" s="9">
        <f t="shared" si="218"/>
        <v>42445.165972222225</v>
      </c>
    </row>
    <row r="3505" spans="1:20"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220"/>
        <v>107.55999999999999</v>
      </c>
      <c r="P3505">
        <f t="shared" si="217"/>
        <v>70.763157894736835</v>
      </c>
      <c r="Q3505" t="s">
        <v>8321</v>
      </c>
      <c r="R3505" t="s">
        <v>8322</v>
      </c>
      <c r="S3505" s="9">
        <f t="shared" si="219"/>
        <v>42545.478333333333</v>
      </c>
      <c r="T3505" s="9">
        <f t="shared" si="218"/>
        <v>42575.478333333333</v>
      </c>
    </row>
    <row r="3506" spans="1:20"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220"/>
        <v>100</v>
      </c>
      <c r="P3506">
        <f t="shared" si="217"/>
        <v>125</v>
      </c>
      <c r="Q3506" t="s">
        <v>8321</v>
      </c>
      <c r="R3506" t="s">
        <v>8322</v>
      </c>
      <c r="S3506" s="9">
        <f t="shared" si="219"/>
        <v>42297.748738425929</v>
      </c>
      <c r="T3506" s="9">
        <f t="shared" si="218"/>
        <v>42327.790405092594</v>
      </c>
    </row>
    <row r="3507" spans="1:20"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220"/>
        <v>103.76</v>
      </c>
      <c r="P3507">
        <f t="shared" si="217"/>
        <v>66.512820512820511</v>
      </c>
      <c r="Q3507" t="s">
        <v>8321</v>
      </c>
      <c r="R3507" t="s">
        <v>8322</v>
      </c>
      <c r="S3507" s="9">
        <f t="shared" si="219"/>
        <v>41760.935706018521</v>
      </c>
      <c r="T3507" s="9">
        <f t="shared" si="218"/>
        <v>41772.166666666664</v>
      </c>
    </row>
    <row r="3508" spans="1:20"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220"/>
        <v>101.49999999999999</v>
      </c>
      <c r="P3508">
        <f t="shared" si="217"/>
        <v>105</v>
      </c>
      <c r="Q3508" t="s">
        <v>8321</v>
      </c>
      <c r="R3508" t="s">
        <v>8322</v>
      </c>
      <c r="S3508" s="9">
        <f t="shared" si="219"/>
        <v>41829.734259259261</v>
      </c>
      <c r="T3508" s="9">
        <f t="shared" si="218"/>
        <v>41874.734259259261</v>
      </c>
    </row>
    <row r="3509" spans="1:20"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220"/>
        <v>104.4</v>
      </c>
      <c r="P3509">
        <f t="shared" si="217"/>
        <v>145</v>
      </c>
      <c r="Q3509" t="s">
        <v>8321</v>
      </c>
      <c r="R3509" t="s">
        <v>8322</v>
      </c>
      <c r="S3509" s="9">
        <f t="shared" si="219"/>
        <v>42491.92288194444</v>
      </c>
      <c r="T3509" s="9">
        <f t="shared" si="218"/>
        <v>42521.92288194444</v>
      </c>
    </row>
    <row r="3510" spans="1:20"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220"/>
        <v>180</v>
      </c>
      <c r="P3510">
        <f t="shared" si="217"/>
        <v>12</v>
      </c>
      <c r="Q3510" t="s">
        <v>8321</v>
      </c>
      <c r="R3510" t="s">
        <v>8322</v>
      </c>
      <c r="S3510" s="9">
        <f t="shared" si="219"/>
        <v>42477.729780092588</v>
      </c>
      <c r="T3510" s="9">
        <f t="shared" si="218"/>
        <v>42500.875</v>
      </c>
    </row>
    <row r="3511" spans="1:20"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220"/>
        <v>106.33333333333333</v>
      </c>
      <c r="P3511">
        <f t="shared" si="217"/>
        <v>96.666666666666671</v>
      </c>
      <c r="Q3511" t="s">
        <v>8321</v>
      </c>
      <c r="R3511" t="s">
        <v>8322</v>
      </c>
      <c r="S3511" s="9">
        <f t="shared" si="219"/>
        <v>41950.859560185185</v>
      </c>
      <c r="T3511" s="9">
        <f t="shared" si="218"/>
        <v>41964.204861111109</v>
      </c>
    </row>
    <row r="3512" spans="1:20"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220"/>
        <v>100.55555555555556</v>
      </c>
      <c r="P3512">
        <f t="shared" si="217"/>
        <v>60.333333333333336</v>
      </c>
      <c r="Q3512" t="s">
        <v>8321</v>
      </c>
      <c r="R3512" t="s">
        <v>8322</v>
      </c>
      <c r="S3512" s="9">
        <f t="shared" si="219"/>
        <v>41802.62090277778</v>
      </c>
      <c r="T3512" s="9">
        <f t="shared" si="218"/>
        <v>41822.62090277778</v>
      </c>
    </row>
    <row r="3513" spans="1:20"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220"/>
        <v>101.2</v>
      </c>
      <c r="P3513">
        <f t="shared" si="217"/>
        <v>79.89473684210526</v>
      </c>
      <c r="Q3513" t="s">
        <v>8321</v>
      </c>
      <c r="R3513" t="s">
        <v>8322</v>
      </c>
      <c r="S3513" s="9">
        <f t="shared" si="219"/>
        <v>41927.873784722222</v>
      </c>
      <c r="T3513" s="9">
        <f t="shared" si="218"/>
        <v>41950.770833333336</v>
      </c>
    </row>
    <row r="3514" spans="1:20"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220"/>
        <v>100</v>
      </c>
      <c r="P3514">
        <f t="shared" si="217"/>
        <v>58.823529411764703</v>
      </c>
      <c r="Q3514" t="s">
        <v>8321</v>
      </c>
      <c r="R3514" t="s">
        <v>8322</v>
      </c>
      <c r="S3514" s="9">
        <f t="shared" si="219"/>
        <v>42057.536944444444</v>
      </c>
      <c r="T3514" s="9">
        <f t="shared" si="218"/>
        <v>42117.49527777778</v>
      </c>
    </row>
    <row r="3515" spans="1:20"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220"/>
        <v>118.39285714285714</v>
      </c>
      <c r="P3515">
        <f t="shared" si="217"/>
        <v>75.340909090909093</v>
      </c>
      <c r="Q3515" t="s">
        <v>8321</v>
      </c>
      <c r="R3515" t="s">
        <v>8322</v>
      </c>
      <c r="S3515" s="9">
        <f t="shared" si="219"/>
        <v>41781.096203703702</v>
      </c>
      <c r="T3515" s="9">
        <f t="shared" si="218"/>
        <v>41794.207638888889</v>
      </c>
    </row>
    <row r="3516" spans="1:20"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220"/>
        <v>110.00000000000001</v>
      </c>
      <c r="P3516">
        <f t="shared" si="217"/>
        <v>55</v>
      </c>
      <c r="Q3516" t="s">
        <v>8321</v>
      </c>
      <c r="R3516" t="s">
        <v>8322</v>
      </c>
      <c r="S3516" s="9">
        <f t="shared" si="219"/>
        <v>42020.846666666665</v>
      </c>
      <c r="T3516" s="9">
        <f t="shared" si="218"/>
        <v>42037.207638888889</v>
      </c>
    </row>
    <row r="3517" spans="1:20"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220"/>
        <v>102.66666666666666</v>
      </c>
      <c r="P3517">
        <f t="shared" si="217"/>
        <v>66.956521739130437</v>
      </c>
      <c r="Q3517" t="s">
        <v>8321</v>
      </c>
      <c r="R3517" t="s">
        <v>8322</v>
      </c>
      <c r="S3517" s="9">
        <f t="shared" si="219"/>
        <v>42125.772812499999</v>
      </c>
      <c r="T3517" s="9">
        <f t="shared" si="218"/>
        <v>42155.772812499999</v>
      </c>
    </row>
    <row r="3518" spans="1:20"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220"/>
        <v>100</v>
      </c>
      <c r="P3518">
        <f t="shared" si="217"/>
        <v>227.27272727272728</v>
      </c>
      <c r="Q3518" t="s">
        <v>8321</v>
      </c>
      <c r="R3518" t="s">
        <v>8322</v>
      </c>
      <c r="S3518" s="9">
        <f t="shared" si="219"/>
        <v>41856.010069444441</v>
      </c>
      <c r="T3518" s="9">
        <f t="shared" si="218"/>
        <v>41890.125</v>
      </c>
    </row>
    <row r="3519" spans="1:20"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220"/>
        <v>100</v>
      </c>
      <c r="P3519">
        <f t="shared" si="217"/>
        <v>307.69230769230768</v>
      </c>
      <c r="Q3519" t="s">
        <v>8321</v>
      </c>
      <c r="R3519" t="s">
        <v>8322</v>
      </c>
      <c r="S3519" s="9">
        <f t="shared" si="219"/>
        <v>41794.817523148151</v>
      </c>
      <c r="T3519" s="9">
        <f t="shared" si="218"/>
        <v>41824.458333333336</v>
      </c>
    </row>
    <row r="3520" spans="1:20"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220"/>
        <v>110.04599999999999</v>
      </c>
      <c r="P3520">
        <f t="shared" si="217"/>
        <v>50.020909090909093</v>
      </c>
      <c r="Q3520" t="s">
        <v>8321</v>
      </c>
      <c r="R3520" t="s">
        <v>8322</v>
      </c>
      <c r="S3520" s="9">
        <f t="shared" si="219"/>
        <v>41893.783553240741</v>
      </c>
      <c r="T3520" s="9">
        <f t="shared" si="218"/>
        <v>41914.597916666666</v>
      </c>
    </row>
    <row r="3521" spans="1:20"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220"/>
        <v>101.35000000000001</v>
      </c>
      <c r="P3521">
        <f t="shared" si="217"/>
        <v>72.392857142857139</v>
      </c>
      <c r="Q3521" t="s">
        <v>8321</v>
      </c>
      <c r="R3521" t="s">
        <v>8322</v>
      </c>
      <c r="S3521" s="9">
        <f t="shared" si="219"/>
        <v>42037.598958333328</v>
      </c>
      <c r="T3521" s="9">
        <f t="shared" si="218"/>
        <v>42067.598958333328</v>
      </c>
    </row>
    <row r="3522" spans="1:20"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si="220"/>
        <v>100.75</v>
      </c>
      <c r="P3522">
        <f t="shared" si="217"/>
        <v>95.952380952380949</v>
      </c>
      <c r="Q3522" t="s">
        <v>8321</v>
      </c>
      <c r="R3522" t="s">
        <v>8322</v>
      </c>
      <c r="S3522" s="9">
        <f t="shared" si="219"/>
        <v>42227.824212962965</v>
      </c>
      <c r="T3522" s="9">
        <f t="shared" si="218"/>
        <v>42253.57430555555</v>
      </c>
    </row>
    <row r="3523" spans="1:20"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si="220"/>
        <v>169.42857142857144</v>
      </c>
      <c r="P3523">
        <f t="shared" ref="P3523:P3586" si="221">(E3523/L3523)</f>
        <v>45.615384615384613</v>
      </c>
      <c r="Q3523" t="s">
        <v>8321</v>
      </c>
      <c r="R3523" t="s">
        <v>8322</v>
      </c>
      <c r="S3523" s="9">
        <f t="shared" si="219"/>
        <v>41881.361342592594</v>
      </c>
      <c r="T3523" s="9">
        <f t="shared" ref="T3523:T3586" si="222">(((I3523/60)/60)/24)+DATE(1970,1,1)</f>
        <v>41911.361342592594</v>
      </c>
    </row>
    <row r="3524" spans="1:20"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220"/>
        <v>100</v>
      </c>
      <c r="P3524">
        <f t="shared" si="221"/>
        <v>41.029411764705884</v>
      </c>
      <c r="Q3524" t="s">
        <v>8321</v>
      </c>
      <c r="R3524" t="s">
        <v>8322</v>
      </c>
      <c r="S3524" s="9">
        <f t="shared" ref="S3524:S3587" si="223">(((J3524/60)/60)/24)+DATE(1970,1,1)</f>
        <v>42234.789884259255</v>
      </c>
      <c r="T3524" s="9">
        <f t="shared" si="222"/>
        <v>42262.420833333337</v>
      </c>
    </row>
    <row r="3525" spans="1:20"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220"/>
        <v>113.65</v>
      </c>
      <c r="P3525">
        <f t="shared" si="221"/>
        <v>56.825000000000003</v>
      </c>
      <c r="Q3525" t="s">
        <v>8321</v>
      </c>
      <c r="R3525" t="s">
        <v>8322</v>
      </c>
      <c r="S3525" s="9">
        <f t="shared" si="223"/>
        <v>42581.397546296299</v>
      </c>
      <c r="T3525" s="9">
        <f t="shared" si="222"/>
        <v>42638.958333333328</v>
      </c>
    </row>
    <row r="3526" spans="1:20"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220"/>
        <v>101.56</v>
      </c>
      <c r="P3526">
        <f t="shared" si="221"/>
        <v>137.24324324324326</v>
      </c>
      <c r="Q3526" t="s">
        <v>8321</v>
      </c>
      <c r="R3526" t="s">
        <v>8322</v>
      </c>
      <c r="S3526" s="9">
        <f t="shared" si="223"/>
        <v>41880.76357638889</v>
      </c>
      <c r="T3526" s="9">
        <f t="shared" si="222"/>
        <v>41895.166666666664</v>
      </c>
    </row>
    <row r="3527" spans="1:20"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220"/>
        <v>106</v>
      </c>
      <c r="P3527">
        <f t="shared" si="221"/>
        <v>75.714285714285708</v>
      </c>
      <c r="Q3527" t="s">
        <v>8321</v>
      </c>
      <c r="R3527" t="s">
        <v>8322</v>
      </c>
      <c r="S3527" s="9">
        <f t="shared" si="223"/>
        <v>42214.6956712963</v>
      </c>
      <c r="T3527" s="9">
        <f t="shared" si="222"/>
        <v>42225.666666666672</v>
      </c>
    </row>
    <row r="3528" spans="1:20"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220"/>
        <v>102</v>
      </c>
      <c r="P3528">
        <f t="shared" si="221"/>
        <v>99</v>
      </c>
      <c r="Q3528" t="s">
        <v>8321</v>
      </c>
      <c r="R3528" t="s">
        <v>8322</v>
      </c>
      <c r="S3528" s="9">
        <f t="shared" si="223"/>
        <v>42460.335312499999</v>
      </c>
      <c r="T3528" s="9">
        <f t="shared" si="222"/>
        <v>42488.249305555553</v>
      </c>
    </row>
    <row r="3529" spans="1:20"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220"/>
        <v>116.91666666666667</v>
      </c>
      <c r="P3529">
        <f t="shared" si="221"/>
        <v>81.569767441860463</v>
      </c>
      <c r="Q3529" t="s">
        <v>8321</v>
      </c>
      <c r="R3529" t="s">
        <v>8322</v>
      </c>
      <c r="S3529" s="9">
        <f t="shared" si="223"/>
        <v>42167.023206018523</v>
      </c>
      <c r="T3529" s="9">
        <f t="shared" si="222"/>
        <v>42196.165972222225</v>
      </c>
    </row>
    <row r="3530" spans="1:20"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220"/>
        <v>101.15151515151514</v>
      </c>
      <c r="P3530">
        <f t="shared" si="221"/>
        <v>45.108108108108105</v>
      </c>
      <c r="Q3530" t="s">
        <v>8321</v>
      </c>
      <c r="R3530" t="s">
        <v>8322</v>
      </c>
      <c r="S3530" s="9">
        <f t="shared" si="223"/>
        <v>42733.50136574074</v>
      </c>
      <c r="T3530" s="9">
        <f t="shared" si="222"/>
        <v>42753.50136574074</v>
      </c>
    </row>
    <row r="3531" spans="1:20"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220"/>
        <v>132</v>
      </c>
      <c r="P3531">
        <f t="shared" si="221"/>
        <v>36.666666666666664</v>
      </c>
      <c r="Q3531" t="s">
        <v>8321</v>
      </c>
      <c r="R3531" t="s">
        <v>8322</v>
      </c>
      <c r="S3531" s="9">
        <f t="shared" si="223"/>
        <v>42177.761782407411</v>
      </c>
      <c r="T3531" s="9">
        <f t="shared" si="222"/>
        <v>42198.041666666672</v>
      </c>
    </row>
    <row r="3532" spans="1:20"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220"/>
        <v>100</v>
      </c>
      <c r="P3532">
        <f t="shared" si="221"/>
        <v>125</v>
      </c>
      <c r="Q3532" t="s">
        <v>8321</v>
      </c>
      <c r="R3532" t="s">
        <v>8322</v>
      </c>
      <c r="S3532" s="9">
        <f t="shared" si="223"/>
        <v>42442.623344907406</v>
      </c>
      <c r="T3532" s="9">
        <f t="shared" si="222"/>
        <v>42470.833333333328</v>
      </c>
    </row>
    <row r="3533" spans="1:20"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220"/>
        <v>128</v>
      </c>
      <c r="P3533">
        <f t="shared" si="221"/>
        <v>49.230769230769234</v>
      </c>
      <c r="Q3533" t="s">
        <v>8321</v>
      </c>
      <c r="R3533" t="s">
        <v>8322</v>
      </c>
      <c r="S3533" s="9">
        <f t="shared" si="223"/>
        <v>42521.654328703706</v>
      </c>
      <c r="T3533" s="9">
        <f t="shared" si="222"/>
        <v>42551.654328703706</v>
      </c>
    </row>
    <row r="3534" spans="1:20"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220"/>
        <v>118.95833333333334</v>
      </c>
      <c r="P3534">
        <f t="shared" si="221"/>
        <v>42.296296296296298</v>
      </c>
      <c r="Q3534" t="s">
        <v>8321</v>
      </c>
      <c r="R3534" t="s">
        <v>8322</v>
      </c>
      <c r="S3534" s="9">
        <f t="shared" si="223"/>
        <v>41884.599849537037</v>
      </c>
      <c r="T3534" s="9">
        <f t="shared" si="222"/>
        <v>41900.165972222225</v>
      </c>
    </row>
    <row r="3535" spans="1:20"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220"/>
        <v>126.2</v>
      </c>
      <c r="P3535">
        <f t="shared" si="221"/>
        <v>78.875</v>
      </c>
      <c r="Q3535" t="s">
        <v>8321</v>
      </c>
      <c r="R3535" t="s">
        <v>8322</v>
      </c>
      <c r="S3535" s="9">
        <f t="shared" si="223"/>
        <v>42289.761192129634</v>
      </c>
      <c r="T3535" s="9">
        <f t="shared" si="222"/>
        <v>42319.802858796291</v>
      </c>
    </row>
    <row r="3536" spans="1:20"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220"/>
        <v>156.20000000000002</v>
      </c>
      <c r="P3536">
        <f t="shared" si="221"/>
        <v>38.284313725490193</v>
      </c>
      <c r="Q3536" t="s">
        <v>8321</v>
      </c>
      <c r="R3536" t="s">
        <v>8322</v>
      </c>
      <c r="S3536" s="9">
        <f t="shared" si="223"/>
        <v>42243.6252662037</v>
      </c>
      <c r="T3536" s="9">
        <f t="shared" si="222"/>
        <v>42278.6252662037</v>
      </c>
    </row>
    <row r="3537" spans="1:20"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220"/>
        <v>103.15</v>
      </c>
      <c r="P3537">
        <f t="shared" si="221"/>
        <v>44.847826086956523</v>
      </c>
      <c r="Q3537" t="s">
        <v>8321</v>
      </c>
      <c r="R3537" t="s">
        <v>8322</v>
      </c>
      <c r="S3537" s="9">
        <f t="shared" si="223"/>
        <v>42248.640162037031</v>
      </c>
      <c r="T3537" s="9">
        <f t="shared" si="222"/>
        <v>42279.75</v>
      </c>
    </row>
    <row r="3538" spans="1:20"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220"/>
        <v>153.33333333333334</v>
      </c>
      <c r="P3538">
        <f t="shared" si="221"/>
        <v>13.529411764705882</v>
      </c>
      <c r="Q3538" t="s">
        <v>8321</v>
      </c>
      <c r="R3538" t="s">
        <v>8322</v>
      </c>
      <c r="S3538" s="9">
        <f t="shared" si="223"/>
        <v>42328.727141203708</v>
      </c>
      <c r="T3538" s="9">
        <f t="shared" si="222"/>
        <v>42358.499305555553</v>
      </c>
    </row>
    <row r="3539" spans="1:20"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ref="O3539:O3602" si="224">E3539/D3539 *100</f>
        <v>180.44444444444446</v>
      </c>
      <c r="P3539">
        <f t="shared" si="221"/>
        <v>43.5</v>
      </c>
      <c r="Q3539" t="s">
        <v>8321</v>
      </c>
      <c r="R3539" t="s">
        <v>8322</v>
      </c>
      <c r="S3539" s="9">
        <f t="shared" si="223"/>
        <v>41923.354351851849</v>
      </c>
      <c r="T3539" s="9">
        <f t="shared" si="222"/>
        <v>41960.332638888889</v>
      </c>
    </row>
    <row r="3540" spans="1:20"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224"/>
        <v>128.44999999999999</v>
      </c>
      <c r="P3540">
        <f t="shared" si="221"/>
        <v>30.951807228915662</v>
      </c>
      <c r="Q3540" t="s">
        <v>8321</v>
      </c>
      <c r="R3540" t="s">
        <v>8322</v>
      </c>
      <c r="S3540" s="9">
        <f t="shared" si="223"/>
        <v>42571.420601851853</v>
      </c>
      <c r="T3540" s="9">
        <f t="shared" si="222"/>
        <v>42599.420601851853</v>
      </c>
    </row>
    <row r="3541" spans="1:20"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224"/>
        <v>119.66666666666667</v>
      </c>
      <c r="P3541">
        <f t="shared" si="221"/>
        <v>55.230769230769234</v>
      </c>
      <c r="Q3541" t="s">
        <v>8321</v>
      </c>
      <c r="R3541" t="s">
        <v>8322</v>
      </c>
      <c r="S3541" s="9">
        <f t="shared" si="223"/>
        <v>42600.756041666667</v>
      </c>
      <c r="T3541" s="9">
        <f t="shared" si="222"/>
        <v>42621.756041666667</v>
      </c>
    </row>
    <row r="3542" spans="1:20"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224"/>
        <v>123</v>
      </c>
      <c r="P3542">
        <f t="shared" si="221"/>
        <v>46.125</v>
      </c>
      <c r="Q3542" t="s">
        <v>8321</v>
      </c>
      <c r="R3542" t="s">
        <v>8322</v>
      </c>
      <c r="S3542" s="9">
        <f t="shared" si="223"/>
        <v>42517.003368055557</v>
      </c>
      <c r="T3542" s="9">
        <f t="shared" si="222"/>
        <v>42547.003368055557</v>
      </c>
    </row>
    <row r="3543" spans="1:20"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224"/>
        <v>105</v>
      </c>
      <c r="P3543">
        <f t="shared" si="221"/>
        <v>39.375</v>
      </c>
      <c r="Q3543" t="s">
        <v>8321</v>
      </c>
      <c r="R3543" t="s">
        <v>8322</v>
      </c>
      <c r="S3543" s="9">
        <f t="shared" si="223"/>
        <v>42222.730034722219</v>
      </c>
      <c r="T3543" s="9">
        <f t="shared" si="222"/>
        <v>42247.730034722219</v>
      </c>
    </row>
    <row r="3544" spans="1:20"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224"/>
        <v>102.23636363636363</v>
      </c>
      <c r="P3544">
        <f t="shared" si="221"/>
        <v>66.152941176470591</v>
      </c>
      <c r="Q3544" t="s">
        <v>8321</v>
      </c>
      <c r="R3544" t="s">
        <v>8322</v>
      </c>
      <c r="S3544" s="9">
        <f t="shared" si="223"/>
        <v>41829.599791666667</v>
      </c>
      <c r="T3544" s="9">
        <f t="shared" si="222"/>
        <v>41889.599791666667</v>
      </c>
    </row>
    <row r="3545" spans="1:20"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224"/>
        <v>104.66666666666666</v>
      </c>
      <c r="P3545">
        <f t="shared" si="221"/>
        <v>54.137931034482762</v>
      </c>
      <c r="Q3545" t="s">
        <v>8321</v>
      </c>
      <c r="R3545" t="s">
        <v>8322</v>
      </c>
      <c r="S3545" s="9">
        <f t="shared" si="223"/>
        <v>42150.755312499998</v>
      </c>
      <c r="T3545" s="9">
        <f t="shared" si="222"/>
        <v>42180.755312499998</v>
      </c>
    </row>
    <row r="3546" spans="1:20"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224"/>
        <v>100</v>
      </c>
      <c r="P3546">
        <f t="shared" si="221"/>
        <v>104.16666666666667</v>
      </c>
      <c r="Q3546" t="s">
        <v>8321</v>
      </c>
      <c r="R3546" t="s">
        <v>8322</v>
      </c>
      <c r="S3546" s="9">
        <f t="shared" si="223"/>
        <v>42040.831678240742</v>
      </c>
      <c r="T3546" s="9">
        <f t="shared" si="222"/>
        <v>42070.831678240742</v>
      </c>
    </row>
    <row r="3547" spans="1:20"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224"/>
        <v>100.4</v>
      </c>
      <c r="P3547">
        <f t="shared" si="221"/>
        <v>31.375</v>
      </c>
      <c r="Q3547" t="s">
        <v>8321</v>
      </c>
      <c r="R3547" t="s">
        <v>8322</v>
      </c>
      <c r="S3547" s="9">
        <f t="shared" si="223"/>
        <v>42075.807395833333</v>
      </c>
      <c r="T3547" s="9">
        <f t="shared" si="222"/>
        <v>42105.807395833333</v>
      </c>
    </row>
    <row r="3548" spans="1:20"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224"/>
        <v>102.27272727272727</v>
      </c>
      <c r="P3548">
        <f t="shared" si="221"/>
        <v>59.210526315789473</v>
      </c>
      <c r="Q3548" t="s">
        <v>8321</v>
      </c>
      <c r="R3548" t="s">
        <v>8322</v>
      </c>
      <c r="S3548" s="9">
        <f t="shared" si="223"/>
        <v>42073.660694444443</v>
      </c>
      <c r="T3548" s="9">
        <f t="shared" si="222"/>
        <v>42095.165972222225</v>
      </c>
    </row>
    <row r="3549" spans="1:20"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224"/>
        <v>114.40928571428573</v>
      </c>
      <c r="P3549">
        <f t="shared" si="221"/>
        <v>119.17633928571429</v>
      </c>
      <c r="Q3549" t="s">
        <v>8321</v>
      </c>
      <c r="R3549" t="s">
        <v>8322</v>
      </c>
      <c r="S3549" s="9">
        <f t="shared" si="223"/>
        <v>42480.078715277778</v>
      </c>
      <c r="T3549" s="9">
        <f t="shared" si="222"/>
        <v>42504.165972222225</v>
      </c>
    </row>
    <row r="3550" spans="1:20"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224"/>
        <v>101.9047619047619</v>
      </c>
      <c r="P3550">
        <f t="shared" si="221"/>
        <v>164.61538461538461</v>
      </c>
      <c r="Q3550" t="s">
        <v>8321</v>
      </c>
      <c r="R3550" t="s">
        <v>8322</v>
      </c>
      <c r="S3550" s="9">
        <f t="shared" si="223"/>
        <v>42411.942291666666</v>
      </c>
      <c r="T3550" s="9">
        <f t="shared" si="222"/>
        <v>42434.041666666672</v>
      </c>
    </row>
    <row r="3551" spans="1:20"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224"/>
        <v>102</v>
      </c>
      <c r="P3551">
        <f t="shared" si="221"/>
        <v>24.285714285714285</v>
      </c>
      <c r="Q3551" t="s">
        <v>8321</v>
      </c>
      <c r="R3551" t="s">
        <v>8322</v>
      </c>
      <c r="S3551" s="9">
        <f t="shared" si="223"/>
        <v>42223.394363425927</v>
      </c>
      <c r="T3551" s="9">
        <f t="shared" si="222"/>
        <v>42251.394363425927</v>
      </c>
    </row>
    <row r="3552" spans="1:20"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224"/>
        <v>104.80000000000001</v>
      </c>
      <c r="P3552">
        <f t="shared" si="221"/>
        <v>40.9375</v>
      </c>
      <c r="Q3552" t="s">
        <v>8321</v>
      </c>
      <c r="R3552" t="s">
        <v>8322</v>
      </c>
      <c r="S3552" s="9">
        <f t="shared" si="223"/>
        <v>42462.893495370372</v>
      </c>
      <c r="T3552" s="9">
        <f t="shared" si="222"/>
        <v>42492.893495370372</v>
      </c>
    </row>
    <row r="3553" spans="1:20"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224"/>
        <v>101.83333333333333</v>
      </c>
      <c r="P3553">
        <f t="shared" si="221"/>
        <v>61.1</v>
      </c>
      <c r="Q3553" t="s">
        <v>8321</v>
      </c>
      <c r="R3553" t="s">
        <v>8322</v>
      </c>
      <c r="S3553" s="9">
        <f t="shared" si="223"/>
        <v>41753.515856481477</v>
      </c>
      <c r="T3553" s="9">
        <f t="shared" si="222"/>
        <v>41781.921527777777</v>
      </c>
    </row>
    <row r="3554" spans="1:20"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224"/>
        <v>100</v>
      </c>
      <c r="P3554">
        <f t="shared" si="221"/>
        <v>38.65</v>
      </c>
      <c r="Q3554" t="s">
        <v>8321</v>
      </c>
      <c r="R3554" t="s">
        <v>8322</v>
      </c>
      <c r="S3554" s="9">
        <f t="shared" si="223"/>
        <v>41788.587083333332</v>
      </c>
      <c r="T3554" s="9">
        <f t="shared" si="222"/>
        <v>41818.587083333332</v>
      </c>
    </row>
    <row r="3555" spans="1:20"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224"/>
        <v>106.27272727272728</v>
      </c>
      <c r="P3555">
        <f t="shared" si="221"/>
        <v>56.20192307692308</v>
      </c>
      <c r="Q3555" t="s">
        <v>8321</v>
      </c>
      <c r="R3555" t="s">
        <v>8322</v>
      </c>
      <c r="S3555" s="9">
        <f t="shared" si="223"/>
        <v>42196.028703703705</v>
      </c>
      <c r="T3555" s="9">
        <f t="shared" si="222"/>
        <v>42228</v>
      </c>
    </row>
    <row r="3556" spans="1:20"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224"/>
        <v>113.42219999999999</v>
      </c>
      <c r="P3556">
        <f t="shared" si="221"/>
        <v>107.00207547169811</v>
      </c>
      <c r="Q3556" t="s">
        <v>8321</v>
      </c>
      <c r="R3556" t="s">
        <v>8322</v>
      </c>
      <c r="S3556" s="9">
        <f t="shared" si="223"/>
        <v>42016.050451388888</v>
      </c>
      <c r="T3556" s="9">
        <f t="shared" si="222"/>
        <v>42046.708333333328</v>
      </c>
    </row>
    <row r="3557" spans="1:20"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224"/>
        <v>100</v>
      </c>
      <c r="P3557">
        <f t="shared" si="221"/>
        <v>171.42857142857142</v>
      </c>
      <c r="Q3557" t="s">
        <v>8321</v>
      </c>
      <c r="R3557" t="s">
        <v>8322</v>
      </c>
      <c r="S3557" s="9">
        <f t="shared" si="223"/>
        <v>42661.442060185189</v>
      </c>
      <c r="T3557" s="9">
        <f t="shared" si="222"/>
        <v>42691.483726851846</v>
      </c>
    </row>
    <row r="3558" spans="1:20"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224"/>
        <v>100.45454545454547</v>
      </c>
      <c r="P3558">
        <f t="shared" si="221"/>
        <v>110.5</v>
      </c>
      <c r="Q3558" t="s">
        <v>8321</v>
      </c>
      <c r="R3558" t="s">
        <v>8322</v>
      </c>
      <c r="S3558" s="9">
        <f t="shared" si="223"/>
        <v>41808.649583333332</v>
      </c>
      <c r="T3558" s="9">
        <f t="shared" si="222"/>
        <v>41868.649583333332</v>
      </c>
    </row>
    <row r="3559" spans="1:20"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224"/>
        <v>100.03599999999999</v>
      </c>
      <c r="P3559">
        <f t="shared" si="221"/>
        <v>179.27598566308242</v>
      </c>
      <c r="Q3559" t="s">
        <v>8321</v>
      </c>
      <c r="R3559" t="s">
        <v>8322</v>
      </c>
      <c r="S3559" s="9">
        <f t="shared" si="223"/>
        <v>41730.276747685188</v>
      </c>
      <c r="T3559" s="9">
        <f t="shared" si="222"/>
        <v>41764.276747685188</v>
      </c>
    </row>
    <row r="3560" spans="1:20"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224"/>
        <v>144</v>
      </c>
      <c r="P3560">
        <f t="shared" si="221"/>
        <v>22.90909090909091</v>
      </c>
      <c r="Q3560" t="s">
        <v>8321</v>
      </c>
      <c r="R3560" t="s">
        <v>8322</v>
      </c>
      <c r="S3560" s="9">
        <f t="shared" si="223"/>
        <v>42139.816840277781</v>
      </c>
      <c r="T3560" s="9">
        <f t="shared" si="222"/>
        <v>42181.875</v>
      </c>
    </row>
    <row r="3561" spans="1:20"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224"/>
        <v>103.49999999999999</v>
      </c>
      <c r="P3561">
        <f t="shared" si="221"/>
        <v>43.125</v>
      </c>
      <c r="Q3561" t="s">
        <v>8321</v>
      </c>
      <c r="R3561" t="s">
        <v>8322</v>
      </c>
      <c r="S3561" s="9">
        <f t="shared" si="223"/>
        <v>42194.096157407403</v>
      </c>
      <c r="T3561" s="9">
        <f t="shared" si="222"/>
        <v>42216.373611111107</v>
      </c>
    </row>
    <row r="3562" spans="1:20"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224"/>
        <v>108.43750000000001</v>
      </c>
      <c r="P3562">
        <f t="shared" si="221"/>
        <v>46.891891891891895</v>
      </c>
      <c r="Q3562" t="s">
        <v>8321</v>
      </c>
      <c r="R3562" t="s">
        <v>8322</v>
      </c>
      <c r="S3562" s="9">
        <f t="shared" si="223"/>
        <v>42115.889652777783</v>
      </c>
      <c r="T3562" s="9">
        <f t="shared" si="222"/>
        <v>42151.114583333328</v>
      </c>
    </row>
    <row r="3563" spans="1:20"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224"/>
        <v>102.4</v>
      </c>
      <c r="P3563">
        <f t="shared" si="221"/>
        <v>47.407407407407405</v>
      </c>
      <c r="Q3563" t="s">
        <v>8321</v>
      </c>
      <c r="R3563" t="s">
        <v>8322</v>
      </c>
      <c r="S3563" s="9">
        <f t="shared" si="223"/>
        <v>42203.680300925931</v>
      </c>
      <c r="T3563" s="9">
        <f t="shared" si="222"/>
        <v>42221.774999999994</v>
      </c>
    </row>
    <row r="3564" spans="1:20"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224"/>
        <v>148.88888888888889</v>
      </c>
      <c r="P3564">
        <f t="shared" si="221"/>
        <v>15.129032258064516</v>
      </c>
      <c r="Q3564" t="s">
        <v>8321</v>
      </c>
      <c r="R3564" t="s">
        <v>8322</v>
      </c>
      <c r="S3564" s="9">
        <f t="shared" si="223"/>
        <v>42433.761886574073</v>
      </c>
      <c r="T3564" s="9">
        <f t="shared" si="222"/>
        <v>42442.916666666672</v>
      </c>
    </row>
    <row r="3565" spans="1:20"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224"/>
        <v>105.49000000000002</v>
      </c>
      <c r="P3565">
        <f t="shared" si="221"/>
        <v>21.098000000000003</v>
      </c>
      <c r="Q3565" t="s">
        <v>8321</v>
      </c>
      <c r="R3565" t="s">
        <v>8322</v>
      </c>
      <c r="S3565" s="9">
        <f t="shared" si="223"/>
        <v>42555.671944444446</v>
      </c>
      <c r="T3565" s="9">
        <f t="shared" si="222"/>
        <v>42583.791666666672</v>
      </c>
    </row>
    <row r="3566" spans="1:20"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224"/>
        <v>100.49999999999999</v>
      </c>
      <c r="P3566">
        <f t="shared" si="221"/>
        <v>59.117647058823529</v>
      </c>
      <c r="Q3566" t="s">
        <v>8321</v>
      </c>
      <c r="R3566" t="s">
        <v>8322</v>
      </c>
      <c r="S3566" s="9">
        <f t="shared" si="223"/>
        <v>42236.623252314821</v>
      </c>
      <c r="T3566" s="9">
        <f t="shared" si="222"/>
        <v>42282.666666666672</v>
      </c>
    </row>
    <row r="3567" spans="1:20"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224"/>
        <v>130.55555555555557</v>
      </c>
      <c r="P3567">
        <f t="shared" si="221"/>
        <v>97.916666666666671</v>
      </c>
      <c r="Q3567" t="s">
        <v>8321</v>
      </c>
      <c r="R3567" t="s">
        <v>8322</v>
      </c>
      <c r="S3567" s="9">
        <f t="shared" si="223"/>
        <v>41974.743148148147</v>
      </c>
      <c r="T3567" s="9">
        <f t="shared" si="222"/>
        <v>42004.743148148147</v>
      </c>
    </row>
    <row r="3568" spans="1:20"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224"/>
        <v>104.75000000000001</v>
      </c>
      <c r="P3568">
        <f t="shared" si="221"/>
        <v>55.131578947368418</v>
      </c>
      <c r="Q3568" t="s">
        <v>8321</v>
      </c>
      <c r="R3568" t="s">
        <v>8322</v>
      </c>
      <c r="S3568" s="9">
        <f t="shared" si="223"/>
        <v>41997.507905092592</v>
      </c>
      <c r="T3568" s="9">
        <f t="shared" si="222"/>
        <v>42027.507905092592</v>
      </c>
    </row>
    <row r="3569" spans="1:20"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224"/>
        <v>108.80000000000001</v>
      </c>
      <c r="P3569">
        <f t="shared" si="221"/>
        <v>26.536585365853657</v>
      </c>
      <c r="Q3569" t="s">
        <v>8321</v>
      </c>
      <c r="R3569" t="s">
        <v>8322</v>
      </c>
      <c r="S3569" s="9">
        <f t="shared" si="223"/>
        <v>42135.810694444444</v>
      </c>
      <c r="T3569" s="9">
        <f t="shared" si="222"/>
        <v>42165.810694444444</v>
      </c>
    </row>
    <row r="3570" spans="1:20"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224"/>
        <v>111.00000000000001</v>
      </c>
      <c r="P3570">
        <f t="shared" si="221"/>
        <v>58.421052631578945</v>
      </c>
      <c r="Q3570" t="s">
        <v>8321</v>
      </c>
      <c r="R3570" t="s">
        <v>8322</v>
      </c>
      <c r="S3570" s="9">
        <f t="shared" si="223"/>
        <v>41869.740671296298</v>
      </c>
      <c r="T3570" s="9">
        <f t="shared" si="222"/>
        <v>41899.740671296298</v>
      </c>
    </row>
    <row r="3571" spans="1:20"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224"/>
        <v>100.47999999999999</v>
      </c>
      <c r="P3571">
        <f t="shared" si="221"/>
        <v>122.53658536585365</v>
      </c>
      <c r="Q3571" t="s">
        <v>8321</v>
      </c>
      <c r="R3571" t="s">
        <v>8322</v>
      </c>
      <c r="S3571" s="9">
        <f t="shared" si="223"/>
        <v>41982.688611111109</v>
      </c>
      <c r="T3571" s="9">
        <f t="shared" si="222"/>
        <v>42012.688611111109</v>
      </c>
    </row>
    <row r="3572" spans="1:20"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224"/>
        <v>114.35</v>
      </c>
      <c r="P3572">
        <f t="shared" si="221"/>
        <v>87.961538461538467</v>
      </c>
      <c r="Q3572" t="s">
        <v>8321</v>
      </c>
      <c r="R3572" t="s">
        <v>8322</v>
      </c>
      <c r="S3572" s="9">
        <f t="shared" si="223"/>
        <v>41976.331979166673</v>
      </c>
      <c r="T3572" s="9">
        <f t="shared" si="222"/>
        <v>42004.291666666672</v>
      </c>
    </row>
    <row r="3573" spans="1:20"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224"/>
        <v>122.06666666666666</v>
      </c>
      <c r="P3573">
        <f t="shared" si="221"/>
        <v>73.239999999999995</v>
      </c>
      <c r="Q3573" t="s">
        <v>8321</v>
      </c>
      <c r="R3573" t="s">
        <v>8322</v>
      </c>
      <c r="S3573" s="9">
        <f t="shared" si="223"/>
        <v>41912.858946759261</v>
      </c>
      <c r="T3573" s="9">
        <f t="shared" si="222"/>
        <v>41942.858946759261</v>
      </c>
    </row>
    <row r="3574" spans="1:20"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224"/>
        <v>100</v>
      </c>
      <c r="P3574">
        <f t="shared" si="221"/>
        <v>55.555555555555557</v>
      </c>
      <c r="Q3574" t="s">
        <v>8321</v>
      </c>
      <c r="R3574" t="s">
        <v>8322</v>
      </c>
      <c r="S3574" s="9">
        <f t="shared" si="223"/>
        <v>42146.570393518516</v>
      </c>
      <c r="T3574" s="9">
        <f t="shared" si="222"/>
        <v>42176.570393518516</v>
      </c>
    </row>
    <row r="3575" spans="1:20"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224"/>
        <v>102.8</v>
      </c>
      <c r="P3575">
        <f t="shared" si="221"/>
        <v>39.53846153846154</v>
      </c>
      <c r="Q3575" t="s">
        <v>8321</v>
      </c>
      <c r="R3575" t="s">
        <v>8322</v>
      </c>
      <c r="S3575" s="9">
        <f t="shared" si="223"/>
        <v>41921.375532407408</v>
      </c>
      <c r="T3575" s="9">
        <f t="shared" si="222"/>
        <v>41951.417199074072</v>
      </c>
    </row>
    <row r="3576" spans="1:20"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224"/>
        <v>106.12068965517241</v>
      </c>
      <c r="P3576">
        <f t="shared" si="221"/>
        <v>136.77777777777777</v>
      </c>
      <c r="Q3576" t="s">
        <v>8321</v>
      </c>
      <c r="R3576" t="s">
        <v>8322</v>
      </c>
      <c r="S3576" s="9">
        <f t="shared" si="223"/>
        <v>41926.942685185182</v>
      </c>
      <c r="T3576" s="9">
        <f t="shared" si="222"/>
        <v>41956.984351851846</v>
      </c>
    </row>
    <row r="3577" spans="1:20"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224"/>
        <v>101.33000000000001</v>
      </c>
      <c r="P3577">
        <f t="shared" si="221"/>
        <v>99.343137254901961</v>
      </c>
      <c r="Q3577" t="s">
        <v>8321</v>
      </c>
      <c r="R3577" t="s">
        <v>8322</v>
      </c>
      <c r="S3577" s="9">
        <f t="shared" si="223"/>
        <v>42561.783877314811</v>
      </c>
      <c r="T3577" s="9">
        <f t="shared" si="222"/>
        <v>42593.165972222225</v>
      </c>
    </row>
    <row r="3578" spans="1:20"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224"/>
        <v>100</v>
      </c>
      <c r="P3578">
        <f t="shared" si="221"/>
        <v>20</v>
      </c>
      <c r="Q3578" t="s">
        <v>8321</v>
      </c>
      <c r="R3578" t="s">
        <v>8322</v>
      </c>
      <c r="S3578" s="9">
        <f t="shared" si="223"/>
        <v>42649.54923611111</v>
      </c>
      <c r="T3578" s="9">
        <f t="shared" si="222"/>
        <v>42709.590902777782</v>
      </c>
    </row>
    <row r="3579" spans="1:20"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224"/>
        <v>130</v>
      </c>
      <c r="P3579">
        <f t="shared" si="221"/>
        <v>28.888888888888889</v>
      </c>
      <c r="Q3579" t="s">
        <v>8321</v>
      </c>
      <c r="R3579" t="s">
        <v>8322</v>
      </c>
      <c r="S3579" s="9">
        <f t="shared" si="223"/>
        <v>42093.786840277782</v>
      </c>
      <c r="T3579" s="9">
        <f t="shared" si="222"/>
        <v>42120.26944444445</v>
      </c>
    </row>
    <row r="3580" spans="1:20"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224"/>
        <v>100.01333333333334</v>
      </c>
      <c r="P3580">
        <f t="shared" si="221"/>
        <v>40.545945945945945</v>
      </c>
      <c r="Q3580" t="s">
        <v>8321</v>
      </c>
      <c r="R3580" t="s">
        <v>8322</v>
      </c>
      <c r="S3580" s="9">
        <f t="shared" si="223"/>
        <v>42460.733530092592</v>
      </c>
      <c r="T3580" s="9">
        <f t="shared" si="222"/>
        <v>42490.733530092592</v>
      </c>
    </row>
    <row r="3581" spans="1:20"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224"/>
        <v>100</v>
      </c>
      <c r="P3581">
        <f t="shared" si="221"/>
        <v>35.714285714285715</v>
      </c>
      <c r="Q3581" t="s">
        <v>8321</v>
      </c>
      <c r="R3581" t="s">
        <v>8322</v>
      </c>
      <c r="S3581" s="9">
        <f t="shared" si="223"/>
        <v>42430.762222222227</v>
      </c>
      <c r="T3581" s="9">
        <f t="shared" si="222"/>
        <v>42460.720555555556</v>
      </c>
    </row>
    <row r="3582" spans="1:20"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224"/>
        <v>113.88888888888889</v>
      </c>
      <c r="P3582">
        <f t="shared" si="221"/>
        <v>37.962962962962962</v>
      </c>
      <c r="Q3582" t="s">
        <v>8321</v>
      </c>
      <c r="R3582" t="s">
        <v>8322</v>
      </c>
      <c r="S3582" s="9">
        <f t="shared" si="223"/>
        <v>42026.176180555558</v>
      </c>
      <c r="T3582" s="9">
        <f t="shared" si="222"/>
        <v>42064.207638888889</v>
      </c>
    </row>
    <row r="3583" spans="1:20"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224"/>
        <v>100</v>
      </c>
      <c r="P3583">
        <f t="shared" si="221"/>
        <v>33.333333333333336</v>
      </c>
      <c r="Q3583" t="s">
        <v>8321</v>
      </c>
      <c r="R3583" t="s">
        <v>8322</v>
      </c>
      <c r="S3583" s="9">
        <f t="shared" si="223"/>
        <v>41836.471180555556</v>
      </c>
      <c r="T3583" s="9">
        <f t="shared" si="222"/>
        <v>41850.471180555556</v>
      </c>
    </row>
    <row r="3584" spans="1:20"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224"/>
        <v>287</v>
      </c>
      <c r="P3584">
        <f t="shared" si="221"/>
        <v>58.571428571428569</v>
      </c>
      <c r="Q3584" t="s">
        <v>8321</v>
      </c>
      <c r="R3584" t="s">
        <v>8322</v>
      </c>
      <c r="S3584" s="9">
        <f t="shared" si="223"/>
        <v>42451.095856481479</v>
      </c>
      <c r="T3584" s="9">
        <f t="shared" si="222"/>
        <v>42465.095856481479</v>
      </c>
    </row>
    <row r="3585" spans="1:20"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224"/>
        <v>108.5</v>
      </c>
      <c r="P3585">
        <f t="shared" si="221"/>
        <v>135.625</v>
      </c>
      <c r="Q3585" t="s">
        <v>8321</v>
      </c>
      <c r="R3585" t="s">
        <v>8322</v>
      </c>
      <c r="S3585" s="9">
        <f t="shared" si="223"/>
        <v>42418.425983796296</v>
      </c>
      <c r="T3585" s="9">
        <f t="shared" si="222"/>
        <v>42478.384317129632</v>
      </c>
    </row>
    <row r="3586" spans="1:20"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si="224"/>
        <v>115.5</v>
      </c>
      <c r="P3586">
        <f t="shared" si="221"/>
        <v>30.9375</v>
      </c>
      <c r="Q3586" t="s">
        <v>8321</v>
      </c>
      <c r="R3586" t="s">
        <v>8322</v>
      </c>
      <c r="S3586" s="9">
        <f t="shared" si="223"/>
        <v>42168.316481481481</v>
      </c>
      <c r="T3586" s="9">
        <f t="shared" si="222"/>
        <v>42198.316481481481</v>
      </c>
    </row>
    <row r="3587" spans="1:20"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si="224"/>
        <v>119.11764705882352</v>
      </c>
      <c r="P3587">
        <f t="shared" ref="P3587:P3650" si="225">(E3587/L3587)</f>
        <v>176.08695652173913</v>
      </c>
      <c r="Q3587" t="s">
        <v>8321</v>
      </c>
      <c r="R3587" t="s">
        <v>8322</v>
      </c>
      <c r="S3587" s="9">
        <f t="shared" si="223"/>
        <v>41964.716319444444</v>
      </c>
      <c r="T3587" s="9">
        <f t="shared" ref="T3587:T3650" si="226">(((I3587/60)/60)/24)+DATE(1970,1,1)</f>
        <v>41994.716319444444</v>
      </c>
    </row>
    <row r="3588" spans="1:20"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224"/>
        <v>109.42666666666668</v>
      </c>
      <c r="P3588">
        <f t="shared" si="225"/>
        <v>151.9814814814815</v>
      </c>
      <c r="Q3588" t="s">
        <v>8321</v>
      </c>
      <c r="R3588" t="s">
        <v>8322</v>
      </c>
      <c r="S3588" s="9">
        <f t="shared" ref="S3588:S3651" si="227">(((J3588/60)/60)/24)+DATE(1970,1,1)</f>
        <v>42576.697569444441</v>
      </c>
      <c r="T3588" s="9">
        <f t="shared" si="226"/>
        <v>42636.697569444441</v>
      </c>
    </row>
    <row r="3589" spans="1:20"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224"/>
        <v>126.6</v>
      </c>
      <c r="P3589">
        <f t="shared" si="225"/>
        <v>22.607142857142858</v>
      </c>
      <c r="Q3589" t="s">
        <v>8321</v>
      </c>
      <c r="R3589" t="s">
        <v>8322</v>
      </c>
      <c r="S3589" s="9">
        <f t="shared" si="227"/>
        <v>42503.539976851855</v>
      </c>
      <c r="T3589" s="9">
        <f t="shared" si="226"/>
        <v>42548.791666666672</v>
      </c>
    </row>
    <row r="3590" spans="1:20"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224"/>
        <v>100.49999999999999</v>
      </c>
      <c r="P3590">
        <f t="shared" si="225"/>
        <v>18.272727272727273</v>
      </c>
      <c r="Q3590" t="s">
        <v>8321</v>
      </c>
      <c r="R3590" t="s">
        <v>8322</v>
      </c>
      <c r="S3590" s="9">
        <f t="shared" si="227"/>
        <v>42101.828819444447</v>
      </c>
      <c r="T3590" s="9">
        <f t="shared" si="226"/>
        <v>42123.958333333328</v>
      </c>
    </row>
    <row r="3591" spans="1:20"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224"/>
        <v>127.49999999999999</v>
      </c>
      <c r="P3591">
        <f t="shared" si="225"/>
        <v>82.258064516129039</v>
      </c>
      <c r="Q3591" t="s">
        <v>8321</v>
      </c>
      <c r="R3591" t="s">
        <v>8322</v>
      </c>
      <c r="S3591" s="9">
        <f t="shared" si="227"/>
        <v>42125.647534722222</v>
      </c>
      <c r="T3591" s="9">
        <f t="shared" si="226"/>
        <v>42150.647534722222</v>
      </c>
    </row>
    <row r="3592" spans="1:20"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224"/>
        <v>100.05999999999999</v>
      </c>
      <c r="P3592">
        <f t="shared" si="225"/>
        <v>68.534246575342465</v>
      </c>
      <c r="Q3592" t="s">
        <v>8321</v>
      </c>
      <c r="R3592" t="s">
        <v>8322</v>
      </c>
      <c r="S3592" s="9">
        <f t="shared" si="227"/>
        <v>41902.333726851852</v>
      </c>
      <c r="T3592" s="9">
        <f t="shared" si="226"/>
        <v>41932.333726851852</v>
      </c>
    </row>
    <row r="3593" spans="1:20"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224"/>
        <v>175</v>
      </c>
      <c r="P3593">
        <f t="shared" si="225"/>
        <v>68.055555555555557</v>
      </c>
      <c r="Q3593" t="s">
        <v>8321</v>
      </c>
      <c r="R3593" t="s">
        <v>8322</v>
      </c>
      <c r="S3593" s="9">
        <f t="shared" si="227"/>
        <v>42003.948425925926</v>
      </c>
      <c r="T3593" s="9">
        <f t="shared" si="226"/>
        <v>42028.207638888889</v>
      </c>
    </row>
    <row r="3594" spans="1:20"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224"/>
        <v>127.25</v>
      </c>
      <c r="P3594">
        <f t="shared" si="225"/>
        <v>72.714285714285708</v>
      </c>
      <c r="Q3594" t="s">
        <v>8321</v>
      </c>
      <c r="R3594" t="s">
        <v>8322</v>
      </c>
      <c r="S3594" s="9">
        <f t="shared" si="227"/>
        <v>41988.829942129625</v>
      </c>
      <c r="T3594" s="9">
        <f t="shared" si="226"/>
        <v>42046.207638888889</v>
      </c>
    </row>
    <row r="3595" spans="1:20"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224"/>
        <v>110.63333333333334</v>
      </c>
      <c r="P3595">
        <f t="shared" si="225"/>
        <v>77.186046511627907</v>
      </c>
      <c r="Q3595" t="s">
        <v>8321</v>
      </c>
      <c r="R3595" t="s">
        <v>8322</v>
      </c>
      <c r="S3595" s="9">
        <f t="shared" si="227"/>
        <v>41974.898599537039</v>
      </c>
      <c r="T3595" s="9">
        <f t="shared" si="226"/>
        <v>42009.851388888885</v>
      </c>
    </row>
    <row r="3596" spans="1:20"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224"/>
        <v>125.93749999999999</v>
      </c>
      <c r="P3596">
        <f t="shared" si="225"/>
        <v>55.972222222222221</v>
      </c>
      <c r="Q3596" t="s">
        <v>8321</v>
      </c>
      <c r="R3596" t="s">
        <v>8322</v>
      </c>
      <c r="S3596" s="9">
        <f t="shared" si="227"/>
        <v>42592.066921296297</v>
      </c>
      <c r="T3596" s="9">
        <f t="shared" si="226"/>
        <v>42617.066921296297</v>
      </c>
    </row>
    <row r="3597" spans="1:20"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224"/>
        <v>118.5</v>
      </c>
      <c r="P3597">
        <f t="shared" si="225"/>
        <v>49.693548387096776</v>
      </c>
      <c r="Q3597" t="s">
        <v>8321</v>
      </c>
      <c r="R3597" t="s">
        <v>8322</v>
      </c>
      <c r="S3597" s="9">
        <f t="shared" si="227"/>
        <v>42050.008368055554</v>
      </c>
      <c r="T3597" s="9">
        <f t="shared" si="226"/>
        <v>42076.290972222225</v>
      </c>
    </row>
    <row r="3598" spans="1:20"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224"/>
        <v>107.72727272727273</v>
      </c>
      <c r="P3598">
        <f t="shared" si="225"/>
        <v>79</v>
      </c>
      <c r="Q3598" t="s">
        <v>8321</v>
      </c>
      <c r="R3598" t="s">
        <v>8322</v>
      </c>
      <c r="S3598" s="9">
        <f t="shared" si="227"/>
        <v>41856.715069444443</v>
      </c>
      <c r="T3598" s="9">
        <f t="shared" si="226"/>
        <v>41877.715069444443</v>
      </c>
    </row>
    <row r="3599" spans="1:20"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224"/>
        <v>102.60000000000001</v>
      </c>
      <c r="P3599">
        <f t="shared" si="225"/>
        <v>77.727272727272734</v>
      </c>
      <c r="Q3599" t="s">
        <v>8321</v>
      </c>
      <c r="R3599" t="s">
        <v>8322</v>
      </c>
      <c r="S3599" s="9">
        <f t="shared" si="227"/>
        <v>42417.585532407407</v>
      </c>
      <c r="T3599" s="9">
        <f t="shared" si="226"/>
        <v>42432.249305555553</v>
      </c>
    </row>
    <row r="3600" spans="1:20"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224"/>
        <v>110.1</v>
      </c>
      <c r="P3600">
        <f t="shared" si="225"/>
        <v>40.777777777777779</v>
      </c>
      <c r="Q3600" t="s">
        <v>8321</v>
      </c>
      <c r="R3600" t="s">
        <v>8322</v>
      </c>
      <c r="S3600" s="9">
        <f t="shared" si="227"/>
        <v>41866.79886574074</v>
      </c>
      <c r="T3600" s="9">
        <f t="shared" si="226"/>
        <v>41885.207638888889</v>
      </c>
    </row>
    <row r="3601" spans="1:20"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224"/>
        <v>202</v>
      </c>
      <c r="P3601">
        <f t="shared" si="225"/>
        <v>59.411764705882355</v>
      </c>
      <c r="Q3601" t="s">
        <v>8321</v>
      </c>
      <c r="R3601" t="s">
        <v>8322</v>
      </c>
      <c r="S3601" s="9">
        <f t="shared" si="227"/>
        <v>42220.79487268519</v>
      </c>
      <c r="T3601" s="9">
        <f t="shared" si="226"/>
        <v>42246</v>
      </c>
    </row>
    <row r="3602" spans="1:20"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224"/>
        <v>130</v>
      </c>
      <c r="P3602">
        <f t="shared" si="225"/>
        <v>3.25</v>
      </c>
      <c r="Q3602" t="s">
        <v>8321</v>
      </c>
      <c r="R3602" t="s">
        <v>8322</v>
      </c>
      <c r="S3602" s="9">
        <f t="shared" si="227"/>
        <v>42628.849120370374</v>
      </c>
      <c r="T3602" s="9">
        <f t="shared" si="226"/>
        <v>42656.849120370374</v>
      </c>
    </row>
    <row r="3603" spans="1:20"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ref="O3603:O3666" si="228">E3603/D3603 *100</f>
        <v>104.35000000000001</v>
      </c>
      <c r="P3603">
        <f t="shared" si="225"/>
        <v>39.377358490566039</v>
      </c>
      <c r="Q3603" t="s">
        <v>8321</v>
      </c>
      <c r="R3603" t="s">
        <v>8322</v>
      </c>
      <c r="S3603" s="9">
        <f t="shared" si="227"/>
        <v>41990.99863425926</v>
      </c>
      <c r="T3603" s="9">
        <f t="shared" si="226"/>
        <v>42020.99863425926</v>
      </c>
    </row>
    <row r="3604" spans="1:20"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228"/>
        <v>100.05</v>
      </c>
      <c r="P3604">
        <f t="shared" si="225"/>
        <v>81.673469387755105</v>
      </c>
      <c r="Q3604" t="s">
        <v>8321</v>
      </c>
      <c r="R3604" t="s">
        <v>8322</v>
      </c>
      <c r="S3604" s="9">
        <f t="shared" si="227"/>
        <v>42447.894432870366</v>
      </c>
      <c r="T3604" s="9">
        <f t="shared" si="226"/>
        <v>42507.894432870366</v>
      </c>
    </row>
    <row r="3605" spans="1:20"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228"/>
        <v>170.66666666666669</v>
      </c>
      <c r="P3605">
        <f t="shared" si="225"/>
        <v>44.912280701754383</v>
      </c>
      <c r="Q3605" t="s">
        <v>8321</v>
      </c>
      <c r="R3605" t="s">
        <v>8322</v>
      </c>
      <c r="S3605" s="9">
        <f t="shared" si="227"/>
        <v>42283.864351851851</v>
      </c>
      <c r="T3605" s="9">
        <f t="shared" si="226"/>
        <v>42313.906018518523</v>
      </c>
    </row>
    <row r="3606" spans="1:20"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228"/>
        <v>112.83333333333334</v>
      </c>
      <c r="P3606">
        <f t="shared" si="225"/>
        <v>49.05797101449275</v>
      </c>
      <c r="Q3606" t="s">
        <v>8321</v>
      </c>
      <c r="R3606" t="s">
        <v>8322</v>
      </c>
      <c r="S3606" s="9">
        <f t="shared" si="227"/>
        <v>42483.015694444446</v>
      </c>
      <c r="T3606" s="9">
        <f t="shared" si="226"/>
        <v>42489.290972222225</v>
      </c>
    </row>
    <row r="3607" spans="1:20"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228"/>
        <v>184</v>
      </c>
      <c r="P3607">
        <f t="shared" si="225"/>
        <v>30.666666666666668</v>
      </c>
      <c r="Q3607" t="s">
        <v>8321</v>
      </c>
      <c r="R3607" t="s">
        <v>8322</v>
      </c>
      <c r="S3607" s="9">
        <f t="shared" si="227"/>
        <v>42383.793124999997</v>
      </c>
      <c r="T3607" s="9">
        <f t="shared" si="226"/>
        <v>42413.793124999997</v>
      </c>
    </row>
    <row r="3608" spans="1:20"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228"/>
        <v>130.26666666666665</v>
      </c>
      <c r="P3608">
        <f t="shared" si="225"/>
        <v>61.0625</v>
      </c>
      <c r="Q3608" t="s">
        <v>8321</v>
      </c>
      <c r="R3608" t="s">
        <v>8322</v>
      </c>
      <c r="S3608" s="9">
        <f t="shared" si="227"/>
        <v>42566.604826388888</v>
      </c>
      <c r="T3608" s="9">
        <f t="shared" si="226"/>
        <v>42596.604826388888</v>
      </c>
    </row>
    <row r="3609" spans="1:20"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228"/>
        <v>105.45454545454544</v>
      </c>
      <c r="P3609">
        <f t="shared" si="225"/>
        <v>29</v>
      </c>
      <c r="Q3609" t="s">
        <v>8321</v>
      </c>
      <c r="R3609" t="s">
        <v>8322</v>
      </c>
      <c r="S3609" s="9">
        <f t="shared" si="227"/>
        <v>42338.963912037041</v>
      </c>
      <c r="T3609" s="9">
        <f t="shared" si="226"/>
        <v>42353</v>
      </c>
    </row>
    <row r="3610" spans="1:20"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228"/>
        <v>100</v>
      </c>
      <c r="P3610">
        <f t="shared" si="225"/>
        <v>29.62962962962963</v>
      </c>
      <c r="Q3610" t="s">
        <v>8321</v>
      </c>
      <c r="R3610" t="s">
        <v>8322</v>
      </c>
      <c r="S3610" s="9">
        <f t="shared" si="227"/>
        <v>42506.709375000006</v>
      </c>
      <c r="T3610" s="9">
        <f t="shared" si="226"/>
        <v>42538.583333333328</v>
      </c>
    </row>
    <row r="3611" spans="1:20"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228"/>
        <v>153.31632653061226</v>
      </c>
      <c r="P3611">
        <f t="shared" si="225"/>
        <v>143.0952380952381</v>
      </c>
      <c r="Q3611" t="s">
        <v>8321</v>
      </c>
      <c r="R3611" t="s">
        <v>8322</v>
      </c>
      <c r="S3611" s="9">
        <f t="shared" si="227"/>
        <v>42429.991724537031</v>
      </c>
      <c r="T3611" s="9">
        <f t="shared" si="226"/>
        <v>42459.950057870374</v>
      </c>
    </row>
    <row r="3612" spans="1:20"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228"/>
        <v>162.30000000000001</v>
      </c>
      <c r="P3612">
        <f t="shared" si="225"/>
        <v>52.354838709677416</v>
      </c>
      <c r="Q3612" t="s">
        <v>8321</v>
      </c>
      <c r="R3612" t="s">
        <v>8322</v>
      </c>
      <c r="S3612" s="9">
        <f t="shared" si="227"/>
        <v>42203.432129629626</v>
      </c>
      <c r="T3612" s="9">
        <f t="shared" si="226"/>
        <v>42233.432129629626</v>
      </c>
    </row>
    <row r="3613" spans="1:20"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228"/>
        <v>136</v>
      </c>
      <c r="P3613">
        <f t="shared" si="225"/>
        <v>66.666666666666671</v>
      </c>
      <c r="Q3613" t="s">
        <v>8321</v>
      </c>
      <c r="R3613" t="s">
        <v>8322</v>
      </c>
      <c r="S3613" s="9">
        <f t="shared" si="227"/>
        <v>42072.370381944449</v>
      </c>
      <c r="T3613" s="9">
        <f t="shared" si="226"/>
        <v>42102.370381944449</v>
      </c>
    </row>
    <row r="3614" spans="1:20"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228"/>
        <v>144.4</v>
      </c>
      <c r="P3614">
        <f t="shared" si="225"/>
        <v>126.66666666666667</v>
      </c>
      <c r="Q3614" t="s">
        <v>8321</v>
      </c>
      <c r="R3614" t="s">
        <v>8322</v>
      </c>
      <c r="S3614" s="9">
        <f t="shared" si="227"/>
        <v>41789.726979166669</v>
      </c>
      <c r="T3614" s="9">
        <f t="shared" si="226"/>
        <v>41799.726979166669</v>
      </c>
    </row>
    <row r="3615" spans="1:20"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228"/>
        <v>100</v>
      </c>
      <c r="P3615">
        <f t="shared" si="225"/>
        <v>62.5</v>
      </c>
      <c r="Q3615" t="s">
        <v>8321</v>
      </c>
      <c r="R3615" t="s">
        <v>8322</v>
      </c>
      <c r="S3615" s="9">
        <f t="shared" si="227"/>
        <v>41788.58997685185</v>
      </c>
      <c r="T3615" s="9">
        <f t="shared" si="226"/>
        <v>41818.58997685185</v>
      </c>
    </row>
    <row r="3616" spans="1:20"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228"/>
        <v>100.8</v>
      </c>
      <c r="P3616">
        <f t="shared" si="225"/>
        <v>35.492957746478872</v>
      </c>
      <c r="Q3616" t="s">
        <v>8321</v>
      </c>
      <c r="R3616" t="s">
        <v>8322</v>
      </c>
      <c r="S3616" s="9">
        <f t="shared" si="227"/>
        <v>42144.041851851856</v>
      </c>
      <c r="T3616" s="9">
        <f t="shared" si="226"/>
        <v>42174.041851851856</v>
      </c>
    </row>
    <row r="3617" spans="1:20"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228"/>
        <v>106.80000000000001</v>
      </c>
      <c r="P3617">
        <f t="shared" si="225"/>
        <v>37.083333333333336</v>
      </c>
      <c r="Q3617" t="s">
        <v>8321</v>
      </c>
      <c r="R3617" t="s">
        <v>8322</v>
      </c>
      <c r="S3617" s="9">
        <f t="shared" si="227"/>
        <v>42318.593703703707</v>
      </c>
      <c r="T3617" s="9">
        <f t="shared" si="226"/>
        <v>42348.593703703707</v>
      </c>
    </row>
    <row r="3618" spans="1:20"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228"/>
        <v>124.8</v>
      </c>
      <c r="P3618">
        <f t="shared" si="225"/>
        <v>69.333333333333329</v>
      </c>
      <c r="Q3618" t="s">
        <v>8321</v>
      </c>
      <c r="R3618" t="s">
        <v>8322</v>
      </c>
      <c r="S3618" s="9">
        <f t="shared" si="227"/>
        <v>42052.949814814812</v>
      </c>
      <c r="T3618" s="9">
        <f t="shared" si="226"/>
        <v>42082.908148148148</v>
      </c>
    </row>
    <row r="3619" spans="1:20"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228"/>
        <v>118.91891891891892</v>
      </c>
      <c r="P3619">
        <f t="shared" si="225"/>
        <v>17.254901960784313</v>
      </c>
      <c r="Q3619" t="s">
        <v>8321</v>
      </c>
      <c r="R3619" t="s">
        <v>8322</v>
      </c>
      <c r="S3619" s="9">
        <f t="shared" si="227"/>
        <v>42779.610289351855</v>
      </c>
      <c r="T3619" s="9">
        <f t="shared" si="226"/>
        <v>42794</v>
      </c>
    </row>
    <row r="3620" spans="1:20"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228"/>
        <v>101</v>
      </c>
      <c r="P3620">
        <f t="shared" si="225"/>
        <v>36.071428571428569</v>
      </c>
      <c r="Q3620" t="s">
        <v>8321</v>
      </c>
      <c r="R3620" t="s">
        <v>8322</v>
      </c>
      <c r="S3620" s="9">
        <f t="shared" si="227"/>
        <v>42128.627893518518</v>
      </c>
      <c r="T3620" s="9">
        <f t="shared" si="226"/>
        <v>42158.627893518518</v>
      </c>
    </row>
    <row r="3621" spans="1:20"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228"/>
        <v>112.99999999999999</v>
      </c>
      <c r="P3621">
        <f t="shared" si="225"/>
        <v>66.470588235294116</v>
      </c>
      <c r="Q3621" t="s">
        <v>8321</v>
      </c>
      <c r="R3621" t="s">
        <v>8322</v>
      </c>
      <c r="S3621" s="9">
        <f t="shared" si="227"/>
        <v>42661.132245370376</v>
      </c>
      <c r="T3621" s="9">
        <f t="shared" si="226"/>
        <v>42693.916666666672</v>
      </c>
    </row>
    <row r="3622" spans="1:20"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228"/>
        <v>105.19047619047619</v>
      </c>
      <c r="P3622">
        <f t="shared" si="225"/>
        <v>56.065989847715734</v>
      </c>
      <c r="Q3622" t="s">
        <v>8321</v>
      </c>
      <c r="R3622" t="s">
        <v>8322</v>
      </c>
      <c r="S3622" s="9">
        <f t="shared" si="227"/>
        <v>42037.938206018516</v>
      </c>
      <c r="T3622" s="9">
        <f t="shared" si="226"/>
        <v>42068.166666666672</v>
      </c>
    </row>
    <row r="3623" spans="1:20"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228"/>
        <v>109.73333333333332</v>
      </c>
      <c r="P3623">
        <f t="shared" si="225"/>
        <v>47.028571428571432</v>
      </c>
      <c r="Q3623" t="s">
        <v>8321</v>
      </c>
      <c r="R3623" t="s">
        <v>8322</v>
      </c>
      <c r="S3623" s="9">
        <f t="shared" si="227"/>
        <v>42619.935694444444</v>
      </c>
      <c r="T3623" s="9">
        <f t="shared" si="226"/>
        <v>42643.875</v>
      </c>
    </row>
    <row r="3624" spans="1:20"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228"/>
        <v>100.099</v>
      </c>
      <c r="P3624">
        <f t="shared" si="225"/>
        <v>47.666190476190479</v>
      </c>
      <c r="Q3624" t="s">
        <v>8321</v>
      </c>
      <c r="R3624" t="s">
        <v>8322</v>
      </c>
      <c r="S3624" s="9">
        <f t="shared" si="227"/>
        <v>41877.221886574072</v>
      </c>
      <c r="T3624" s="9">
        <f t="shared" si="226"/>
        <v>41910.140972222223</v>
      </c>
    </row>
    <row r="3625" spans="1:20"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228"/>
        <v>120</v>
      </c>
      <c r="P3625">
        <f t="shared" si="225"/>
        <v>88.235294117647058</v>
      </c>
      <c r="Q3625" t="s">
        <v>8321</v>
      </c>
      <c r="R3625" t="s">
        <v>8322</v>
      </c>
      <c r="S3625" s="9">
        <f t="shared" si="227"/>
        <v>41828.736921296295</v>
      </c>
      <c r="T3625" s="9">
        <f t="shared" si="226"/>
        <v>41846.291666666664</v>
      </c>
    </row>
    <row r="3626" spans="1:20"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228"/>
        <v>104.93333333333332</v>
      </c>
      <c r="P3626">
        <f t="shared" si="225"/>
        <v>80.717948717948715</v>
      </c>
      <c r="Q3626" t="s">
        <v>8321</v>
      </c>
      <c r="R3626" t="s">
        <v>8322</v>
      </c>
      <c r="S3626" s="9">
        <f t="shared" si="227"/>
        <v>42545.774189814809</v>
      </c>
      <c r="T3626" s="9">
        <f t="shared" si="226"/>
        <v>42605.774189814809</v>
      </c>
    </row>
    <row r="3627" spans="1:20"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228"/>
        <v>102.66666666666666</v>
      </c>
      <c r="P3627">
        <f t="shared" si="225"/>
        <v>39.487179487179489</v>
      </c>
      <c r="Q3627" t="s">
        <v>8321</v>
      </c>
      <c r="R3627" t="s">
        <v>8322</v>
      </c>
      <c r="S3627" s="9">
        <f t="shared" si="227"/>
        <v>42157.652511574073</v>
      </c>
      <c r="T3627" s="9">
        <f t="shared" si="226"/>
        <v>42187.652511574073</v>
      </c>
    </row>
    <row r="3628" spans="1:20"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228"/>
        <v>101.82500000000002</v>
      </c>
      <c r="P3628">
        <f t="shared" si="225"/>
        <v>84.854166666666671</v>
      </c>
      <c r="Q3628" t="s">
        <v>8321</v>
      </c>
      <c r="R3628" t="s">
        <v>8322</v>
      </c>
      <c r="S3628" s="9">
        <f t="shared" si="227"/>
        <v>41846.667326388888</v>
      </c>
      <c r="T3628" s="9">
        <f t="shared" si="226"/>
        <v>41867.667326388888</v>
      </c>
    </row>
    <row r="3629" spans="1:20"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228"/>
        <v>100</v>
      </c>
      <c r="P3629">
        <f t="shared" si="225"/>
        <v>68.965517241379317</v>
      </c>
      <c r="Q3629" t="s">
        <v>8321</v>
      </c>
      <c r="R3629" t="s">
        <v>8322</v>
      </c>
      <c r="S3629" s="9">
        <f t="shared" si="227"/>
        <v>42460.741747685184</v>
      </c>
      <c r="T3629" s="9">
        <f t="shared" si="226"/>
        <v>42511.165972222225</v>
      </c>
    </row>
    <row r="3630" spans="1:20"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228"/>
        <v>0</v>
      </c>
      <c r="P3630" t="e">
        <f t="shared" si="225"/>
        <v>#DIV/0!</v>
      </c>
      <c r="Q3630" t="s">
        <v>8321</v>
      </c>
      <c r="R3630" t="s">
        <v>8363</v>
      </c>
      <c r="S3630" s="9">
        <f t="shared" si="227"/>
        <v>42291.833287037036</v>
      </c>
      <c r="T3630" s="9">
        <f t="shared" si="226"/>
        <v>42351.874953703707</v>
      </c>
    </row>
    <row r="3631" spans="1:20"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228"/>
        <v>1.9999999999999998E-4</v>
      </c>
      <c r="P3631">
        <f t="shared" si="225"/>
        <v>1</v>
      </c>
      <c r="Q3631" t="s">
        <v>8321</v>
      </c>
      <c r="R3631" t="s">
        <v>8363</v>
      </c>
      <c r="S3631" s="9">
        <f t="shared" si="227"/>
        <v>42437.094490740739</v>
      </c>
      <c r="T3631" s="9">
        <f t="shared" si="226"/>
        <v>42495.708333333328</v>
      </c>
    </row>
    <row r="3632" spans="1:20"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228"/>
        <v>3.3333333333333333E-2</v>
      </c>
      <c r="P3632">
        <f t="shared" si="225"/>
        <v>1</v>
      </c>
      <c r="Q3632" t="s">
        <v>8321</v>
      </c>
      <c r="R3632" t="s">
        <v>8363</v>
      </c>
      <c r="S3632" s="9">
        <f t="shared" si="227"/>
        <v>41942.84710648148</v>
      </c>
      <c r="T3632" s="9">
        <f t="shared" si="226"/>
        <v>41972.888773148152</v>
      </c>
    </row>
    <row r="3633" spans="1:20"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228"/>
        <v>51.023391812865491</v>
      </c>
      <c r="P3633">
        <f t="shared" si="225"/>
        <v>147.88135593220338</v>
      </c>
      <c r="Q3633" t="s">
        <v>8321</v>
      </c>
      <c r="R3633" t="s">
        <v>8363</v>
      </c>
      <c r="S3633" s="9">
        <f t="shared" si="227"/>
        <v>41880.753437499996</v>
      </c>
      <c r="T3633" s="9">
        <f t="shared" si="226"/>
        <v>41905.165972222225</v>
      </c>
    </row>
    <row r="3634" spans="1:20"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228"/>
        <v>20</v>
      </c>
      <c r="P3634">
        <f t="shared" si="225"/>
        <v>100</v>
      </c>
      <c r="Q3634" t="s">
        <v>8321</v>
      </c>
      <c r="R3634" t="s">
        <v>8363</v>
      </c>
      <c r="S3634" s="9">
        <f t="shared" si="227"/>
        <v>41946.936909722222</v>
      </c>
      <c r="T3634" s="9">
        <f t="shared" si="226"/>
        <v>41966.936909722222</v>
      </c>
    </row>
    <row r="3635" spans="1:20"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228"/>
        <v>35.24</v>
      </c>
      <c r="P3635">
        <f t="shared" si="225"/>
        <v>56.838709677419352</v>
      </c>
      <c r="Q3635" t="s">
        <v>8321</v>
      </c>
      <c r="R3635" t="s">
        <v>8363</v>
      </c>
      <c r="S3635" s="9">
        <f t="shared" si="227"/>
        <v>42649.623460648145</v>
      </c>
      <c r="T3635" s="9">
        <f t="shared" si="226"/>
        <v>42693.041666666672</v>
      </c>
    </row>
    <row r="3636" spans="1:20"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228"/>
        <v>4.246666666666667</v>
      </c>
      <c r="P3636">
        <f t="shared" si="225"/>
        <v>176.94444444444446</v>
      </c>
      <c r="Q3636" t="s">
        <v>8321</v>
      </c>
      <c r="R3636" t="s">
        <v>8363</v>
      </c>
      <c r="S3636" s="9">
        <f t="shared" si="227"/>
        <v>42701.166365740741</v>
      </c>
      <c r="T3636" s="9">
        <f t="shared" si="226"/>
        <v>42749.165972222225</v>
      </c>
    </row>
    <row r="3637" spans="1:20"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228"/>
        <v>36.457142857142856</v>
      </c>
      <c r="P3637">
        <f t="shared" si="225"/>
        <v>127.6</v>
      </c>
      <c r="Q3637" t="s">
        <v>8321</v>
      </c>
      <c r="R3637" t="s">
        <v>8363</v>
      </c>
      <c r="S3637" s="9">
        <f t="shared" si="227"/>
        <v>42450.88282407407</v>
      </c>
      <c r="T3637" s="9">
        <f t="shared" si="226"/>
        <v>42480.88282407407</v>
      </c>
    </row>
    <row r="3638" spans="1:20"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228"/>
        <v>0</v>
      </c>
      <c r="P3638" t="e">
        <f t="shared" si="225"/>
        <v>#DIV/0!</v>
      </c>
      <c r="Q3638" t="s">
        <v>8321</v>
      </c>
      <c r="R3638" t="s">
        <v>8363</v>
      </c>
      <c r="S3638" s="9">
        <f t="shared" si="227"/>
        <v>42226.694780092599</v>
      </c>
      <c r="T3638" s="9">
        <f t="shared" si="226"/>
        <v>42261.694780092599</v>
      </c>
    </row>
    <row r="3639" spans="1:20"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228"/>
        <v>30.866666666666664</v>
      </c>
      <c r="P3639">
        <f t="shared" si="225"/>
        <v>66.142857142857139</v>
      </c>
      <c r="Q3639" t="s">
        <v>8321</v>
      </c>
      <c r="R3639" t="s">
        <v>8363</v>
      </c>
      <c r="S3639" s="9">
        <f t="shared" si="227"/>
        <v>41975.700636574074</v>
      </c>
      <c r="T3639" s="9">
        <f t="shared" si="226"/>
        <v>42005.700636574074</v>
      </c>
    </row>
    <row r="3640" spans="1:20"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228"/>
        <v>6.5454545454545459</v>
      </c>
      <c r="P3640">
        <f t="shared" si="225"/>
        <v>108</v>
      </c>
      <c r="Q3640" t="s">
        <v>8321</v>
      </c>
      <c r="R3640" t="s">
        <v>8363</v>
      </c>
      <c r="S3640" s="9">
        <f t="shared" si="227"/>
        <v>42053.672824074078</v>
      </c>
      <c r="T3640" s="9">
        <f t="shared" si="226"/>
        <v>42113.631157407406</v>
      </c>
    </row>
    <row r="3641" spans="1:20"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228"/>
        <v>4.0000000000000001E-3</v>
      </c>
      <c r="P3641">
        <f t="shared" si="225"/>
        <v>1</v>
      </c>
      <c r="Q3641" t="s">
        <v>8321</v>
      </c>
      <c r="R3641" t="s">
        <v>8363</v>
      </c>
      <c r="S3641" s="9">
        <f t="shared" si="227"/>
        <v>42590.677152777775</v>
      </c>
      <c r="T3641" s="9">
        <f t="shared" si="226"/>
        <v>42650.632638888885</v>
      </c>
    </row>
    <row r="3642" spans="1:20"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228"/>
        <v>5.5</v>
      </c>
      <c r="P3642">
        <f t="shared" si="225"/>
        <v>18.333333333333332</v>
      </c>
      <c r="Q3642" t="s">
        <v>8321</v>
      </c>
      <c r="R3642" t="s">
        <v>8363</v>
      </c>
      <c r="S3642" s="9">
        <f t="shared" si="227"/>
        <v>42104.781597222223</v>
      </c>
      <c r="T3642" s="9">
        <f t="shared" si="226"/>
        <v>42134.781597222223</v>
      </c>
    </row>
    <row r="3643" spans="1:20"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228"/>
        <v>0</v>
      </c>
      <c r="P3643" t="e">
        <f t="shared" si="225"/>
        <v>#DIV/0!</v>
      </c>
      <c r="Q3643" t="s">
        <v>8321</v>
      </c>
      <c r="R3643" t="s">
        <v>8363</v>
      </c>
      <c r="S3643" s="9">
        <f t="shared" si="227"/>
        <v>41899.627071759263</v>
      </c>
      <c r="T3643" s="9">
        <f t="shared" si="226"/>
        <v>41917.208333333336</v>
      </c>
    </row>
    <row r="3644" spans="1:20"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228"/>
        <v>2.1428571428571428</v>
      </c>
      <c r="P3644">
        <f t="shared" si="225"/>
        <v>7.5</v>
      </c>
      <c r="Q3644" t="s">
        <v>8321</v>
      </c>
      <c r="R3644" t="s">
        <v>8363</v>
      </c>
      <c r="S3644" s="9">
        <f t="shared" si="227"/>
        <v>42297.816284722227</v>
      </c>
      <c r="T3644" s="9">
        <f t="shared" si="226"/>
        <v>42338.708333333328</v>
      </c>
    </row>
    <row r="3645" spans="1:20"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228"/>
        <v>0</v>
      </c>
      <c r="P3645" t="e">
        <f t="shared" si="225"/>
        <v>#DIV/0!</v>
      </c>
      <c r="Q3645" t="s">
        <v>8321</v>
      </c>
      <c r="R3645" t="s">
        <v>8363</v>
      </c>
      <c r="S3645" s="9">
        <f t="shared" si="227"/>
        <v>42285.143969907411</v>
      </c>
      <c r="T3645" s="9">
        <f t="shared" si="226"/>
        <v>42325.185636574075</v>
      </c>
    </row>
    <row r="3646" spans="1:20"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228"/>
        <v>16.420000000000002</v>
      </c>
      <c r="P3646">
        <f t="shared" si="225"/>
        <v>68.416666666666671</v>
      </c>
      <c r="Q3646" t="s">
        <v>8321</v>
      </c>
      <c r="R3646" t="s">
        <v>8363</v>
      </c>
      <c r="S3646" s="9">
        <f t="shared" si="227"/>
        <v>42409.241747685184</v>
      </c>
      <c r="T3646" s="9">
        <f t="shared" si="226"/>
        <v>42437.207638888889</v>
      </c>
    </row>
    <row r="3647" spans="1:20"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228"/>
        <v>0.1</v>
      </c>
      <c r="P3647">
        <f t="shared" si="225"/>
        <v>1</v>
      </c>
      <c r="Q3647" t="s">
        <v>8321</v>
      </c>
      <c r="R3647" t="s">
        <v>8363</v>
      </c>
      <c r="S3647" s="9">
        <f t="shared" si="227"/>
        <v>42665.970347222217</v>
      </c>
      <c r="T3647" s="9">
        <f t="shared" si="226"/>
        <v>42696.012013888889</v>
      </c>
    </row>
    <row r="3648" spans="1:20"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228"/>
        <v>4.8099999999999996</v>
      </c>
      <c r="P3648">
        <f t="shared" si="225"/>
        <v>60.125</v>
      </c>
      <c r="Q3648" t="s">
        <v>8321</v>
      </c>
      <c r="R3648" t="s">
        <v>8363</v>
      </c>
      <c r="S3648" s="9">
        <f t="shared" si="227"/>
        <v>42140.421319444446</v>
      </c>
      <c r="T3648" s="9">
        <f t="shared" si="226"/>
        <v>42171.979166666672</v>
      </c>
    </row>
    <row r="3649" spans="1:20"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228"/>
        <v>6</v>
      </c>
      <c r="P3649">
        <f t="shared" si="225"/>
        <v>15</v>
      </c>
      <c r="Q3649" t="s">
        <v>8321</v>
      </c>
      <c r="R3649" t="s">
        <v>8363</v>
      </c>
      <c r="S3649" s="9">
        <f t="shared" si="227"/>
        <v>42598.749155092592</v>
      </c>
      <c r="T3649" s="9">
        <f t="shared" si="226"/>
        <v>42643.749155092592</v>
      </c>
    </row>
    <row r="3650" spans="1:20"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si="228"/>
        <v>100.38249999999999</v>
      </c>
      <c r="P3650">
        <f t="shared" si="225"/>
        <v>550.04109589041093</v>
      </c>
      <c r="Q3650" t="s">
        <v>8321</v>
      </c>
      <c r="R3650" t="s">
        <v>8322</v>
      </c>
      <c r="S3650" s="9">
        <f t="shared" si="227"/>
        <v>41887.292187500003</v>
      </c>
      <c r="T3650" s="9">
        <f t="shared" si="226"/>
        <v>41917.292187500003</v>
      </c>
    </row>
    <row r="3651" spans="1:20"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si="228"/>
        <v>104</v>
      </c>
      <c r="P3651">
        <f t="shared" ref="P3651:P3714" si="229">(E3651/L3651)</f>
        <v>97.5</v>
      </c>
      <c r="Q3651" t="s">
        <v>8321</v>
      </c>
      <c r="R3651" t="s">
        <v>8322</v>
      </c>
      <c r="S3651" s="9">
        <f t="shared" si="227"/>
        <v>41780.712893518517</v>
      </c>
      <c r="T3651" s="9">
        <f t="shared" ref="T3651:T3714" si="230">(((I3651/60)/60)/24)+DATE(1970,1,1)</f>
        <v>41806.712893518517</v>
      </c>
    </row>
    <row r="3652" spans="1:20"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228"/>
        <v>100</v>
      </c>
      <c r="P3652">
        <f t="shared" si="229"/>
        <v>29.411764705882351</v>
      </c>
      <c r="Q3652" t="s">
        <v>8321</v>
      </c>
      <c r="R3652" t="s">
        <v>8322</v>
      </c>
      <c r="S3652" s="9">
        <f t="shared" ref="S3652:S3715" si="231">(((J3652/60)/60)/24)+DATE(1970,1,1)</f>
        <v>42381.478981481487</v>
      </c>
      <c r="T3652" s="9">
        <f t="shared" si="230"/>
        <v>42402.478981481487</v>
      </c>
    </row>
    <row r="3653" spans="1:20"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228"/>
        <v>104</v>
      </c>
      <c r="P3653">
        <f t="shared" si="229"/>
        <v>57.777777777777779</v>
      </c>
      <c r="Q3653" t="s">
        <v>8321</v>
      </c>
      <c r="R3653" t="s">
        <v>8322</v>
      </c>
      <c r="S3653" s="9">
        <f t="shared" si="231"/>
        <v>41828.646319444444</v>
      </c>
      <c r="T3653" s="9">
        <f t="shared" si="230"/>
        <v>41861.665972222225</v>
      </c>
    </row>
    <row r="3654" spans="1:20"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228"/>
        <v>250.66666666666669</v>
      </c>
      <c r="P3654">
        <f t="shared" si="229"/>
        <v>44.235294117647058</v>
      </c>
      <c r="Q3654" t="s">
        <v>8321</v>
      </c>
      <c r="R3654" t="s">
        <v>8322</v>
      </c>
      <c r="S3654" s="9">
        <f t="shared" si="231"/>
        <v>42596.644699074073</v>
      </c>
      <c r="T3654" s="9">
        <f t="shared" si="230"/>
        <v>42607.165972222225</v>
      </c>
    </row>
    <row r="3655" spans="1:20"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228"/>
        <v>100.49999999999999</v>
      </c>
      <c r="P3655">
        <f t="shared" si="229"/>
        <v>60.909090909090907</v>
      </c>
      <c r="Q3655" t="s">
        <v>8321</v>
      </c>
      <c r="R3655" t="s">
        <v>8322</v>
      </c>
      <c r="S3655" s="9">
        <f t="shared" si="231"/>
        <v>42191.363506944443</v>
      </c>
      <c r="T3655" s="9">
        <f t="shared" si="230"/>
        <v>42221.363506944443</v>
      </c>
    </row>
    <row r="3656" spans="1:20"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228"/>
        <v>174.4</v>
      </c>
      <c r="P3656">
        <f t="shared" si="229"/>
        <v>68.84210526315789</v>
      </c>
      <c r="Q3656" t="s">
        <v>8321</v>
      </c>
      <c r="R3656" t="s">
        <v>8322</v>
      </c>
      <c r="S3656" s="9">
        <f t="shared" si="231"/>
        <v>42440.416504629626</v>
      </c>
      <c r="T3656" s="9">
        <f t="shared" si="230"/>
        <v>42463.708333333328</v>
      </c>
    </row>
    <row r="3657" spans="1:20"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228"/>
        <v>116.26</v>
      </c>
      <c r="P3657">
        <f t="shared" si="229"/>
        <v>73.582278481012665</v>
      </c>
      <c r="Q3657" t="s">
        <v>8321</v>
      </c>
      <c r="R3657" t="s">
        <v>8322</v>
      </c>
      <c r="S3657" s="9">
        <f t="shared" si="231"/>
        <v>42173.803217592591</v>
      </c>
      <c r="T3657" s="9">
        <f t="shared" si="230"/>
        <v>42203.290972222225</v>
      </c>
    </row>
    <row r="3658" spans="1:20"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228"/>
        <v>105.82000000000001</v>
      </c>
      <c r="P3658">
        <f t="shared" si="229"/>
        <v>115.02173913043478</v>
      </c>
      <c r="Q3658" t="s">
        <v>8321</v>
      </c>
      <c r="R3658" t="s">
        <v>8322</v>
      </c>
      <c r="S3658" s="9">
        <f t="shared" si="231"/>
        <v>42737.910138888896</v>
      </c>
      <c r="T3658" s="9">
        <f t="shared" si="230"/>
        <v>42767.957638888889</v>
      </c>
    </row>
    <row r="3659" spans="1:20"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228"/>
        <v>110.75</v>
      </c>
      <c r="P3659">
        <f t="shared" si="229"/>
        <v>110.75</v>
      </c>
      <c r="Q3659" t="s">
        <v>8321</v>
      </c>
      <c r="R3659" t="s">
        <v>8322</v>
      </c>
      <c r="S3659" s="9">
        <f t="shared" si="231"/>
        <v>42499.629849537043</v>
      </c>
      <c r="T3659" s="9">
        <f t="shared" si="230"/>
        <v>42522.904166666667</v>
      </c>
    </row>
    <row r="3660" spans="1:20"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228"/>
        <v>100.66666666666666</v>
      </c>
      <c r="P3660">
        <f t="shared" si="229"/>
        <v>75.5</v>
      </c>
      <c r="Q3660" t="s">
        <v>8321</v>
      </c>
      <c r="R3660" t="s">
        <v>8322</v>
      </c>
      <c r="S3660" s="9">
        <f t="shared" si="231"/>
        <v>41775.858564814815</v>
      </c>
      <c r="T3660" s="9">
        <f t="shared" si="230"/>
        <v>41822.165972222225</v>
      </c>
    </row>
    <row r="3661" spans="1:20"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228"/>
        <v>102.03333333333333</v>
      </c>
      <c r="P3661">
        <f t="shared" si="229"/>
        <v>235.46153846153845</v>
      </c>
      <c r="Q3661" t="s">
        <v>8321</v>
      </c>
      <c r="R3661" t="s">
        <v>8322</v>
      </c>
      <c r="S3661" s="9">
        <f t="shared" si="231"/>
        <v>42055.277199074073</v>
      </c>
      <c r="T3661" s="9">
        <f t="shared" si="230"/>
        <v>42082.610416666663</v>
      </c>
    </row>
    <row r="3662" spans="1:20"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228"/>
        <v>100</v>
      </c>
      <c r="P3662">
        <f t="shared" si="229"/>
        <v>11.363636363636363</v>
      </c>
      <c r="Q3662" t="s">
        <v>8321</v>
      </c>
      <c r="R3662" t="s">
        <v>8322</v>
      </c>
      <c r="S3662" s="9">
        <f t="shared" si="231"/>
        <v>41971.881076388891</v>
      </c>
      <c r="T3662" s="9">
        <f t="shared" si="230"/>
        <v>41996.881076388891</v>
      </c>
    </row>
    <row r="3663" spans="1:20"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228"/>
        <v>111.00000000000001</v>
      </c>
      <c r="P3663">
        <f t="shared" si="229"/>
        <v>92.5</v>
      </c>
      <c r="Q3663" t="s">
        <v>8321</v>
      </c>
      <c r="R3663" t="s">
        <v>8322</v>
      </c>
      <c r="S3663" s="9">
        <f t="shared" si="231"/>
        <v>42447.896666666667</v>
      </c>
      <c r="T3663" s="9">
        <f t="shared" si="230"/>
        <v>42470.166666666672</v>
      </c>
    </row>
    <row r="3664" spans="1:20"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228"/>
        <v>101.42500000000001</v>
      </c>
      <c r="P3664">
        <f t="shared" si="229"/>
        <v>202.85</v>
      </c>
      <c r="Q3664" t="s">
        <v>8321</v>
      </c>
      <c r="R3664" t="s">
        <v>8322</v>
      </c>
      <c r="S3664" s="9">
        <f t="shared" si="231"/>
        <v>42064.220069444447</v>
      </c>
      <c r="T3664" s="9">
        <f t="shared" si="230"/>
        <v>42094.178402777776</v>
      </c>
    </row>
    <row r="3665" spans="1:20"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228"/>
        <v>104</v>
      </c>
      <c r="P3665">
        <f t="shared" si="229"/>
        <v>26</v>
      </c>
      <c r="Q3665" t="s">
        <v>8321</v>
      </c>
      <c r="R3665" t="s">
        <v>8322</v>
      </c>
      <c r="S3665" s="9">
        <f t="shared" si="231"/>
        <v>42665.451736111107</v>
      </c>
      <c r="T3665" s="9">
        <f t="shared" si="230"/>
        <v>42725.493402777778</v>
      </c>
    </row>
    <row r="3666" spans="1:20"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228"/>
        <v>109.375</v>
      </c>
      <c r="P3666">
        <f t="shared" si="229"/>
        <v>46.05263157894737</v>
      </c>
      <c r="Q3666" t="s">
        <v>8321</v>
      </c>
      <c r="R3666" t="s">
        <v>8322</v>
      </c>
      <c r="S3666" s="9">
        <f t="shared" si="231"/>
        <v>42523.248715277776</v>
      </c>
      <c r="T3666" s="9">
        <f t="shared" si="230"/>
        <v>42537.248715277776</v>
      </c>
    </row>
    <row r="3667" spans="1:20"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ref="O3667:O3730" si="232">E3667/D3667 *100</f>
        <v>115.16129032258064</v>
      </c>
      <c r="P3667">
        <f t="shared" si="229"/>
        <v>51</v>
      </c>
      <c r="Q3667" t="s">
        <v>8321</v>
      </c>
      <c r="R3667" t="s">
        <v>8322</v>
      </c>
      <c r="S3667" s="9">
        <f t="shared" si="231"/>
        <v>42294.808124999996</v>
      </c>
      <c r="T3667" s="9">
        <f t="shared" si="230"/>
        <v>42305.829166666663</v>
      </c>
    </row>
    <row r="3668" spans="1:20"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232"/>
        <v>100</v>
      </c>
      <c r="P3668">
        <f t="shared" si="229"/>
        <v>31.578947368421051</v>
      </c>
      <c r="Q3668" t="s">
        <v>8321</v>
      </c>
      <c r="R3668" t="s">
        <v>8322</v>
      </c>
      <c r="S3668" s="9">
        <f t="shared" si="231"/>
        <v>41822.90488425926</v>
      </c>
      <c r="T3668" s="9">
        <f t="shared" si="230"/>
        <v>41844.291666666664</v>
      </c>
    </row>
    <row r="3669" spans="1:20"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232"/>
        <v>103.17033333333335</v>
      </c>
      <c r="P3669">
        <f t="shared" si="229"/>
        <v>53.363965517241382</v>
      </c>
      <c r="Q3669" t="s">
        <v>8321</v>
      </c>
      <c r="R3669" t="s">
        <v>8322</v>
      </c>
      <c r="S3669" s="9">
        <f t="shared" si="231"/>
        <v>42173.970127314817</v>
      </c>
      <c r="T3669" s="9">
        <f t="shared" si="230"/>
        <v>42203.970127314817</v>
      </c>
    </row>
    <row r="3670" spans="1:20"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232"/>
        <v>103.49999999999999</v>
      </c>
      <c r="P3670">
        <f t="shared" si="229"/>
        <v>36.964285714285715</v>
      </c>
      <c r="Q3670" t="s">
        <v>8321</v>
      </c>
      <c r="R3670" t="s">
        <v>8322</v>
      </c>
      <c r="S3670" s="9">
        <f t="shared" si="231"/>
        <v>42185.556157407409</v>
      </c>
      <c r="T3670" s="9">
        <f t="shared" si="230"/>
        <v>42208.772916666669</v>
      </c>
    </row>
    <row r="3671" spans="1:20"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232"/>
        <v>138.19999999999999</v>
      </c>
      <c r="P3671">
        <f t="shared" si="229"/>
        <v>81.294117647058826</v>
      </c>
      <c r="Q3671" t="s">
        <v>8321</v>
      </c>
      <c r="R3671" t="s">
        <v>8322</v>
      </c>
      <c r="S3671" s="9">
        <f t="shared" si="231"/>
        <v>42136.675196759257</v>
      </c>
      <c r="T3671" s="9">
        <f t="shared" si="230"/>
        <v>42166.675196759257</v>
      </c>
    </row>
    <row r="3672" spans="1:20"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232"/>
        <v>109.54545454545455</v>
      </c>
      <c r="P3672">
        <f t="shared" si="229"/>
        <v>20.083333333333332</v>
      </c>
      <c r="Q3672" t="s">
        <v>8321</v>
      </c>
      <c r="R3672" t="s">
        <v>8322</v>
      </c>
      <c r="S3672" s="9">
        <f t="shared" si="231"/>
        <v>42142.514016203699</v>
      </c>
      <c r="T3672" s="9">
        <f t="shared" si="230"/>
        <v>42155.958333333328</v>
      </c>
    </row>
    <row r="3673" spans="1:20"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232"/>
        <v>100.85714285714286</v>
      </c>
      <c r="P3673">
        <f t="shared" si="229"/>
        <v>88.25</v>
      </c>
      <c r="Q3673" t="s">
        <v>8321</v>
      </c>
      <c r="R3673" t="s">
        <v>8322</v>
      </c>
      <c r="S3673" s="9">
        <f t="shared" si="231"/>
        <v>41820.62809027778</v>
      </c>
      <c r="T3673" s="9">
        <f t="shared" si="230"/>
        <v>41841.165972222225</v>
      </c>
    </row>
    <row r="3674" spans="1:20"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232"/>
        <v>101.53333333333335</v>
      </c>
      <c r="P3674">
        <f t="shared" si="229"/>
        <v>53.438596491228068</v>
      </c>
      <c r="Q3674" t="s">
        <v>8321</v>
      </c>
      <c r="R3674" t="s">
        <v>8322</v>
      </c>
      <c r="S3674" s="9">
        <f t="shared" si="231"/>
        <v>41878.946574074071</v>
      </c>
      <c r="T3674" s="9">
        <f t="shared" si="230"/>
        <v>41908.946574074071</v>
      </c>
    </row>
    <row r="3675" spans="1:20"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232"/>
        <v>113.625</v>
      </c>
      <c r="P3675">
        <f t="shared" si="229"/>
        <v>39.868421052631582</v>
      </c>
      <c r="Q3675" t="s">
        <v>8321</v>
      </c>
      <c r="R3675" t="s">
        <v>8322</v>
      </c>
      <c r="S3675" s="9">
        <f t="shared" si="231"/>
        <v>41914.295104166667</v>
      </c>
      <c r="T3675" s="9">
        <f t="shared" si="230"/>
        <v>41948.536111111112</v>
      </c>
    </row>
    <row r="3676" spans="1:20"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232"/>
        <v>100</v>
      </c>
      <c r="P3676">
        <f t="shared" si="229"/>
        <v>145.16129032258064</v>
      </c>
      <c r="Q3676" t="s">
        <v>8321</v>
      </c>
      <c r="R3676" t="s">
        <v>8322</v>
      </c>
      <c r="S3676" s="9">
        <f t="shared" si="231"/>
        <v>42556.873020833329</v>
      </c>
      <c r="T3676" s="9">
        <f t="shared" si="230"/>
        <v>42616.873020833329</v>
      </c>
    </row>
    <row r="3677" spans="1:20"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232"/>
        <v>140</v>
      </c>
      <c r="P3677">
        <f t="shared" si="229"/>
        <v>23.333333333333332</v>
      </c>
      <c r="Q3677" t="s">
        <v>8321</v>
      </c>
      <c r="R3677" t="s">
        <v>8322</v>
      </c>
      <c r="S3677" s="9">
        <f t="shared" si="231"/>
        <v>42493.597013888888</v>
      </c>
      <c r="T3677" s="9">
        <f t="shared" si="230"/>
        <v>42505.958333333328</v>
      </c>
    </row>
    <row r="3678" spans="1:20"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232"/>
        <v>128.75</v>
      </c>
      <c r="P3678">
        <f t="shared" si="229"/>
        <v>64.375</v>
      </c>
      <c r="Q3678" t="s">
        <v>8321</v>
      </c>
      <c r="R3678" t="s">
        <v>8322</v>
      </c>
      <c r="S3678" s="9">
        <f t="shared" si="231"/>
        <v>41876.815787037034</v>
      </c>
      <c r="T3678" s="9">
        <f t="shared" si="230"/>
        <v>41894.815787037034</v>
      </c>
    </row>
    <row r="3679" spans="1:20"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232"/>
        <v>102.90416666666667</v>
      </c>
      <c r="P3679">
        <f t="shared" si="229"/>
        <v>62.052763819095475</v>
      </c>
      <c r="Q3679" t="s">
        <v>8321</v>
      </c>
      <c r="R3679" t="s">
        <v>8322</v>
      </c>
      <c r="S3679" s="9">
        <f t="shared" si="231"/>
        <v>41802.574282407404</v>
      </c>
      <c r="T3679" s="9">
        <f t="shared" si="230"/>
        <v>41823.165972222225</v>
      </c>
    </row>
    <row r="3680" spans="1:20"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232"/>
        <v>102.49999999999999</v>
      </c>
      <c r="P3680">
        <f t="shared" si="229"/>
        <v>66.129032258064512</v>
      </c>
      <c r="Q3680" t="s">
        <v>8321</v>
      </c>
      <c r="R3680" t="s">
        <v>8322</v>
      </c>
      <c r="S3680" s="9">
        <f t="shared" si="231"/>
        <v>42120.531226851846</v>
      </c>
      <c r="T3680" s="9">
        <f t="shared" si="230"/>
        <v>42155.531226851846</v>
      </c>
    </row>
    <row r="3681" spans="1:20"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232"/>
        <v>110.1</v>
      </c>
      <c r="P3681">
        <f t="shared" si="229"/>
        <v>73.400000000000006</v>
      </c>
      <c r="Q3681" t="s">
        <v>8321</v>
      </c>
      <c r="R3681" t="s">
        <v>8322</v>
      </c>
      <c r="S3681" s="9">
        <f t="shared" si="231"/>
        <v>41786.761354166665</v>
      </c>
      <c r="T3681" s="9">
        <f t="shared" si="230"/>
        <v>41821.207638888889</v>
      </c>
    </row>
    <row r="3682" spans="1:20"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232"/>
        <v>112.76666666666667</v>
      </c>
      <c r="P3682">
        <f t="shared" si="229"/>
        <v>99.5</v>
      </c>
      <c r="Q3682" t="s">
        <v>8321</v>
      </c>
      <c r="R3682" t="s">
        <v>8322</v>
      </c>
      <c r="S3682" s="9">
        <f t="shared" si="231"/>
        <v>42627.454097222217</v>
      </c>
      <c r="T3682" s="9">
        <f t="shared" si="230"/>
        <v>42648.454097222217</v>
      </c>
    </row>
    <row r="3683" spans="1:20"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232"/>
        <v>111.9</v>
      </c>
      <c r="P3683">
        <f t="shared" si="229"/>
        <v>62.166666666666664</v>
      </c>
      <c r="Q3683" t="s">
        <v>8321</v>
      </c>
      <c r="R3683" t="s">
        <v>8322</v>
      </c>
      <c r="S3683" s="9">
        <f t="shared" si="231"/>
        <v>42374.651504629626</v>
      </c>
      <c r="T3683" s="9">
        <f t="shared" si="230"/>
        <v>42384.651504629626</v>
      </c>
    </row>
    <row r="3684" spans="1:20"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232"/>
        <v>139.19999999999999</v>
      </c>
      <c r="P3684">
        <f t="shared" si="229"/>
        <v>62.328358208955223</v>
      </c>
      <c r="Q3684" t="s">
        <v>8321</v>
      </c>
      <c r="R3684" t="s">
        <v>8322</v>
      </c>
      <c r="S3684" s="9">
        <f t="shared" si="231"/>
        <v>41772.685393518521</v>
      </c>
      <c r="T3684" s="9">
        <f t="shared" si="230"/>
        <v>41806.290972222225</v>
      </c>
    </row>
    <row r="3685" spans="1:20"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232"/>
        <v>110.85714285714286</v>
      </c>
      <c r="P3685">
        <f t="shared" si="229"/>
        <v>58.787878787878789</v>
      </c>
      <c r="Q3685" t="s">
        <v>8321</v>
      </c>
      <c r="R3685" t="s">
        <v>8322</v>
      </c>
      <c r="S3685" s="9">
        <f t="shared" si="231"/>
        <v>42633.116851851853</v>
      </c>
      <c r="T3685" s="9">
        <f t="shared" si="230"/>
        <v>42663.116851851853</v>
      </c>
    </row>
    <row r="3686" spans="1:20"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232"/>
        <v>139.06666666666666</v>
      </c>
      <c r="P3686">
        <f t="shared" si="229"/>
        <v>45.347826086956523</v>
      </c>
      <c r="Q3686" t="s">
        <v>8321</v>
      </c>
      <c r="R3686" t="s">
        <v>8322</v>
      </c>
      <c r="S3686" s="9">
        <f t="shared" si="231"/>
        <v>42219.180393518516</v>
      </c>
      <c r="T3686" s="9">
        <f t="shared" si="230"/>
        <v>42249.180393518516</v>
      </c>
    </row>
    <row r="3687" spans="1:20"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232"/>
        <v>105.69999999999999</v>
      </c>
      <c r="P3687">
        <f t="shared" si="229"/>
        <v>41.944444444444443</v>
      </c>
      <c r="Q3687" t="s">
        <v>8321</v>
      </c>
      <c r="R3687" t="s">
        <v>8322</v>
      </c>
      <c r="S3687" s="9">
        <f t="shared" si="231"/>
        <v>41753.593275462961</v>
      </c>
      <c r="T3687" s="9">
        <f t="shared" si="230"/>
        <v>41778.875</v>
      </c>
    </row>
    <row r="3688" spans="1:20"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232"/>
        <v>101.42857142857142</v>
      </c>
      <c r="P3688">
        <f t="shared" si="229"/>
        <v>59.166666666666664</v>
      </c>
      <c r="Q3688" t="s">
        <v>8321</v>
      </c>
      <c r="R3688" t="s">
        <v>8322</v>
      </c>
      <c r="S3688" s="9">
        <f t="shared" si="231"/>
        <v>42230.662731481483</v>
      </c>
      <c r="T3688" s="9">
        <f t="shared" si="230"/>
        <v>42245.165972222225</v>
      </c>
    </row>
    <row r="3689" spans="1:20"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232"/>
        <v>100.245</v>
      </c>
      <c r="P3689">
        <f t="shared" si="229"/>
        <v>200.49</v>
      </c>
      <c r="Q3689" t="s">
        <v>8321</v>
      </c>
      <c r="R3689" t="s">
        <v>8322</v>
      </c>
      <c r="S3689" s="9">
        <f t="shared" si="231"/>
        <v>41787.218229166669</v>
      </c>
      <c r="T3689" s="9">
        <f t="shared" si="230"/>
        <v>41817.218229166669</v>
      </c>
    </row>
    <row r="3690" spans="1:20"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232"/>
        <v>109.16666666666666</v>
      </c>
      <c r="P3690">
        <f t="shared" si="229"/>
        <v>83.974358974358978</v>
      </c>
      <c r="Q3690" t="s">
        <v>8321</v>
      </c>
      <c r="R3690" t="s">
        <v>8322</v>
      </c>
      <c r="S3690" s="9">
        <f t="shared" si="231"/>
        <v>41829.787083333329</v>
      </c>
      <c r="T3690" s="9">
        <f t="shared" si="230"/>
        <v>41859.787083333329</v>
      </c>
    </row>
    <row r="3691" spans="1:20"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232"/>
        <v>118.33333333333333</v>
      </c>
      <c r="P3691">
        <f t="shared" si="229"/>
        <v>57.258064516129032</v>
      </c>
      <c r="Q3691" t="s">
        <v>8321</v>
      </c>
      <c r="R3691" t="s">
        <v>8322</v>
      </c>
      <c r="S3691" s="9">
        <f t="shared" si="231"/>
        <v>42147.826840277776</v>
      </c>
      <c r="T3691" s="9">
        <f t="shared" si="230"/>
        <v>42176.934027777781</v>
      </c>
    </row>
    <row r="3692" spans="1:20"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232"/>
        <v>120</v>
      </c>
      <c r="P3692">
        <f t="shared" si="229"/>
        <v>58.064516129032256</v>
      </c>
      <c r="Q3692" t="s">
        <v>8321</v>
      </c>
      <c r="R3692" t="s">
        <v>8322</v>
      </c>
      <c r="S3692" s="9">
        <f t="shared" si="231"/>
        <v>41940.598182870373</v>
      </c>
      <c r="T3692" s="9">
        <f t="shared" si="230"/>
        <v>41970.639849537038</v>
      </c>
    </row>
    <row r="3693" spans="1:20"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232"/>
        <v>127.96000000000001</v>
      </c>
      <c r="P3693">
        <f t="shared" si="229"/>
        <v>186.80291970802921</v>
      </c>
      <c r="Q3693" t="s">
        <v>8321</v>
      </c>
      <c r="R3693" t="s">
        <v>8322</v>
      </c>
      <c r="S3693" s="9">
        <f t="shared" si="231"/>
        <v>42020.700567129628</v>
      </c>
      <c r="T3693" s="9">
        <f t="shared" si="230"/>
        <v>42065.207638888889</v>
      </c>
    </row>
    <row r="3694" spans="1:20"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232"/>
        <v>126</v>
      </c>
      <c r="P3694">
        <f t="shared" si="229"/>
        <v>74.117647058823536</v>
      </c>
      <c r="Q3694" t="s">
        <v>8321</v>
      </c>
      <c r="R3694" t="s">
        <v>8322</v>
      </c>
      <c r="S3694" s="9">
        <f t="shared" si="231"/>
        <v>41891.96503472222</v>
      </c>
      <c r="T3694" s="9">
        <f t="shared" si="230"/>
        <v>41901</v>
      </c>
    </row>
    <row r="3695" spans="1:20"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232"/>
        <v>129.12912912912913</v>
      </c>
      <c r="P3695">
        <f t="shared" si="229"/>
        <v>30.714285714285715</v>
      </c>
      <c r="Q3695" t="s">
        <v>8321</v>
      </c>
      <c r="R3695" t="s">
        <v>8322</v>
      </c>
      <c r="S3695" s="9">
        <f t="shared" si="231"/>
        <v>42309.191307870366</v>
      </c>
      <c r="T3695" s="9">
        <f t="shared" si="230"/>
        <v>42338.9375</v>
      </c>
    </row>
    <row r="3696" spans="1:20"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232"/>
        <v>107.42857142857143</v>
      </c>
      <c r="P3696">
        <f t="shared" si="229"/>
        <v>62.666666666666664</v>
      </c>
      <c r="Q3696" t="s">
        <v>8321</v>
      </c>
      <c r="R3696" t="s">
        <v>8322</v>
      </c>
      <c r="S3696" s="9">
        <f t="shared" si="231"/>
        <v>42490.133877314816</v>
      </c>
      <c r="T3696" s="9">
        <f t="shared" si="230"/>
        <v>42527.083333333328</v>
      </c>
    </row>
    <row r="3697" spans="1:20"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232"/>
        <v>100.125</v>
      </c>
      <c r="P3697">
        <f t="shared" si="229"/>
        <v>121.36363636363636</v>
      </c>
      <c r="Q3697" t="s">
        <v>8321</v>
      </c>
      <c r="R3697" t="s">
        <v>8322</v>
      </c>
      <c r="S3697" s="9">
        <f t="shared" si="231"/>
        <v>41995.870486111111</v>
      </c>
      <c r="T3697" s="9">
        <f t="shared" si="230"/>
        <v>42015.870486111111</v>
      </c>
    </row>
    <row r="3698" spans="1:20"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232"/>
        <v>155</v>
      </c>
      <c r="P3698">
        <f t="shared" si="229"/>
        <v>39.743589743589745</v>
      </c>
      <c r="Q3698" t="s">
        <v>8321</v>
      </c>
      <c r="R3698" t="s">
        <v>8322</v>
      </c>
      <c r="S3698" s="9">
        <f t="shared" si="231"/>
        <v>41988.617083333331</v>
      </c>
      <c r="T3698" s="9">
        <f t="shared" si="230"/>
        <v>42048.617083333331</v>
      </c>
    </row>
    <row r="3699" spans="1:20"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232"/>
        <v>108</v>
      </c>
      <c r="P3699">
        <f t="shared" si="229"/>
        <v>72</v>
      </c>
      <c r="Q3699" t="s">
        <v>8321</v>
      </c>
      <c r="R3699" t="s">
        <v>8322</v>
      </c>
      <c r="S3699" s="9">
        <f t="shared" si="231"/>
        <v>42479.465833333335</v>
      </c>
      <c r="T3699" s="9">
        <f t="shared" si="230"/>
        <v>42500.465833333335</v>
      </c>
    </row>
    <row r="3700" spans="1:20"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232"/>
        <v>110.52</v>
      </c>
      <c r="P3700">
        <f t="shared" si="229"/>
        <v>40.632352941176471</v>
      </c>
      <c r="Q3700" t="s">
        <v>8321</v>
      </c>
      <c r="R3700" t="s">
        <v>8322</v>
      </c>
      <c r="S3700" s="9">
        <f t="shared" si="231"/>
        <v>42401.806562500002</v>
      </c>
      <c r="T3700" s="9">
        <f t="shared" si="230"/>
        <v>42431.806562500002</v>
      </c>
    </row>
    <row r="3701" spans="1:20"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232"/>
        <v>100.8</v>
      </c>
      <c r="P3701">
        <f t="shared" si="229"/>
        <v>63</v>
      </c>
      <c r="Q3701" t="s">
        <v>8321</v>
      </c>
      <c r="R3701" t="s">
        <v>8322</v>
      </c>
      <c r="S3701" s="9">
        <f t="shared" si="231"/>
        <v>41897.602037037039</v>
      </c>
      <c r="T3701" s="9">
        <f t="shared" si="230"/>
        <v>41927.602037037039</v>
      </c>
    </row>
    <row r="3702" spans="1:20"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232"/>
        <v>121.2</v>
      </c>
      <c r="P3702">
        <f t="shared" si="229"/>
        <v>33.666666666666664</v>
      </c>
      <c r="Q3702" t="s">
        <v>8321</v>
      </c>
      <c r="R3702" t="s">
        <v>8322</v>
      </c>
      <c r="S3702" s="9">
        <f t="shared" si="231"/>
        <v>41882.585648148146</v>
      </c>
      <c r="T3702" s="9">
        <f t="shared" si="230"/>
        <v>41912.666666666664</v>
      </c>
    </row>
    <row r="3703" spans="1:20"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232"/>
        <v>100.33333333333334</v>
      </c>
      <c r="P3703">
        <f t="shared" si="229"/>
        <v>38.589743589743591</v>
      </c>
      <c r="Q3703" t="s">
        <v>8321</v>
      </c>
      <c r="R3703" t="s">
        <v>8322</v>
      </c>
      <c r="S3703" s="9">
        <f t="shared" si="231"/>
        <v>42129.541585648149</v>
      </c>
      <c r="T3703" s="9">
        <f t="shared" si="230"/>
        <v>42159.541585648149</v>
      </c>
    </row>
    <row r="3704" spans="1:20"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232"/>
        <v>109.16666666666666</v>
      </c>
      <c r="P3704">
        <f t="shared" si="229"/>
        <v>155.95238095238096</v>
      </c>
      <c r="Q3704" t="s">
        <v>8321</v>
      </c>
      <c r="R3704" t="s">
        <v>8322</v>
      </c>
      <c r="S3704" s="9">
        <f t="shared" si="231"/>
        <v>42524.53800925926</v>
      </c>
      <c r="T3704" s="9">
        <f t="shared" si="230"/>
        <v>42561.957638888889</v>
      </c>
    </row>
    <row r="3705" spans="1:20"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232"/>
        <v>123.42857142857142</v>
      </c>
      <c r="P3705">
        <f t="shared" si="229"/>
        <v>43.2</v>
      </c>
      <c r="Q3705" t="s">
        <v>8321</v>
      </c>
      <c r="R3705" t="s">
        <v>8322</v>
      </c>
      <c r="S3705" s="9">
        <f t="shared" si="231"/>
        <v>42556.504490740743</v>
      </c>
      <c r="T3705" s="9">
        <f t="shared" si="230"/>
        <v>42595.290972222225</v>
      </c>
    </row>
    <row r="3706" spans="1:20"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232"/>
        <v>136.33666666666667</v>
      </c>
      <c r="P3706">
        <f t="shared" si="229"/>
        <v>15.148518518518518</v>
      </c>
      <c r="Q3706" t="s">
        <v>8321</v>
      </c>
      <c r="R3706" t="s">
        <v>8322</v>
      </c>
      <c r="S3706" s="9">
        <f t="shared" si="231"/>
        <v>42461.689745370371</v>
      </c>
      <c r="T3706" s="9">
        <f t="shared" si="230"/>
        <v>42521.689745370371</v>
      </c>
    </row>
    <row r="3707" spans="1:20"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232"/>
        <v>103.46657233816768</v>
      </c>
      <c r="P3707">
        <f t="shared" si="229"/>
        <v>83.571428571428569</v>
      </c>
      <c r="Q3707" t="s">
        <v>8321</v>
      </c>
      <c r="R3707" t="s">
        <v>8322</v>
      </c>
      <c r="S3707" s="9">
        <f t="shared" si="231"/>
        <v>41792.542986111112</v>
      </c>
      <c r="T3707" s="9">
        <f t="shared" si="230"/>
        <v>41813.75</v>
      </c>
    </row>
    <row r="3708" spans="1:20"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232"/>
        <v>121.33333333333334</v>
      </c>
      <c r="P3708">
        <f t="shared" si="229"/>
        <v>140</v>
      </c>
      <c r="Q3708" t="s">
        <v>8321</v>
      </c>
      <c r="R3708" t="s">
        <v>8322</v>
      </c>
      <c r="S3708" s="9">
        <f t="shared" si="231"/>
        <v>41879.913761574076</v>
      </c>
      <c r="T3708" s="9">
        <f t="shared" si="230"/>
        <v>41894.913761574076</v>
      </c>
    </row>
    <row r="3709" spans="1:20"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232"/>
        <v>186</v>
      </c>
      <c r="P3709">
        <f t="shared" si="229"/>
        <v>80.869565217391298</v>
      </c>
      <c r="Q3709" t="s">
        <v>8321</v>
      </c>
      <c r="R3709" t="s">
        <v>8322</v>
      </c>
      <c r="S3709" s="9">
        <f t="shared" si="231"/>
        <v>42552.048356481479</v>
      </c>
      <c r="T3709" s="9">
        <f t="shared" si="230"/>
        <v>42573.226388888885</v>
      </c>
    </row>
    <row r="3710" spans="1:20"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232"/>
        <v>300</v>
      </c>
      <c r="P3710">
        <f t="shared" si="229"/>
        <v>53.846153846153847</v>
      </c>
      <c r="Q3710" t="s">
        <v>8321</v>
      </c>
      <c r="R3710" t="s">
        <v>8322</v>
      </c>
      <c r="S3710" s="9">
        <f t="shared" si="231"/>
        <v>41810.142199074071</v>
      </c>
      <c r="T3710" s="9">
        <f t="shared" si="230"/>
        <v>41824.142199074071</v>
      </c>
    </row>
    <row r="3711" spans="1:20"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232"/>
        <v>108.25</v>
      </c>
      <c r="P3711">
        <f t="shared" si="229"/>
        <v>30.928571428571427</v>
      </c>
      <c r="Q3711" t="s">
        <v>8321</v>
      </c>
      <c r="R3711" t="s">
        <v>8322</v>
      </c>
      <c r="S3711" s="9">
        <f t="shared" si="231"/>
        <v>41785.707708333335</v>
      </c>
      <c r="T3711" s="9">
        <f t="shared" si="230"/>
        <v>41815.707708333335</v>
      </c>
    </row>
    <row r="3712" spans="1:20"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232"/>
        <v>141.15384615384616</v>
      </c>
      <c r="P3712">
        <f t="shared" si="229"/>
        <v>67.962962962962962</v>
      </c>
      <c r="Q3712" t="s">
        <v>8321</v>
      </c>
      <c r="R3712" t="s">
        <v>8322</v>
      </c>
      <c r="S3712" s="9">
        <f t="shared" si="231"/>
        <v>42072.576249999998</v>
      </c>
      <c r="T3712" s="9">
        <f t="shared" si="230"/>
        <v>42097.576249999998</v>
      </c>
    </row>
    <row r="3713" spans="1:20"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232"/>
        <v>113.99999999999999</v>
      </c>
      <c r="P3713">
        <f t="shared" si="229"/>
        <v>27.142857142857142</v>
      </c>
      <c r="Q3713" t="s">
        <v>8321</v>
      </c>
      <c r="R3713" t="s">
        <v>8322</v>
      </c>
      <c r="S3713" s="9">
        <f t="shared" si="231"/>
        <v>41779.724224537036</v>
      </c>
      <c r="T3713" s="9">
        <f t="shared" si="230"/>
        <v>41805.666666666664</v>
      </c>
    </row>
    <row r="3714" spans="1:20"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si="232"/>
        <v>153.73333333333335</v>
      </c>
      <c r="P3714">
        <f t="shared" si="229"/>
        <v>110.86538461538461</v>
      </c>
      <c r="Q3714" t="s">
        <v>8321</v>
      </c>
      <c r="R3714" t="s">
        <v>8322</v>
      </c>
      <c r="S3714" s="9">
        <f t="shared" si="231"/>
        <v>42134.172071759262</v>
      </c>
      <c r="T3714" s="9">
        <f t="shared" si="230"/>
        <v>42155.290972222225</v>
      </c>
    </row>
    <row r="3715" spans="1:20"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si="232"/>
        <v>101.49999999999999</v>
      </c>
      <c r="P3715">
        <f t="shared" ref="P3715:P3778" si="233">(E3715/L3715)</f>
        <v>106.84210526315789</v>
      </c>
      <c r="Q3715" t="s">
        <v>8321</v>
      </c>
      <c r="R3715" t="s">
        <v>8322</v>
      </c>
      <c r="S3715" s="9">
        <f t="shared" si="231"/>
        <v>42505.738032407404</v>
      </c>
      <c r="T3715" s="9">
        <f t="shared" ref="T3715:T3778" si="234">(((I3715/60)/60)/24)+DATE(1970,1,1)</f>
        <v>42525.738032407404</v>
      </c>
    </row>
    <row r="3716" spans="1:20"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232"/>
        <v>102.35000000000001</v>
      </c>
      <c r="P3716">
        <f t="shared" si="233"/>
        <v>105.51546391752578</v>
      </c>
      <c r="Q3716" t="s">
        <v>8321</v>
      </c>
      <c r="R3716" t="s">
        <v>8322</v>
      </c>
      <c r="S3716" s="9">
        <f t="shared" ref="S3716:S3779" si="235">(((J3716/60)/60)/24)+DATE(1970,1,1)</f>
        <v>42118.556331018524</v>
      </c>
      <c r="T3716" s="9">
        <f t="shared" si="234"/>
        <v>42150.165972222225</v>
      </c>
    </row>
    <row r="3717" spans="1:20"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232"/>
        <v>102.57142857142858</v>
      </c>
      <c r="P3717">
        <f t="shared" si="233"/>
        <v>132.96296296296296</v>
      </c>
      <c r="Q3717" t="s">
        <v>8321</v>
      </c>
      <c r="R3717" t="s">
        <v>8322</v>
      </c>
      <c r="S3717" s="9">
        <f t="shared" si="235"/>
        <v>42036.995590277773</v>
      </c>
      <c r="T3717" s="9">
        <f t="shared" si="234"/>
        <v>42094.536111111112</v>
      </c>
    </row>
    <row r="3718" spans="1:20"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232"/>
        <v>155.75</v>
      </c>
      <c r="P3718">
        <f t="shared" si="233"/>
        <v>51.916666666666664</v>
      </c>
      <c r="Q3718" t="s">
        <v>8321</v>
      </c>
      <c r="R3718" t="s">
        <v>8322</v>
      </c>
      <c r="S3718" s="9">
        <f t="shared" si="235"/>
        <v>42360.887835648144</v>
      </c>
      <c r="T3718" s="9">
        <f t="shared" si="234"/>
        <v>42390.887835648144</v>
      </c>
    </row>
    <row r="3719" spans="1:20"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232"/>
        <v>100.75</v>
      </c>
      <c r="P3719">
        <f t="shared" si="233"/>
        <v>310</v>
      </c>
      <c r="Q3719" t="s">
        <v>8321</v>
      </c>
      <c r="R3719" t="s">
        <v>8322</v>
      </c>
      <c r="S3719" s="9">
        <f t="shared" si="235"/>
        <v>42102.866307870368</v>
      </c>
      <c r="T3719" s="9">
        <f t="shared" si="234"/>
        <v>42133.866307870368</v>
      </c>
    </row>
    <row r="3720" spans="1:20"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232"/>
        <v>239.4</v>
      </c>
      <c r="P3720">
        <f t="shared" si="233"/>
        <v>26.021739130434781</v>
      </c>
      <c r="Q3720" t="s">
        <v>8321</v>
      </c>
      <c r="R3720" t="s">
        <v>8322</v>
      </c>
      <c r="S3720" s="9">
        <f t="shared" si="235"/>
        <v>42032.716145833328</v>
      </c>
      <c r="T3720" s="9">
        <f t="shared" si="234"/>
        <v>42062.716145833328</v>
      </c>
    </row>
    <row r="3721" spans="1:20"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232"/>
        <v>210</v>
      </c>
      <c r="P3721">
        <f t="shared" si="233"/>
        <v>105</v>
      </c>
      <c r="Q3721" t="s">
        <v>8321</v>
      </c>
      <c r="R3721" t="s">
        <v>8322</v>
      </c>
      <c r="S3721" s="9">
        <f t="shared" si="235"/>
        <v>42147.729930555557</v>
      </c>
      <c r="T3721" s="9">
        <f t="shared" si="234"/>
        <v>42177.729930555557</v>
      </c>
    </row>
    <row r="3722" spans="1:20"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232"/>
        <v>104.51515151515152</v>
      </c>
      <c r="P3722">
        <f t="shared" si="233"/>
        <v>86.224999999999994</v>
      </c>
      <c r="Q3722" t="s">
        <v>8321</v>
      </c>
      <c r="R3722" t="s">
        <v>8322</v>
      </c>
      <c r="S3722" s="9">
        <f t="shared" si="235"/>
        <v>42165.993125000001</v>
      </c>
      <c r="T3722" s="9">
        <f t="shared" si="234"/>
        <v>42187.993125000001</v>
      </c>
    </row>
    <row r="3723" spans="1:20"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232"/>
        <v>100.8</v>
      </c>
      <c r="P3723">
        <f t="shared" si="233"/>
        <v>114.54545454545455</v>
      </c>
      <c r="Q3723" t="s">
        <v>8321</v>
      </c>
      <c r="R3723" t="s">
        <v>8322</v>
      </c>
      <c r="S3723" s="9">
        <f t="shared" si="235"/>
        <v>41927.936157407406</v>
      </c>
      <c r="T3723" s="9">
        <f t="shared" si="234"/>
        <v>41948.977824074071</v>
      </c>
    </row>
    <row r="3724" spans="1:20"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232"/>
        <v>111.20000000000002</v>
      </c>
      <c r="P3724">
        <f t="shared" si="233"/>
        <v>47.657142857142858</v>
      </c>
      <c r="Q3724" t="s">
        <v>8321</v>
      </c>
      <c r="R3724" t="s">
        <v>8322</v>
      </c>
      <c r="S3724" s="9">
        <f t="shared" si="235"/>
        <v>42381.671840277777</v>
      </c>
      <c r="T3724" s="9">
        <f t="shared" si="234"/>
        <v>42411.957638888889</v>
      </c>
    </row>
    <row r="3725" spans="1:20"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232"/>
        <v>102.04444444444445</v>
      </c>
      <c r="P3725">
        <f t="shared" si="233"/>
        <v>72.888888888888886</v>
      </c>
      <c r="Q3725" t="s">
        <v>8321</v>
      </c>
      <c r="R3725" t="s">
        <v>8322</v>
      </c>
      <c r="S3725" s="9">
        <f t="shared" si="235"/>
        <v>41943.753032407411</v>
      </c>
      <c r="T3725" s="9">
        <f t="shared" si="234"/>
        <v>41973.794699074075</v>
      </c>
    </row>
    <row r="3726" spans="1:20"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232"/>
        <v>102.54767441860466</v>
      </c>
      <c r="P3726">
        <f t="shared" si="233"/>
        <v>49.545505617977533</v>
      </c>
      <c r="Q3726" t="s">
        <v>8321</v>
      </c>
      <c r="R3726" t="s">
        <v>8322</v>
      </c>
      <c r="S3726" s="9">
        <f t="shared" si="235"/>
        <v>42465.491435185191</v>
      </c>
      <c r="T3726" s="9">
        <f t="shared" si="234"/>
        <v>42494.958333333328</v>
      </c>
    </row>
    <row r="3727" spans="1:20"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232"/>
        <v>127</v>
      </c>
      <c r="P3727">
        <f t="shared" si="233"/>
        <v>25.4</v>
      </c>
      <c r="Q3727" t="s">
        <v>8321</v>
      </c>
      <c r="R3727" t="s">
        <v>8322</v>
      </c>
      <c r="S3727" s="9">
        <f t="shared" si="235"/>
        <v>42401.945219907408</v>
      </c>
      <c r="T3727" s="9">
        <f t="shared" si="234"/>
        <v>42418.895833333328</v>
      </c>
    </row>
    <row r="3728" spans="1:20"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232"/>
        <v>338.70588235294122</v>
      </c>
      <c r="P3728">
        <f t="shared" si="233"/>
        <v>62.586956521739133</v>
      </c>
      <c r="Q3728" t="s">
        <v>8321</v>
      </c>
      <c r="R3728" t="s">
        <v>8322</v>
      </c>
      <c r="S3728" s="9">
        <f t="shared" si="235"/>
        <v>42462.140868055561</v>
      </c>
      <c r="T3728" s="9">
        <f t="shared" si="234"/>
        <v>42489.875</v>
      </c>
    </row>
    <row r="3729" spans="1:20"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232"/>
        <v>100.75</v>
      </c>
      <c r="P3729">
        <f t="shared" si="233"/>
        <v>61.060606060606062</v>
      </c>
      <c r="Q3729" t="s">
        <v>8321</v>
      </c>
      <c r="R3729" t="s">
        <v>8322</v>
      </c>
      <c r="S3729" s="9">
        <f t="shared" si="235"/>
        <v>42632.348310185189</v>
      </c>
      <c r="T3729" s="9">
        <f t="shared" si="234"/>
        <v>42663.204861111109</v>
      </c>
    </row>
    <row r="3730" spans="1:20"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232"/>
        <v>9.31</v>
      </c>
      <c r="P3730">
        <f t="shared" si="233"/>
        <v>60.064516129032256</v>
      </c>
      <c r="Q3730" t="s">
        <v>8321</v>
      </c>
      <c r="R3730" t="s">
        <v>8322</v>
      </c>
      <c r="S3730" s="9">
        <f t="shared" si="235"/>
        <v>42205.171018518522</v>
      </c>
      <c r="T3730" s="9">
        <f t="shared" si="234"/>
        <v>42235.171018518522</v>
      </c>
    </row>
    <row r="3731" spans="1:20"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ref="O3731:O3794" si="236">E3731/D3731 *100</f>
        <v>7.24</v>
      </c>
      <c r="P3731">
        <f t="shared" si="233"/>
        <v>72.400000000000006</v>
      </c>
      <c r="Q3731" t="s">
        <v>8321</v>
      </c>
      <c r="R3731" t="s">
        <v>8322</v>
      </c>
      <c r="S3731" s="9">
        <f t="shared" si="235"/>
        <v>42041.205000000002</v>
      </c>
      <c r="T3731" s="9">
        <f t="shared" si="234"/>
        <v>42086.16333333333</v>
      </c>
    </row>
    <row r="3732" spans="1:20"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236"/>
        <v>10</v>
      </c>
      <c r="P3732">
        <f t="shared" si="233"/>
        <v>100</v>
      </c>
      <c r="Q3732" t="s">
        <v>8321</v>
      </c>
      <c r="R3732" t="s">
        <v>8322</v>
      </c>
      <c r="S3732" s="9">
        <f t="shared" si="235"/>
        <v>42203.677766203706</v>
      </c>
      <c r="T3732" s="9">
        <f t="shared" si="234"/>
        <v>42233.677766203706</v>
      </c>
    </row>
    <row r="3733" spans="1:20"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236"/>
        <v>11.272727272727273</v>
      </c>
      <c r="P3733">
        <f t="shared" si="233"/>
        <v>51.666666666666664</v>
      </c>
      <c r="Q3733" t="s">
        <v>8321</v>
      </c>
      <c r="R3733" t="s">
        <v>8322</v>
      </c>
      <c r="S3733" s="9">
        <f t="shared" si="235"/>
        <v>41983.752847222218</v>
      </c>
      <c r="T3733" s="9">
        <f t="shared" si="234"/>
        <v>42014.140972222223</v>
      </c>
    </row>
    <row r="3734" spans="1:20"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236"/>
        <v>15.411764705882353</v>
      </c>
      <c r="P3734">
        <f t="shared" si="233"/>
        <v>32.75</v>
      </c>
      <c r="Q3734" t="s">
        <v>8321</v>
      </c>
      <c r="R3734" t="s">
        <v>8322</v>
      </c>
      <c r="S3734" s="9">
        <f t="shared" si="235"/>
        <v>41968.677465277782</v>
      </c>
      <c r="T3734" s="9">
        <f t="shared" si="234"/>
        <v>42028.5</v>
      </c>
    </row>
    <row r="3735" spans="1:20"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236"/>
        <v>0</v>
      </c>
      <c r="P3735" t="e">
        <f t="shared" si="233"/>
        <v>#DIV/0!</v>
      </c>
      <c r="Q3735" t="s">
        <v>8321</v>
      </c>
      <c r="R3735" t="s">
        <v>8322</v>
      </c>
      <c r="S3735" s="9">
        <f t="shared" si="235"/>
        <v>42103.024398148147</v>
      </c>
      <c r="T3735" s="9">
        <f t="shared" si="234"/>
        <v>42112.9375</v>
      </c>
    </row>
    <row r="3736" spans="1:20"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236"/>
        <v>28.466666666666669</v>
      </c>
      <c r="P3736">
        <f t="shared" si="233"/>
        <v>61</v>
      </c>
      <c r="Q3736" t="s">
        <v>8321</v>
      </c>
      <c r="R3736" t="s">
        <v>8322</v>
      </c>
      <c r="S3736" s="9">
        <f t="shared" si="235"/>
        <v>42089.901574074072</v>
      </c>
      <c r="T3736" s="9">
        <f t="shared" si="234"/>
        <v>42149.901574074072</v>
      </c>
    </row>
    <row r="3737" spans="1:20"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236"/>
        <v>13.333333333333334</v>
      </c>
      <c r="P3737">
        <f t="shared" si="233"/>
        <v>10</v>
      </c>
      <c r="Q3737" t="s">
        <v>8321</v>
      </c>
      <c r="R3737" t="s">
        <v>8322</v>
      </c>
      <c r="S3737" s="9">
        <f t="shared" si="235"/>
        <v>42122.693159722221</v>
      </c>
      <c r="T3737" s="9">
        <f t="shared" si="234"/>
        <v>42152.693159722221</v>
      </c>
    </row>
    <row r="3738" spans="1:20"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236"/>
        <v>0.66666666666666674</v>
      </c>
      <c r="P3738">
        <f t="shared" si="233"/>
        <v>10</v>
      </c>
      <c r="Q3738" t="s">
        <v>8321</v>
      </c>
      <c r="R3738" t="s">
        <v>8322</v>
      </c>
      <c r="S3738" s="9">
        <f t="shared" si="235"/>
        <v>42048.711724537032</v>
      </c>
      <c r="T3738" s="9">
        <f t="shared" si="234"/>
        <v>42086.75</v>
      </c>
    </row>
    <row r="3739" spans="1:20"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236"/>
        <v>21.428571428571427</v>
      </c>
      <c r="P3739">
        <f t="shared" si="233"/>
        <v>37.5</v>
      </c>
      <c r="Q3739" t="s">
        <v>8321</v>
      </c>
      <c r="R3739" t="s">
        <v>8322</v>
      </c>
      <c r="S3739" s="9">
        <f t="shared" si="235"/>
        <v>42297.691006944442</v>
      </c>
      <c r="T3739" s="9">
        <f t="shared" si="234"/>
        <v>42320.290972222225</v>
      </c>
    </row>
    <row r="3740" spans="1:20"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236"/>
        <v>18</v>
      </c>
      <c r="P3740">
        <f t="shared" si="233"/>
        <v>45</v>
      </c>
      <c r="Q3740" t="s">
        <v>8321</v>
      </c>
      <c r="R3740" t="s">
        <v>8322</v>
      </c>
      <c r="S3740" s="9">
        <f t="shared" si="235"/>
        <v>41813.938715277778</v>
      </c>
      <c r="T3740" s="9">
        <f t="shared" si="234"/>
        <v>41835.916666666664</v>
      </c>
    </row>
    <row r="3741" spans="1:20"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236"/>
        <v>20.125</v>
      </c>
      <c r="P3741">
        <f t="shared" si="233"/>
        <v>100.625</v>
      </c>
      <c r="Q3741" t="s">
        <v>8321</v>
      </c>
      <c r="R3741" t="s">
        <v>8322</v>
      </c>
      <c r="S3741" s="9">
        <f t="shared" si="235"/>
        <v>42548.449861111112</v>
      </c>
      <c r="T3741" s="9">
        <f t="shared" si="234"/>
        <v>42568.449861111112</v>
      </c>
    </row>
    <row r="3742" spans="1:20"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236"/>
        <v>17.899999999999999</v>
      </c>
      <c r="P3742">
        <f t="shared" si="233"/>
        <v>25.571428571428573</v>
      </c>
      <c r="Q3742" t="s">
        <v>8321</v>
      </c>
      <c r="R3742" t="s">
        <v>8322</v>
      </c>
      <c r="S3742" s="9">
        <f t="shared" si="235"/>
        <v>41833.089756944442</v>
      </c>
      <c r="T3742" s="9">
        <f t="shared" si="234"/>
        <v>41863.079143518517</v>
      </c>
    </row>
    <row r="3743" spans="1:20"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236"/>
        <v>0</v>
      </c>
      <c r="P3743" t="e">
        <f t="shared" si="233"/>
        <v>#DIV/0!</v>
      </c>
      <c r="Q3743" t="s">
        <v>8321</v>
      </c>
      <c r="R3743" t="s">
        <v>8322</v>
      </c>
      <c r="S3743" s="9">
        <f t="shared" si="235"/>
        <v>42325.920717592591</v>
      </c>
      <c r="T3743" s="9">
        <f t="shared" si="234"/>
        <v>42355.920717592591</v>
      </c>
    </row>
    <row r="3744" spans="1:20"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236"/>
        <v>2</v>
      </c>
      <c r="P3744">
        <f t="shared" si="233"/>
        <v>25</v>
      </c>
      <c r="Q3744" t="s">
        <v>8321</v>
      </c>
      <c r="R3744" t="s">
        <v>8322</v>
      </c>
      <c r="S3744" s="9">
        <f t="shared" si="235"/>
        <v>41858.214629629627</v>
      </c>
      <c r="T3744" s="9">
        <f t="shared" si="234"/>
        <v>41888.214629629627</v>
      </c>
    </row>
    <row r="3745" spans="1:20"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236"/>
        <v>0</v>
      </c>
      <c r="P3745" t="e">
        <f t="shared" si="233"/>
        <v>#DIV/0!</v>
      </c>
      <c r="Q3745" t="s">
        <v>8321</v>
      </c>
      <c r="R3745" t="s">
        <v>8322</v>
      </c>
      <c r="S3745" s="9">
        <f t="shared" si="235"/>
        <v>41793.710231481484</v>
      </c>
      <c r="T3745" s="9">
        <f t="shared" si="234"/>
        <v>41823.710231481484</v>
      </c>
    </row>
    <row r="3746" spans="1:20"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236"/>
        <v>0</v>
      </c>
      <c r="P3746" t="e">
        <f t="shared" si="233"/>
        <v>#DIV/0!</v>
      </c>
      <c r="Q3746" t="s">
        <v>8321</v>
      </c>
      <c r="R3746" t="s">
        <v>8322</v>
      </c>
      <c r="S3746" s="9">
        <f t="shared" si="235"/>
        <v>41793.814259259263</v>
      </c>
      <c r="T3746" s="9">
        <f t="shared" si="234"/>
        <v>41825.165972222225</v>
      </c>
    </row>
    <row r="3747" spans="1:20"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236"/>
        <v>10</v>
      </c>
      <c r="P3747">
        <f t="shared" si="233"/>
        <v>10</v>
      </c>
      <c r="Q3747" t="s">
        <v>8321</v>
      </c>
      <c r="R3747" t="s">
        <v>8322</v>
      </c>
      <c r="S3747" s="9">
        <f t="shared" si="235"/>
        <v>41831.697939814818</v>
      </c>
      <c r="T3747" s="9">
        <f t="shared" si="234"/>
        <v>41861.697939814818</v>
      </c>
    </row>
    <row r="3748" spans="1:20"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236"/>
        <v>2.3764705882352941</v>
      </c>
      <c r="P3748">
        <f t="shared" si="233"/>
        <v>202</v>
      </c>
      <c r="Q3748" t="s">
        <v>8321</v>
      </c>
      <c r="R3748" t="s">
        <v>8322</v>
      </c>
      <c r="S3748" s="9">
        <f t="shared" si="235"/>
        <v>42621.389340277776</v>
      </c>
      <c r="T3748" s="9">
        <f t="shared" si="234"/>
        <v>42651.389340277776</v>
      </c>
    </row>
    <row r="3749" spans="1:20"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236"/>
        <v>1</v>
      </c>
      <c r="P3749">
        <f t="shared" si="233"/>
        <v>25</v>
      </c>
      <c r="Q3749" t="s">
        <v>8321</v>
      </c>
      <c r="R3749" t="s">
        <v>8322</v>
      </c>
      <c r="S3749" s="9">
        <f t="shared" si="235"/>
        <v>42164.299722222218</v>
      </c>
      <c r="T3749" s="9">
        <f t="shared" si="234"/>
        <v>42190.957638888889</v>
      </c>
    </row>
    <row r="3750" spans="1:20"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236"/>
        <v>103.52</v>
      </c>
      <c r="P3750">
        <f t="shared" si="233"/>
        <v>99.538461538461533</v>
      </c>
      <c r="Q3750" t="s">
        <v>8321</v>
      </c>
      <c r="R3750" t="s">
        <v>8363</v>
      </c>
      <c r="S3750" s="9">
        <f t="shared" si="235"/>
        <v>42395.706435185188</v>
      </c>
      <c r="T3750" s="9">
        <f t="shared" si="234"/>
        <v>42416.249305555553</v>
      </c>
    </row>
    <row r="3751" spans="1:20"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236"/>
        <v>105</v>
      </c>
      <c r="P3751">
        <f t="shared" si="233"/>
        <v>75</v>
      </c>
      <c r="Q3751" t="s">
        <v>8321</v>
      </c>
      <c r="R3751" t="s">
        <v>8363</v>
      </c>
      <c r="S3751" s="9">
        <f t="shared" si="235"/>
        <v>42458.127175925925</v>
      </c>
      <c r="T3751" s="9">
        <f t="shared" si="234"/>
        <v>42489.165972222225</v>
      </c>
    </row>
    <row r="3752" spans="1:20"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236"/>
        <v>100.44999999999999</v>
      </c>
      <c r="P3752">
        <f t="shared" si="233"/>
        <v>215.25</v>
      </c>
      <c r="Q3752" t="s">
        <v>8321</v>
      </c>
      <c r="R3752" t="s">
        <v>8363</v>
      </c>
      <c r="S3752" s="9">
        <f t="shared" si="235"/>
        <v>42016.981574074074</v>
      </c>
      <c r="T3752" s="9">
        <f t="shared" si="234"/>
        <v>42045.332638888889</v>
      </c>
    </row>
    <row r="3753" spans="1:20"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236"/>
        <v>132.6</v>
      </c>
      <c r="P3753">
        <f t="shared" si="233"/>
        <v>120.54545454545455</v>
      </c>
      <c r="Q3753" t="s">
        <v>8321</v>
      </c>
      <c r="R3753" t="s">
        <v>8363</v>
      </c>
      <c r="S3753" s="9">
        <f t="shared" si="235"/>
        <v>42403.035567129627</v>
      </c>
      <c r="T3753" s="9">
        <f t="shared" si="234"/>
        <v>42462.993900462956</v>
      </c>
    </row>
    <row r="3754" spans="1:20"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236"/>
        <v>112.99999999999999</v>
      </c>
      <c r="P3754">
        <f t="shared" si="233"/>
        <v>37.666666666666664</v>
      </c>
      <c r="Q3754" t="s">
        <v>8321</v>
      </c>
      <c r="R3754" t="s">
        <v>8363</v>
      </c>
      <c r="S3754" s="9">
        <f t="shared" si="235"/>
        <v>42619.802488425921</v>
      </c>
      <c r="T3754" s="9">
        <f t="shared" si="234"/>
        <v>42659.875</v>
      </c>
    </row>
    <row r="3755" spans="1:20"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236"/>
        <v>103.34</v>
      </c>
      <c r="P3755">
        <f t="shared" si="233"/>
        <v>172.23333333333332</v>
      </c>
      <c r="Q3755" t="s">
        <v>8321</v>
      </c>
      <c r="R3755" t="s">
        <v>8363</v>
      </c>
      <c r="S3755" s="9">
        <f t="shared" si="235"/>
        <v>42128.824074074073</v>
      </c>
      <c r="T3755" s="9">
        <f t="shared" si="234"/>
        <v>42158</v>
      </c>
    </row>
    <row r="3756" spans="1:20"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236"/>
        <v>120</v>
      </c>
      <c r="P3756">
        <f t="shared" si="233"/>
        <v>111.11111111111111</v>
      </c>
      <c r="Q3756" t="s">
        <v>8321</v>
      </c>
      <c r="R3756" t="s">
        <v>8363</v>
      </c>
      <c r="S3756" s="9">
        <f t="shared" si="235"/>
        <v>41808.881215277775</v>
      </c>
      <c r="T3756" s="9">
        <f t="shared" si="234"/>
        <v>41846.207638888889</v>
      </c>
    </row>
    <row r="3757" spans="1:20"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236"/>
        <v>129.63636363636363</v>
      </c>
      <c r="P3757">
        <f t="shared" si="233"/>
        <v>25.464285714285715</v>
      </c>
      <c r="Q3757" t="s">
        <v>8321</v>
      </c>
      <c r="R3757" t="s">
        <v>8363</v>
      </c>
      <c r="S3757" s="9">
        <f t="shared" si="235"/>
        <v>42445.866979166662</v>
      </c>
      <c r="T3757" s="9">
        <f t="shared" si="234"/>
        <v>42475.866979166662</v>
      </c>
    </row>
    <row r="3758" spans="1:20"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236"/>
        <v>101.11111111111111</v>
      </c>
      <c r="P3758">
        <f t="shared" si="233"/>
        <v>267.64705882352939</v>
      </c>
      <c r="Q3758" t="s">
        <v>8321</v>
      </c>
      <c r="R3758" t="s">
        <v>8363</v>
      </c>
      <c r="S3758" s="9">
        <f t="shared" si="235"/>
        <v>41771.814791666664</v>
      </c>
      <c r="T3758" s="9">
        <f t="shared" si="234"/>
        <v>41801.814791666664</v>
      </c>
    </row>
    <row r="3759" spans="1:20"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236"/>
        <v>108.51428571428572</v>
      </c>
      <c r="P3759">
        <f t="shared" si="233"/>
        <v>75.959999999999994</v>
      </c>
      <c r="Q3759" t="s">
        <v>8321</v>
      </c>
      <c r="R3759" t="s">
        <v>8363</v>
      </c>
      <c r="S3759" s="9">
        <f t="shared" si="235"/>
        <v>41954.850868055553</v>
      </c>
      <c r="T3759" s="9">
        <f t="shared" si="234"/>
        <v>41974.850868055553</v>
      </c>
    </row>
    <row r="3760" spans="1:20"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236"/>
        <v>102.33333333333334</v>
      </c>
      <c r="P3760">
        <f t="shared" si="233"/>
        <v>59.03846153846154</v>
      </c>
      <c r="Q3760" t="s">
        <v>8321</v>
      </c>
      <c r="R3760" t="s">
        <v>8363</v>
      </c>
      <c r="S3760" s="9">
        <f t="shared" si="235"/>
        <v>41747.471504629626</v>
      </c>
      <c r="T3760" s="9">
        <f t="shared" si="234"/>
        <v>41778.208333333336</v>
      </c>
    </row>
    <row r="3761" spans="1:20"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236"/>
        <v>110.24425000000002</v>
      </c>
      <c r="P3761">
        <f t="shared" si="233"/>
        <v>50.111022727272733</v>
      </c>
      <c r="Q3761" t="s">
        <v>8321</v>
      </c>
      <c r="R3761" t="s">
        <v>8363</v>
      </c>
      <c r="S3761" s="9">
        <f t="shared" si="235"/>
        <v>42182.108252314814</v>
      </c>
      <c r="T3761" s="9">
        <f t="shared" si="234"/>
        <v>42242.108252314814</v>
      </c>
    </row>
    <row r="3762" spans="1:20"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236"/>
        <v>101.0154</v>
      </c>
      <c r="P3762">
        <f t="shared" si="233"/>
        <v>55.502967032967035</v>
      </c>
      <c r="Q3762" t="s">
        <v>8321</v>
      </c>
      <c r="R3762" t="s">
        <v>8363</v>
      </c>
      <c r="S3762" s="9">
        <f t="shared" si="235"/>
        <v>41739.525300925925</v>
      </c>
      <c r="T3762" s="9">
        <f t="shared" si="234"/>
        <v>41764.525300925925</v>
      </c>
    </row>
    <row r="3763" spans="1:20"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236"/>
        <v>100</v>
      </c>
      <c r="P3763">
        <f t="shared" si="233"/>
        <v>166.66666666666666</v>
      </c>
      <c r="Q3763" t="s">
        <v>8321</v>
      </c>
      <c r="R3763" t="s">
        <v>8363</v>
      </c>
      <c r="S3763" s="9">
        <f t="shared" si="235"/>
        <v>42173.466863425929</v>
      </c>
      <c r="T3763" s="9">
        <f t="shared" si="234"/>
        <v>42226.958333333328</v>
      </c>
    </row>
    <row r="3764" spans="1:20"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236"/>
        <v>106.24</v>
      </c>
      <c r="P3764">
        <f t="shared" si="233"/>
        <v>47.428571428571431</v>
      </c>
      <c r="Q3764" t="s">
        <v>8321</v>
      </c>
      <c r="R3764" t="s">
        <v>8363</v>
      </c>
      <c r="S3764" s="9">
        <f t="shared" si="235"/>
        <v>42193.813530092593</v>
      </c>
      <c r="T3764" s="9">
        <f t="shared" si="234"/>
        <v>42218.813530092593</v>
      </c>
    </row>
    <row r="3765" spans="1:20"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236"/>
        <v>100</v>
      </c>
      <c r="P3765">
        <f t="shared" si="233"/>
        <v>64.935064935064929</v>
      </c>
      <c r="Q3765" t="s">
        <v>8321</v>
      </c>
      <c r="R3765" t="s">
        <v>8363</v>
      </c>
      <c r="S3765" s="9">
        <f t="shared" si="235"/>
        <v>42065.750300925924</v>
      </c>
      <c r="T3765" s="9">
        <f t="shared" si="234"/>
        <v>42095.708634259259</v>
      </c>
    </row>
    <row r="3766" spans="1:20"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236"/>
        <v>100</v>
      </c>
      <c r="P3766">
        <f t="shared" si="233"/>
        <v>55.555555555555557</v>
      </c>
      <c r="Q3766" t="s">
        <v>8321</v>
      </c>
      <c r="R3766" t="s">
        <v>8363</v>
      </c>
      <c r="S3766" s="9">
        <f t="shared" si="235"/>
        <v>42499.842962962968</v>
      </c>
      <c r="T3766" s="9">
        <f t="shared" si="234"/>
        <v>42519.024999999994</v>
      </c>
    </row>
    <row r="3767" spans="1:20"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236"/>
        <v>113.45714285714286</v>
      </c>
      <c r="P3767">
        <f t="shared" si="233"/>
        <v>74.224299065420567</v>
      </c>
      <c r="Q3767" t="s">
        <v>8321</v>
      </c>
      <c r="R3767" t="s">
        <v>8363</v>
      </c>
      <c r="S3767" s="9">
        <f t="shared" si="235"/>
        <v>41820.776412037041</v>
      </c>
      <c r="T3767" s="9">
        <f t="shared" si="234"/>
        <v>41850.776412037041</v>
      </c>
    </row>
    <row r="3768" spans="1:20"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236"/>
        <v>102.65010000000001</v>
      </c>
      <c r="P3768">
        <f t="shared" si="233"/>
        <v>106.9271875</v>
      </c>
      <c r="Q3768" t="s">
        <v>8321</v>
      </c>
      <c r="R3768" t="s">
        <v>8363</v>
      </c>
      <c r="S3768" s="9">
        <f t="shared" si="235"/>
        <v>41788.167187500003</v>
      </c>
      <c r="T3768" s="9">
        <f t="shared" si="234"/>
        <v>41823.167187500003</v>
      </c>
    </row>
    <row r="3769" spans="1:20"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236"/>
        <v>116.75</v>
      </c>
      <c r="P3769">
        <f t="shared" si="233"/>
        <v>41.696428571428569</v>
      </c>
      <c r="Q3769" t="s">
        <v>8321</v>
      </c>
      <c r="R3769" t="s">
        <v>8363</v>
      </c>
      <c r="S3769" s="9">
        <f t="shared" si="235"/>
        <v>42050.019641203704</v>
      </c>
      <c r="T3769" s="9">
        <f t="shared" si="234"/>
        <v>42064.207638888889</v>
      </c>
    </row>
    <row r="3770" spans="1:20"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236"/>
        <v>107.65274999999998</v>
      </c>
      <c r="P3770">
        <f t="shared" si="233"/>
        <v>74.243275862068955</v>
      </c>
      <c r="Q3770" t="s">
        <v>8321</v>
      </c>
      <c r="R3770" t="s">
        <v>8363</v>
      </c>
      <c r="S3770" s="9">
        <f t="shared" si="235"/>
        <v>41772.727893518517</v>
      </c>
      <c r="T3770" s="9">
        <f t="shared" si="234"/>
        <v>41802.727893518517</v>
      </c>
    </row>
    <row r="3771" spans="1:20"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236"/>
        <v>100</v>
      </c>
      <c r="P3771">
        <f t="shared" si="233"/>
        <v>73.333333333333329</v>
      </c>
      <c r="Q3771" t="s">
        <v>8321</v>
      </c>
      <c r="R3771" t="s">
        <v>8363</v>
      </c>
      <c r="S3771" s="9">
        <f t="shared" si="235"/>
        <v>42445.598136574074</v>
      </c>
      <c r="T3771" s="9">
        <f t="shared" si="234"/>
        <v>42475.598136574074</v>
      </c>
    </row>
    <row r="3772" spans="1:20"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236"/>
        <v>100</v>
      </c>
      <c r="P3772">
        <f t="shared" si="233"/>
        <v>100</v>
      </c>
      <c r="Q3772" t="s">
        <v>8321</v>
      </c>
      <c r="R3772" t="s">
        <v>8363</v>
      </c>
      <c r="S3772" s="9">
        <f t="shared" si="235"/>
        <v>42138.930671296301</v>
      </c>
      <c r="T3772" s="9">
        <f t="shared" si="234"/>
        <v>42168.930671296301</v>
      </c>
    </row>
    <row r="3773" spans="1:20"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236"/>
        <v>146</v>
      </c>
      <c r="P3773">
        <f t="shared" si="233"/>
        <v>38.421052631578945</v>
      </c>
      <c r="Q3773" t="s">
        <v>8321</v>
      </c>
      <c r="R3773" t="s">
        <v>8363</v>
      </c>
      <c r="S3773" s="9">
        <f t="shared" si="235"/>
        <v>42493.857083333336</v>
      </c>
      <c r="T3773" s="9">
        <f t="shared" si="234"/>
        <v>42508</v>
      </c>
    </row>
    <row r="3774" spans="1:20"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236"/>
        <v>110.2</v>
      </c>
      <c r="P3774">
        <f t="shared" si="233"/>
        <v>166.96969696969697</v>
      </c>
      <c r="Q3774" t="s">
        <v>8321</v>
      </c>
      <c r="R3774" t="s">
        <v>8363</v>
      </c>
      <c r="S3774" s="9">
        <f t="shared" si="235"/>
        <v>42682.616967592592</v>
      </c>
      <c r="T3774" s="9">
        <f t="shared" si="234"/>
        <v>42703.25</v>
      </c>
    </row>
    <row r="3775" spans="1:20"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236"/>
        <v>108.2</v>
      </c>
      <c r="P3775">
        <f t="shared" si="233"/>
        <v>94.912280701754383</v>
      </c>
      <c r="Q3775" t="s">
        <v>8321</v>
      </c>
      <c r="R3775" t="s">
        <v>8363</v>
      </c>
      <c r="S3775" s="9">
        <f t="shared" si="235"/>
        <v>42656.005173611105</v>
      </c>
      <c r="T3775" s="9">
        <f t="shared" si="234"/>
        <v>42689.088888888888</v>
      </c>
    </row>
    <row r="3776" spans="1:20"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236"/>
        <v>100</v>
      </c>
      <c r="P3776">
        <f t="shared" si="233"/>
        <v>100</v>
      </c>
      <c r="Q3776" t="s">
        <v>8321</v>
      </c>
      <c r="R3776" t="s">
        <v>8363</v>
      </c>
      <c r="S3776" s="9">
        <f t="shared" si="235"/>
        <v>42087.792303240742</v>
      </c>
      <c r="T3776" s="9">
        <f t="shared" si="234"/>
        <v>42103.792303240742</v>
      </c>
    </row>
    <row r="3777" spans="1:20"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236"/>
        <v>100.25</v>
      </c>
      <c r="P3777">
        <f t="shared" si="233"/>
        <v>143.21428571428572</v>
      </c>
      <c r="Q3777" t="s">
        <v>8321</v>
      </c>
      <c r="R3777" t="s">
        <v>8363</v>
      </c>
      <c r="S3777" s="9">
        <f t="shared" si="235"/>
        <v>42075.942627314813</v>
      </c>
      <c r="T3777" s="9">
        <f t="shared" si="234"/>
        <v>42103.166666666672</v>
      </c>
    </row>
    <row r="3778" spans="1:20"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si="236"/>
        <v>106.71250000000001</v>
      </c>
      <c r="P3778">
        <f t="shared" si="233"/>
        <v>90.819148936170208</v>
      </c>
      <c r="Q3778" t="s">
        <v>8321</v>
      </c>
      <c r="R3778" t="s">
        <v>8363</v>
      </c>
      <c r="S3778" s="9">
        <f t="shared" si="235"/>
        <v>41814.367800925924</v>
      </c>
      <c r="T3778" s="9">
        <f t="shared" si="234"/>
        <v>41852.041666666664</v>
      </c>
    </row>
    <row r="3779" spans="1:20"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si="236"/>
        <v>143.19999999999999</v>
      </c>
      <c r="P3779">
        <f t="shared" ref="P3779:P3842" si="237">(E3779/L3779)</f>
        <v>48.542372881355931</v>
      </c>
      <c r="Q3779" t="s">
        <v>8321</v>
      </c>
      <c r="R3779" t="s">
        <v>8363</v>
      </c>
      <c r="S3779" s="9">
        <f t="shared" si="235"/>
        <v>41887.111354166671</v>
      </c>
      <c r="T3779" s="9">
        <f t="shared" ref="T3779:T3842" si="238">(((I3779/60)/60)/24)+DATE(1970,1,1)</f>
        <v>41909.166666666664</v>
      </c>
    </row>
    <row r="3780" spans="1:20"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236"/>
        <v>105.04166666666667</v>
      </c>
      <c r="P3780">
        <f t="shared" si="237"/>
        <v>70.027777777777771</v>
      </c>
      <c r="Q3780" t="s">
        <v>8321</v>
      </c>
      <c r="R3780" t="s">
        <v>8363</v>
      </c>
      <c r="S3780" s="9">
        <f t="shared" ref="S3780:S3843" si="239">(((J3780/60)/60)/24)+DATE(1970,1,1)</f>
        <v>41989.819212962961</v>
      </c>
      <c r="T3780" s="9">
        <f t="shared" si="238"/>
        <v>42049.819212962961</v>
      </c>
    </row>
    <row r="3781" spans="1:20"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236"/>
        <v>103.98</v>
      </c>
      <c r="P3781">
        <f t="shared" si="237"/>
        <v>135.62608695652173</v>
      </c>
      <c r="Q3781" t="s">
        <v>8321</v>
      </c>
      <c r="R3781" t="s">
        <v>8363</v>
      </c>
      <c r="S3781" s="9">
        <f t="shared" si="239"/>
        <v>42425.735416666663</v>
      </c>
      <c r="T3781" s="9">
        <f t="shared" si="238"/>
        <v>42455.693750000006</v>
      </c>
    </row>
    <row r="3782" spans="1:20"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236"/>
        <v>120</v>
      </c>
      <c r="P3782">
        <f t="shared" si="237"/>
        <v>100</v>
      </c>
      <c r="Q3782" t="s">
        <v>8321</v>
      </c>
      <c r="R3782" t="s">
        <v>8363</v>
      </c>
      <c r="S3782" s="9">
        <f t="shared" si="239"/>
        <v>42166.219733796301</v>
      </c>
      <c r="T3782" s="9">
        <f t="shared" si="238"/>
        <v>42198.837499999994</v>
      </c>
    </row>
    <row r="3783" spans="1:20"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236"/>
        <v>109.66666666666667</v>
      </c>
      <c r="P3783">
        <f t="shared" si="237"/>
        <v>94.90384615384616</v>
      </c>
      <c r="Q3783" t="s">
        <v>8321</v>
      </c>
      <c r="R3783" t="s">
        <v>8363</v>
      </c>
      <c r="S3783" s="9">
        <f t="shared" si="239"/>
        <v>41865.882928240739</v>
      </c>
      <c r="T3783" s="9">
        <f t="shared" si="238"/>
        <v>41890.882928240739</v>
      </c>
    </row>
    <row r="3784" spans="1:20"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236"/>
        <v>101.75</v>
      </c>
      <c r="P3784">
        <f t="shared" si="237"/>
        <v>75.370370370370367</v>
      </c>
      <c r="Q3784" t="s">
        <v>8321</v>
      </c>
      <c r="R3784" t="s">
        <v>8363</v>
      </c>
      <c r="S3784" s="9">
        <f t="shared" si="239"/>
        <v>42546.862233796302</v>
      </c>
      <c r="T3784" s="9">
        <f t="shared" si="238"/>
        <v>42575.958333333328</v>
      </c>
    </row>
    <row r="3785" spans="1:20"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236"/>
        <v>128.91666666666666</v>
      </c>
      <c r="P3785">
        <f t="shared" si="237"/>
        <v>64.458333333333329</v>
      </c>
      <c r="Q3785" t="s">
        <v>8321</v>
      </c>
      <c r="R3785" t="s">
        <v>8363</v>
      </c>
      <c r="S3785" s="9">
        <f t="shared" si="239"/>
        <v>42420.140277777777</v>
      </c>
      <c r="T3785" s="9">
        <f t="shared" si="238"/>
        <v>42444.666666666672</v>
      </c>
    </row>
    <row r="3786" spans="1:20"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236"/>
        <v>114.99999999999999</v>
      </c>
      <c r="P3786">
        <f t="shared" si="237"/>
        <v>115</v>
      </c>
      <c r="Q3786" t="s">
        <v>8321</v>
      </c>
      <c r="R3786" t="s">
        <v>8363</v>
      </c>
      <c r="S3786" s="9">
        <f t="shared" si="239"/>
        <v>42531.980694444443</v>
      </c>
      <c r="T3786" s="9">
        <f t="shared" si="238"/>
        <v>42561.980694444443</v>
      </c>
    </row>
    <row r="3787" spans="1:20"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236"/>
        <v>150.75</v>
      </c>
      <c r="P3787">
        <f t="shared" si="237"/>
        <v>100.5</v>
      </c>
      <c r="Q3787" t="s">
        <v>8321</v>
      </c>
      <c r="R3787" t="s">
        <v>8363</v>
      </c>
      <c r="S3787" s="9">
        <f t="shared" si="239"/>
        <v>42548.63853009259</v>
      </c>
      <c r="T3787" s="9">
        <f t="shared" si="238"/>
        <v>42584.418749999997</v>
      </c>
    </row>
    <row r="3788" spans="1:20"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236"/>
        <v>110.96666666666665</v>
      </c>
      <c r="P3788">
        <f t="shared" si="237"/>
        <v>93.774647887323937</v>
      </c>
      <c r="Q3788" t="s">
        <v>8321</v>
      </c>
      <c r="R3788" t="s">
        <v>8363</v>
      </c>
      <c r="S3788" s="9">
        <f t="shared" si="239"/>
        <v>42487.037905092591</v>
      </c>
      <c r="T3788" s="9">
        <f t="shared" si="238"/>
        <v>42517.037905092591</v>
      </c>
    </row>
    <row r="3789" spans="1:20"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236"/>
        <v>100.28571428571429</v>
      </c>
      <c r="P3789">
        <f t="shared" si="237"/>
        <v>35.1</v>
      </c>
      <c r="Q3789" t="s">
        <v>8321</v>
      </c>
      <c r="R3789" t="s">
        <v>8363</v>
      </c>
      <c r="S3789" s="9">
        <f t="shared" si="239"/>
        <v>42167.534791666665</v>
      </c>
      <c r="T3789" s="9">
        <f t="shared" si="238"/>
        <v>42196.165972222225</v>
      </c>
    </row>
    <row r="3790" spans="1:20"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236"/>
        <v>0.66666666666666674</v>
      </c>
      <c r="P3790">
        <f t="shared" si="237"/>
        <v>500</v>
      </c>
      <c r="Q3790" t="s">
        <v>8321</v>
      </c>
      <c r="R3790" t="s">
        <v>8363</v>
      </c>
      <c r="S3790" s="9">
        <f t="shared" si="239"/>
        <v>42333.695821759262</v>
      </c>
      <c r="T3790" s="9">
        <f t="shared" si="238"/>
        <v>42361.679166666669</v>
      </c>
    </row>
    <row r="3791" spans="1:20"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236"/>
        <v>3.267605633802817</v>
      </c>
      <c r="P3791">
        <f t="shared" si="237"/>
        <v>29</v>
      </c>
      <c r="Q3791" t="s">
        <v>8321</v>
      </c>
      <c r="R3791" t="s">
        <v>8363</v>
      </c>
      <c r="S3791" s="9">
        <f t="shared" si="239"/>
        <v>42138.798819444448</v>
      </c>
      <c r="T3791" s="9">
        <f t="shared" si="238"/>
        <v>42170.798819444448</v>
      </c>
    </row>
    <row r="3792" spans="1:20"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236"/>
        <v>0</v>
      </c>
      <c r="P3792" t="e">
        <f t="shared" si="237"/>
        <v>#DIV/0!</v>
      </c>
      <c r="Q3792" t="s">
        <v>8321</v>
      </c>
      <c r="R3792" t="s">
        <v>8363</v>
      </c>
      <c r="S3792" s="9">
        <f t="shared" si="239"/>
        <v>42666.666932870372</v>
      </c>
      <c r="T3792" s="9">
        <f t="shared" si="238"/>
        <v>42696.708599537036</v>
      </c>
    </row>
    <row r="3793" spans="1:20"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236"/>
        <v>0</v>
      </c>
      <c r="P3793" t="e">
        <f t="shared" si="237"/>
        <v>#DIV/0!</v>
      </c>
      <c r="Q3793" t="s">
        <v>8321</v>
      </c>
      <c r="R3793" t="s">
        <v>8363</v>
      </c>
      <c r="S3793" s="9">
        <f t="shared" si="239"/>
        <v>41766.692037037035</v>
      </c>
      <c r="T3793" s="9">
        <f t="shared" si="238"/>
        <v>41826.692037037035</v>
      </c>
    </row>
    <row r="3794" spans="1:20"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236"/>
        <v>0.27999999999999997</v>
      </c>
      <c r="P3794">
        <f t="shared" si="237"/>
        <v>17.5</v>
      </c>
      <c r="Q3794" t="s">
        <v>8321</v>
      </c>
      <c r="R3794" t="s">
        <v>8363</v>
      </c>
      <c r="S3794" s="9">
        <f t="shared" si="239"/>
        <v>42170.447013888886</v>
      </c>
      <c r="T3794" s="9">
        <f t="shared" si="238"/>
        <v>42200.447013888886</v>
      </c>
    </row>
    <row r="3795" spans="1:20"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ref="O3795:O3858" si="240">E3795/D3795 *100</f>
        <v>59.657142857142851</v>
      </c>
      <c r="P3795">
        <f t="shared" si="237"/>
        <v>174</v>
      </c>
      <c r="Q3795" t="s">
        <v>8321</v>
      </c>
      <c r="R3795" t="s">
        <v>8363</v>
      </c>
      <c r="S3795" s="9">
        <f t="shared" si="239"/>
        <v>41968.938993055555</v>
      </c>
      <c r="T3795" s="9">
        <f t="shared" si="238"/>
        <v>41989.938993055555</v>
      </c>
    </row>
    <row r="3796" spans="1:20"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240"/>
        <v>1</v>
      </c>
      <c r="P3796">
        <f t="shared" si="237"/>
        <v>50</v>
      </c>
      <c r="Q3796" t="s">
        <v>8321</v>
      </c>
      <c r="R3796" t="s">
        <v>8363</v>
      </c>
      <c r="S3796" s="9">
        <f t="shared" si="239"/>
        <v>42132.58048611111</v>
      </c>
      <c r="T3796" s="9">
        <f t="shared" si="238"/>
        <v>42162.58048611111</v>
      </c>
    </row>
    <row r="3797" spans="1:20"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240"/>
        <v>1.6666666666666667</v>
      </c>
      <c r="P3797">
        <f t="shared" si="237"/>
        <v>5</v>
      </c>
      <c r="Q3797" t="s">
        <v>8321</v>
      </c>
      <c r="R3797" t="s">
        <v>8363</v>
      </c>
      <c r="S3797" s="9">
        <f t="shared" si="239"/>
        <v>42201.436226851853</v>
      </c>
      <c r="T3797" s="9">
        <f t="shared" si="238"/>
        <v>42244.9375</v>
      </c>
    </row>
    <row r="3798" spans="1:20"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240"/>
        <v>4.4444444444444444E-3</v>
      </c>
      <c r="P3798">
        <f t="shared" si="237"/>
        <v>1</v>
      </c>
      <c r="Q3798" t="s">
        <v>8321</v>
      </c>
      <c r="R3798" t="s">
        <v>8363</v>
      </c>
      <c r="S3798" s="9">
        <f t="shared" si="239"/>
        <v>42689.029583333337</v>
      </c>
      <c r="T3798" s="9">
        <f t="shared" si="238"/>
        <v>42749.029583333337</v>
      </c>
    </row>
    <row r="3799" spans="1:20"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240"/>
        <v>89.666666666666657</v>
      </c>
      <c r="P3799">
        <f t="shared" si="237"/>
        <v>145.40540540540542</v>
      </c>
      <c r="Q3799" t="s">
        <v>8321</v>
      </c>
      <c r="R3799" t="s">
        <v>8363</v>
      </c>
      <c r="S3799" s="9">
        <f t="shared" si="239"/>
        <v>42084.881539351853</v>
      </c>
      <c r="T3799" s="9">
        <f t="shared" si="238"/>
        <v>42114.881539351853</v>
      </c>
    </row>
    <row r="3800" spans="1:20"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240"/>
        <v>1.4642857142857144</v>
      </c>
      <c r="P3800">
        <f t="shared" si="237"/>
        <v>205</v>
      </c>
      <c r="Q3800" t="s">
        <v>8321</v>
      </c>
      <c r="R3800" t="s">
        <v>8363</v>
      </c>
      <c r="S3800" s="9">
        <f t="shared" si="239"/>
        <v>41831.722777777781</v>
      </c>
      <c r="T3800" s="9">
        <f t="shared" si="238"/>
        <v>41861.722777777781</v>
      </c>
    </row>
    <row r="3801" spans="1:20"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240"/>
        <v>4.0199999999999996</v>
      </c>
      <c r="P3801">
        <f t="shared" si="237"/>
        <v>100.5</v>
      </c>
      <c r="Q3801" t="s">
        <v>8321</v>
      </c>
      <c r="R3801" t="s">
        <v>8363</v>
      </c>
      <c r="S3801" s="9">
        <f t="shared" si="239"/>
        <v>42410.93105324074</v>
      </c>
      <c r="T3801" s="9">
        <f t="shared" si="238"/>
        <v>42440.93105324074</v>
      </c>
    </row>
    <row r="3802" spans="1:20"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240"/>
        <v>4.004545454545454</v>
      </c>
      <c r="P3802">
        <f t="shared" si="237"/>
        <v>55.0625</v>
      </c>
      <c r="Q3802" t="s">
        <v>8321</v>
      </c>
      <c r="R3802" t="s">
        <v>8363</v>
      </c>
      <c r="S3802" s="9">
        <f t="shared" si="239"/>
        <v>41982.737071759257</v>
      </c>
      <c r="T3802" s="9">
        <f t="shared" si="238"/>
        <v>42015.207638888889</v>
      </c>
    </row>
    <row r="3803" spans="1:20"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240"/>
        <v>8.52</v>
      </c>
      <c r="P3803">
        <f t="shared" si="237"/>
        <v>47.333333333333336</v>
      </c>
      <c r="Q3803" t="s">
        <v>8321</v>
      </c>
      <c r="R3803" t="s">
        <v>8363</v>
      </c>
      <c r="S3803" s="9">
        <f t="shared" si="239"/>
        <v>41975.676111111112</v>
      </c>
      <c r="T3803" s="9">
        <f t="shared" si="238"/>
        <v>42006.676111111112</v>
      </c>
    </row>
    <row r="3804" spans="1:20"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240"/>
        <v>0</v>
      </c>
      <c r="P3804" t="e">
        <f t="shared" si="237"/>
        <v>#DIV/0!</v>
      </c>
      <c r="Q3804" t="s">
        <v>8321</v>
      </c>
      <c r="R3804" t="s">
        <v>8363</v>
      </c>
      <c r="S3804" s="9">
        <f t="shared" si="239"/>
        <v>42269.126226851848</v>
      </c>
      <c r="T3804" s="9">
        <f t="shared" si="238"/>
        <v>42299.126226851848</v>
      </c>
    </row>
    <row r="3805" spans="1:20"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240"/>
        <v>19.650000000000002</v>
      </c>
      <c r="P3805">
        <f t="shared" si="237"/>
        <v>58.95</v>
      </c>
      <c r="Q3805" t="s">
        <v>8321</v>
      </c>
      <c r="R3805" t="s">
        <v>8363</v>
      </c>
      <c r="S3805" s="9">
        <f t="shared" si="239"/>
        <v>42403.971851851849</v>
      </c>
      <c r="T3805" s="9">
        <f t="shared" si="238"/>
        <v>42433.971851851849</v>
      </c>
    </row>
    <row r="3806" spans="1:20"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240"/>
        <v>0</v>
      </c>
      <c r="P3806" t="e">
        <f t="shared" si="237"/>
        <v>#DIV/0!</v>
      </c>
      <c r="Q3806" t="s">
        <v>8321</v>
      </c>
      <c r="R3806" t="s">
        <v>8363</v>
      </c>
      <c r="S3806" s="9">
        <f t="shared" si="239"/>
        <v>42527.00953703704</v>
      </c>
      <c r="T3806" s="9">
        <f t="shared" si="238"/>
        <v>42582.291666666672</v>
      </c>
    </row>
    <row r="3807" spans="1:20"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240"/>
        <v>2E-3</v>
      </c>
      <c r="P3807">
        <f t="shared" si="237"/>
        <v>1.5</v>
      </c>
      <c r="Q3807" t="s">
        <v>8321</v>
      </c>
      <c r="R3807" t="s">
        <v>8363</v>
      </c>
      <c r="S3807" s="9">
        <f t="shared" si="239"/>
        <v>41849.887037037035</v>
      </c>
      <c r="T3807" s="9">
        <f t="shared" si="238"/>
        <v>41909.887037037035</v>
      </c>
    </row>
    <row r="3808" spans="1:20"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240"/>
        <v>6.6666666666666666E-2</v>
      </c>
      <c r="P3808">
        <f t="shared" si="237"/>
        <v>5</v>
      </c>
      <c r="Q3808" t="s">
        <v>8321</v>
      </c>
      <c r="R3808" t="s">
        <v>8363</v>
      </c>
      <c r="S3808" s="9">
        <f t="shared" si="239"/>
        <v>41799.259039351848</v>
      </c>
      <c r="T3808" s="9">
        <f t="shared" si="238"/>
        <v>41819.259039351848</v>
      </c>
    </row>
    <row r="3809" spans="1:20"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240"/>
        <v>30.333333333333336</v>
      </c>
      <c r="P3809">
        <f t="shared" si="237"/>
        <v>50.555555555555557</v>
      </c>
      <c r="Q3809" t="s">
        <v>8321</v>
      </c>
      <c r="R3809" t="s">
        <v>8363</v>
      </c>
      <c r="S3809" s="9">
        <f t="shared" si="239"/>
        <v>42090.909016203703</v>
      </c>
      <c r="T3809" s="9">
        <f t="shared" si="238"/>
        <v>42097.909016203703</v>
      </c>
    </row>
    <row r="3810" spans="1:20"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240"/>
        <v>100</v>
      </c>
      <c r="P3810">
        <f t="shared" si="237"/>
        <v>41.666666666666664</v>
      </c>
      <c r="Q3810" t="s">
        <v>8321</v>
      </c>
      <c r="R3810" t="s">
        <v>8322</v>
      </c>
      <c r="S3810" s="9">
        <f t="shared" si="239"/>
        <v>42059.453923611116</v>
      </c>
      <c r="T3810" s="9">
        <f t="shared" si="238"/>
        <v>42119.412256944444</v>
      </c>
    </row>
    <row r="3811" spans="1:20"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240"/>
        <v>101.25</v>
      </c>
      <c r="P3811">
        <f t="shared" si="237"/>
        <v>53.289473684210527</v>
      </c>
      <c r="Q3811" t="s">
        <v>8321</v>
      </c>
      <c r="R3811" t="s">
        <v>8322</v>
      </c>
      <c r="S3811" s="9">
        <f t="shared" si="239"/>
        <v>41800.526701388888</v>
      </c>
      <c r="T3811" s="9">
        <f t="shared" si="238"/>
        <v>41850.958333333336</v>
      </c>
    </row>
    <row r="3812" spans="1:20"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240"/>
        <v>121.73333333333333</v>
      </c>
      <c r="P3812">
        <f t="shared" si="237"/>
        <v>70.230769230769226</v>
      </c>
      <c r="Q3812" t="s">
        <v>8321</v>
      </c>
      <c r="R3812" t="s">
        <v>8322</v>
      </c>
      <c r="S3812" s="9">
        <f t="shared" si="239"/>
        <v>42054.849050925928</v>
      </c>
      <c r="T3812" s="9">
        <f t="shared" si="238"/>
        <v>42084.807384259257</v>
      </c>
    </row>
    <row r="3813" spans="1:20"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240"/>
        <v>330</v>
      </c>
      <c r="P3813">
        <f t="shared" si="237"/>
        <v>43.421052631578945</v>
      </c>
      <c r="Q3813" t="s">
        <v>8321</v>
      </c>
      <c r="R3813" t="s">
        <v>8322</v>
      </c>
      <c r="S3813" s="9">
        <f t="shared" si="239"/>
        <v>42487.62700231481</v>
      </c>
      <c r="T3813" s="9">
        <f t="shared" si="238"/>
        <v>42521.458333333328</v>
      </c>
    </row>
    <row r="3814" spans="1:20"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240"/>
        <v>109.55</v>
      </c>
      <c r="P3814">
        <f t="shared" si="237"/>
        <v>199.18181818181819</v>
      </c>
      <c r="Q3814" t="s">
        <v>8321</v>
      </c>
      <c r="R3814" t="s">
        <v>8322</v>
      </c>
      <c r="S3814" s="9">
        <f t="shared" si="239"/>
        <v>42109.751250000001</v>
      </c>
      <c r="T3814" s="9">
        <f t="shared" si="238"/>
        <v>42156.165972222225</v>
      </c>
    </row>
    <row r="3815" spans="1:20"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240"/>
        <v>100.95190476190474</v>
      </c>
      <c r="P3815">
        <f t="shared" si="237"/>
        <v>78.518148148148143</v>
      </c>
      <c r="Q3815" t="s">
        <v>8321</v>
      </c>
      <c r="R3815" t="s">
        <v>8322</v>
      </c>
      <c r="S3815" s="9">
        <f t="shared" si="239"/>
        <v>42497.275706018518</v>
      </c>
      <c r="T3815" s="9">
        <f t="shared" si="238"/>
        <v>42535.904861111107</v>
      </c>
    </row>
    <row r="3816" spans="1:20"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240"/>
        <v>140.13333333333333</v>
      </c>
      <c r="P3816">
        <f t="shared" si="237"/>
        <v>61.823529411764703</v>
      </c>
      <c r="Q3816" t="s">
        <v>8321</v>
      </c>
      <c r="R3816" t="s">
        <v>8322</v>
      </c>
      <c r="S3816" s="9">
        <f t="shared" si="239"/>
        <v>42058.904074074075</v>
      </c>
      <c r="T3816" s="9">
        <f t="shared" si="238"/>
        <v>42095.165972222225</v>
      </c>
    </row>
    <row r="3817" spans="1:20"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240"/>
        <v>100.001</v>
      </c>
      <c r="P3817">
        <f t="shared" si="237"/>
        <v>50.000500000000002</v>
      </c>
      <c r="Q3817" t="s">
        <v>8321</v>
      </c>
      <c r="R3817" t="s">
        <v>8322</v>
      </c>
      <c r="S3817" s="9">
        <f t="shared" si="239"/>
        <v>42207.259918981479</v>
      </c>
      <c r="T3817" s="9">
        <f t="shared" si="238"/>
        <v>42236.958333333328</v>
      </c>
    </row>
    <row r="3818" spans="1:20"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240"/>
        <v>119.238</v>
      </c>
      <c r="P3818">
        <f t="shared" si="237"/>
        <v>48.339729729729726</v>
      </c>
      <c r="Q3818" t="s">
        <v>8321</v>
      </c>
      <c r="R3818" t="s">
        <v>8322</v>
      </c>
      <c r="S3818" s="9">
        <f t="shared" si="239"/>
        <v>41807.690081018518</v>
      </c>
      <c r="T3818" s="9">
        <f t="shared" si="238"/>
        <v>41837.690081018518</v>
      </c>
    </row>
    <row r="3819" spans="1:20"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240"/>
        <v>107.25</v>
      </c>
      <c r="P3819">
        <f t="shared" si="237"/>
        <v>107.25</v>
      </c>
      <c r="Q3819" t="s">
        <v>8321</v>
      </c>
      <c r="R3819" t="s">
        <v>8322</v>
      </c>
      <c r="S3819" s="9">
        <f t="shared" si="239"/>
        <v>42284.69694444444</v>
      </c>
      <c r="T3819" s="9">
        <f t="shared" si="238"/>
        <v>42301.165972222225</v>
      </c>
    </row>
    <row r="3820" spans="1:20"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240"/>
        <v>227.99999999999997</v>
      </c>
      <c r="P3820">
        <f t="shared" si="237"/>
        <v>57</v>
      </c>
      <c r="Q3820" t="s">
        <v>8321</v>
      </c>
      <c r="R3820" t="s">
        <v>8322</v>
      </c>
      <c r="S3820" s="9">
        <f t="shared" si="239"/>
        <v>42045.84238425926</v>
      </c>
      <c r="T3820" s="9">
        <f t="shared" si="238"/>
        <v>42075.800717592589</v>
      </c>
    </row>
    <row r="3821" spans="1:20"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240"/>
        <v>106.4</v>
      </c>
      <c r="P3821">
        <f t="shared" si="237"/>
        <v>40.92307692307692</v>
      </c>
      <c r="Q3821" t="s">
        <v>8321</v>
      </c>
      <c r="R3821" t="s">
        <v>8322</v>
      </c>
      <c r="S3821" s="9">
        <f t="shared" si="239"/>
        <v>42184.209537037037</v>
      </c>
      <c r="T3821" s="9">
        <f t="shared" si="238"/>
        <v>42202.876388888893</v>
      </c>
    </row>
    <row r="3822" spans="1:20"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240"/>
        <v>143.33333333333334</v>
      </c>
      <c r="P3822">
        <f t="shared" si="237"/>
        <v>21.5</v>
      </c>
      <c r="Q3822" t="s">
        <v>8321</v>
      </c>
      <c r="R3822" t="s">
        <v>8322</v>
      </c>
      <c r="S3822" s="9">
        <f t="shared" si="239"/>
        <v>42160.651817129634</v>
      </c>
      <c r="T3822" s="9">
        <f t="shared" si="238"/>
        <v>42190.651817129634</v>
      </c>
    </row>
    <row r="3823" spans="1:20"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240"/>
        <v>104.54285714285714</v>
      </c>
      <c r="P3823">
        <f t="shared" si="237"/>
        <v>79.543478260869563</v>
      </c>
      <c r="Q3823" t="s">
        <v>8321</v>
      </c>
      <c r="R3823" t="s">
        <v>8322</v>
      </c>
      <c r="S3823" s="9">
        <f t="shared" si="239"/>
        <v>42341.180636574078</v>
      </c>
      <c r="T3823" s="9">
        <f t="shared" si="238"/>
        <v>42373.180636574078</v>
      </c>
    </row>
    <row r="3824" spans="1:20"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240"/>
        <v>110.02000000000001</v>
      </c>
      <c r="P3824">
        <f t="shared" si="237"/>
        <v>72.381578947368425</v>
      </c>
      <c r="Q3824" t="s">
        <v>8321</v>
      </c>
      <c r="R3824" t="s">
        <v>8322</v>
      </c>
      <c r="S3824" s="9">
        <f t="shared" si="239"/>
        <v>42329.838159722218</v>
      </c>
      <c r="T3824" s="9">
        <f t="shared" si="238"/>
        <v>42388.957638888889</v>
      </c>
    </row>
    <row r="3825" spans="1:20"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240"/>
        <v>106</v>
      </c>
      <c r="P3825">
        <f t="shared" si="237"/>
        <v>64.634146341463421</v>
      </c>
      <c r="Q3825" t="s">
        <v>8321</v>
      </c>
      <c r="R3825" t="s">
        <v>8322</v>
      </c>
      <c r="S3825" s="9">
        <f t="shared" si="239"/>
        <v>42170.910231481481</v>
      </c>
      <c r="T3825" s="9">
        <f t="shared" si="238"/>
        <v>42205.165972222225</v>
      </c>
    </row>
    <row r="3826" spans="1:20"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240"/>
        <v>108</v>
      </c>
      <c r="P3826">
        <f t="shared" si="237"/>
        <v>38.571428571428569</v>
      </c>
      <c r="Q3826" t="s">
        <v>8321</v>
      </c>
      <c r="R3826" t="s">
        <v>8322</v>
      </c>
      <c r="S3826" s="9">
        <f t="shared" si="239"/>
        <v>42571.626192129625</v>
      </c>
      <c r="T3826" s="9">
        <f t="shared" si="238"/>
        <v>42583.570138888885</v>
      </c>
    </row>
    <row r="3827" spans="1:20"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240"/>
        <v>105.42</v>
      </c>
      <c r="P3827">
        <f t="shared" si="237"/>
        <v>107.57142857142857</v>
      </c>
      <c r="Q3827" t="s">
        <v>8321</v>
      </c>
      <c r="R3827" t="s">
        <v>8322</v>
      </c>
      <c r="S3827" s="9">
        <f t="shared" si="239"/>
        <v>42151.069606481484</v>
      </c>
      <c r="T3827" s="9">
        <f t="shared" si="238"/>
        <v>42172.069606481484</v>
      </c>
    </row>
    <row r="3828" spans="1:20"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240"/>
        <v>119.16666666666667</v>
      </c>
      <c r="P3828">
        <f t="shared" si="237"/>
        <v>27.5</v>
      </c>
      <c r="Q3828" t="s">
        <v>8321</v>
      </c>
      <c r="R3828" t="s">
        <v>8322</v>
      </c>
      <c r="S3828" s="9">
        <f t="shared" si="239"/>
        <v>42101.423541666663</v>
      </c>
      <c r="T3828" s="9">
        <f t="shared" si="238"/>
        <v>42131.423541666663</v>
      </c>
    </row>
    <row r="3829" spans="1:20"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240"/>
        <v>152.66666666666666</v>
      </c>
      <c r="P3829">
        <f t="shared" si="237"/>
        <v>70.461538461538467</v>
      </c>
      <c r="Q3829" t="s">
        <v>8321</v>
      </c>
      <c r="R3829" t="s">
        <v>8322</v>
      </c>
      <c r="S3829" s="9">
        <f t="shared" si="239"/>
        <v>42034.928252314814</v>
      </c>
      <c r="T3829" s="9">
        <f t="shared" si="238"/>
        <v>42090</v>
      </c>
    </row>
    <row r="3830" spans="1:20"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240"/>
        <v>100</v>
      </c>
      <c r="P3830">
        <f t="shared" si="237"/>
        <v>178.57142857142858</v>
      </c>
      <c r="Q3830" t="s">
        <v>8321</v>
      </c>
      <c r="R3830" t="s">
        <v>8322</v>
      </c>
      <c r="S3830" s="9">
        <f t="shared" si="239"/>
        <v>41944.527627314819</v>
      </c>
      <c r="T3830" s="9">
        <f t="shared" si="238"/>
        <v>42004.569293981483</v>
      </c>
    </row>
    <row r="3831" spans="1:20"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240"/>
        <v>100.2</v>
      </c>
      <c r="P3831">
        <f t="shared" si="237"/>
        <v>62.625</v>
      </c>
      <c r="Q3831" t="s">
        <v>8321</v>
      </c>
      <c r="R3831" t="s">
        <v>8322</v>
      </c>
      <c r="S3831" s="9">
        <f t="shared" si="239"/>
        <v>42593.865405092598</v>
      </c>
      <c r="T3831" s="9">
        <f t="shared" si="238"/>
        <v>42613.865405092598</v>
      </c>
    </row>
    <row r="3832" spans="1:20"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240"/>
        <v>225</v>
      </c>
      <c r="P3832">
        <f t="shared" si="237"/>
        <v>75</v>
      </c>
      <c r="Q3832" t="s">
        <v>8321</v>
      </c>
      <c r="R3832" t="s">
        <v>8322</v>
      </c>
      <c r="S3832" s="9">
        <f t="shared" si="239"/>
        <v>42503.740868055553</v>
      </c>
      <c r="T3832" s="9">
        <f t="shared" si="238"/>
        <v>42517.740868055553</v>
      </c>
    </row>
    <row r="3833" spans="1:20"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240"/>
        <v>106.02199999999999</v>
      </c>
      <c r="P3833">
        <f t="shared" si="237"/>
        <v>58.901111111111113</v>
      </c>
      <c r="Q3833" t="s">
        <v>8321</v>
      </c>
      <c r="R3833" t="s">
        <v>8322</v>
      </c>
      <c r="S3833" s="9">
        <f t="shared" si="239"/>
        <v>41927.848900462966</v>
      </c>
      <c r="T3833" s="9">
        <f t="shared" si="238"/>
        <v>41948.890567129631</v>
      </c>
    </row>
    <row r="3834" spans="1:20"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240"/>
        <v>104.66666666666666</v>
      </c>
      <c r="P3834">
        <f t="shared" si="237"/>
        <v>139.55555555555554</v>
      </c>
      <c r="Q3834" t="s">
        <v>8321</v>
      </c>
      <c r="R3834" t="s">
        <v>8322</v>
      </c>
      <c r="S3834" s="9">
        <f t="shared" si="239"/>
        <v>42375.114988425921</v>
      </c>
      <c r="T3834" s="9">
        <f t="shared" si="238"/>
        <v>42420.114988425921</v>
      </c>
    </row>
    <row r="3835" spans="1:20"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240"/>
        <v>116.66666666666667</v>
      </c>
      <c r="P3835">
        <f t="shared" si="237"/>
        <v>70</v>
      </c>
      <c r="Q3835" t="s">
        <v>8321</v>
      </c>
      <c r="R3835" t="s">
        <v>8322</v>
      </c>
      <c r="S3835" s="9">
        <f t="shared" si="239"/>
        <v>41963.872361111105</v>
      </c>
      <c r="T3835" s="9">
        <f t="shared" si="238"/>
        <v>41974.797916666663</v>
      </c>
    </row>
    <row r="3836" spans="1:20"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240"/>
        <v>109.03333333333333</v>
      </c>
      <c r="P3836">
        <f t="shared" si="237"/>
        <v>57.385964912280699</v>
      </c>
      <c r="Q3836" t="s">
        <v>8321</v>
      </c>
      <c r="R3836" t="s">
        <v>8322</v>
      </c>
      <c r="S3836" s="9">
        <f t="shared" si="239"/>
        <v>42143.445219907408</v>
      </c>
      <c r="T3836" s="9">
        <f t="shared" si="238"/>
        <v>42173.445219907408</v>
      </c>
    </row>
    <row r="3837" spans="1:20"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240"/>
        <v>160</v>
      </c>
      <c r="P3837">
        <f t="shared" si="237"/>
        <v>40</v>
      </c>
      <c r="Q3837" t="s">
        <v>8321</v>
      </c>
      <c r="R3837" t="s">
        <v>8322</v>
      </c>
      <c r="S3837" s="9">
        <f t="shared" si="239"/>
        <v>42460.94222222222</v>
      </c>
      <c r="T3837" s="9">
        <f t="shared" si="238"/>
        <v>42481.94222222222</v>
      </c>
    </row>
    <row r="3838" spans="1:20"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240"/>
        <v>112.5</v>
      </c>
      <c r="P3838">
        <f t="shared" si="237"/>
        <v>64.285714285714292</v>
      </c>
      <c r="Q3838" t="s">
        <v>8321</v>
      </c>
      <c r="R3838" t="s">
        <v>8322</v>
      </c>
      <c r="S3838" s="9">
        <f t="shared" si="239"/>
        <v>42553.926527777774</v>
      </c>
      <c r="T3838" s="9">
        <f t="shared" si="238"/>
        <v>42585.172916666663</v>
      </c>
    </row>
    <row r="3839" spans="1:20"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240"/>
        <v>102.1</v>
      </c>
      <c r="P3839">
        <f t="shared" si="237"/>
        <v>120.11764705882354</v>
      </c>
      <c r="Q3839" t="s">
        <v>8321</v>
      </c>
      <c r="R3839" t="s">
        <v>8322</v>
      </c>
      <c r="S3839" s="9">
        <f t="shared" si="239"/>
        <v>42152.765717592592</v>
      </c>
      <c r="T3839" s="9">
        <f t="shared" si="238"/>
        <v>42188.765717592592</v>
      </c>
    </row>
    <row r="3840" spans="1:20"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240"/>
        <v>100.824</v>
      </c>
      <c r="P3840">
        <f t="shared" si="237"/>
        <v>1008.24</v>
      </c>
      <c r="Q3840" t="s">
        <v>8321</v>
      </c>
      <c r="R3840" t="s">
        <v>8322</v>
      </c>
      <c r="S3840" s="9">
        <f t="shared" si="239"/>
        <v>42116.710752314815</v>
      </c>
      <c r="T3840" s="9">
        <f t="shared" si="238"/>
        <v>42146.710752314815</v>
      </c>
    </row>
    <row r="3841" spans="1:20"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240"/>
        <v>101.25</v>
      </c>
      <c r="P3841">
        <f t="shared" si="237"/>
        <v>63.28125</v>
      </c>
      <c r="Q3841" t="s">
        <v>8321</v>
      </c>
      <c r="R3841" t="s">
        <v>8322</v>
      </c>
      <c r="S3841" s="9">
        <f t="shared" si="239"/>
        <v>42155.142638888887</v>
      </c>
      <c r="T3841" s="9">
        <f t="shared" si="238"/>
        <v>42215.142638888887</v>
      </c>
    </row>
    <row r="3842" spans="1:20"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si="240"/>
        <v>6500</v>
      </c>
      <c r="P3842">
        <f t="shared" si="237"/>
        <v>21.666666666666668</v>
      </c>
      <c r="Q3842" t="s">
        <v>8321</v>
      </c>
      <c r="R3842" t="s">
        <v>8322</v>
      </c>
      <c r="S3842" s="9">
        <f t="shared" si="239"/>
        <v>42432.701724537037</v>
      </c>
      <c r="T3842" s="9">
        <f t="shared" si="238"/>
        <v>42457.660057870366</v>
      </c>
    </row>
    <row r="3843" spans="1:20"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si="240"/>
        <v>8.7200000000000006</v>
      </c>
      <c r="P3843">
        <f t="shared" ref="P3843:P3906" si="241">(E3843/L3843)</f>
        <v>25.647058823529413</v>
      </c>
      <c r="Q3843" t="s">
        <v>8321</v>
      </c>
      <c r="R3843" t="s">
        <v>8322</v>
      </c>
      <c r="S3843" s="9">
        <f t="shared" si="239"/>
        <v>41780.785729166666</v>
      </c>
      <c r="T3843" s="9">
        <f t="shared" ref="T3843:T3906" si="242">(((I3843/60)/60)/24)+DATE(1970,1,1)</f>
        <v>41840.785729166666</v>
      </c>
    </row>
    <row r="3844" spans="1:20"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240"/>
        <v>21.94</v>
      </c>
      <c r="P3844">
        <f t="shared" si="241"/>
        <v>47.695652173913047</v>
      </c>
      <c r="Q3844" t="s">
        <v>8321</v>
      </c>
      <c r="R3844" t="s">
        <v>8322</v>
      </c>
      <c r="S3844" s="9">
        <f t="shared" ref="S3844:S3907" si="243">(((J3844/60)/60)/24)+DATE(1970,1,1)</f>
        <v>41740.493657407409</v>
      </c>
      <c r="T3844" s="9">
        <f t="shared" si="242"/>
        <v>41770.493657407409</v>
      </c>
    </row>
    <row r="3845" spans="1:20"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240"/>
        <v>21.3</v>
      </c>
      <c r="P3845">
        <f t="shared" si="241"/>
        <v>56.05263157894737</v>
      </c>
      <c r="Q3845" t="s">
        <v>8321</v>
      </c>
      <c r="R3845" t="s">
        <v>8322</v>
      </c>
      <c r="S3845" s="9">
        <f t="shared" si="243"/>
        <v>41766.072500000002</v>
      </c>
      <c r="T3845" s="9">
        <f t="shared" si="242"/>
        <v>41791.072500000002</v>
      </c>
    </row>
    <row r="3846" spans="1:20"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240"/>
        <v>41.489795918367342</v>
      </c>
      <c r="P3846">
        <f t="shared" si="241"/>
        <v>81.319999999999993</v>
      </c>
      <c r="Q3846" t="s">
        <v>8321</v>
      </c>
      <c r="R3846" t="s">
        <v>8322</v>
      </c>
      <c r="S3846" s="9">
        <f t="shared" si="243"/>
        <v>41766.617291666669</v>
      </c>
      <c r="T3846" s="9">
        <f t="shared" si="242"/>
        <v>41793.290972222225</v>
      </c>
    </row>
    <row r="3847" spans="1:20"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240"/>
        <v>2.105</v>
      </c>
      <c r="P3847">
        <f t="shared" si="241"/>
        <v>70.166666666666671</v>
      </c>
      <c r="Q3847" t="s">
        <v>8321</v>
      </c>
      <c r="R3847" t="s">
        <v>8322</v>
      </c>
      <c r="S3847" s="9">
        <f t="shared" si="243"/>
        <v>42248.627013888887</v>
      </c>
      <c r="T3847" s="9">
        <f t="shared" si="242"/>
        <v>42278.627013888887</v>
      </c>
    </row>
    <row r="3848" spans="1:20"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240"/>
        <v>2.7</v>
      </c>
      <c r="P3848">
        <f t="shared" si="241"/>
        <v>23.625</v>
      </c>
      <c r="Q3848" t="s">
        <v>8321</v>
      </c>
      <c r="R3848" t="s">
        <v>8322</v>
      </c>
      <c r="S3848" s="9">
        <f t="shared" si="243"/>
        <v>41885.221550925926</v>
      </c>
      <c r="T3848" s="9">
        <f t="shared" si="242"/>
        <v>41916.290972222225</v>
      </c>
    </row>
    <row r="3849" spans="1:20"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240"/>
        <v>16.161904761904761</v>
      </c>
      <c r="P3849">
        <f t="shared" si="241"/>
        <v>188.55555555555554</v>
      </c>
      <c r="Q3849" t="s">
        <v>8321</v>
      </c>
      <c r="R3849" t="s">
        <v>8322</v>
      </c>
      <c r="S3849" s="9">
        <f t="shared" si="243"/>
        <v>42159.224432870367</v>
      </c>
      <c r="T3849" s="9">
        <f t="shared" si="242"/>
        <v>42204.224432870367</v>
      </c>
    </row>
    <row r="3850" spans="1:20"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240"/>
        <v>16.376923076923077</v>
      </c>
      <c r="P3850">
        <f t="shared" si="241"/>
        <v>49.511627906976742</v>
      </c>
      <c r="Q3850" t="s">
        <v>8321</v>
      </c>
      <c r="R3850" t="s">
        <v>8322</v>
      </c>
      <c r="S3850" s="9">
        <f t="shared" si="243"/>
        <v>42265.817002314812</v>
      </c>
      <c r="T3850" s="9">
        <f t="shared" si="242"/>
        <v>42295.817002314812</v>
      </c>
    </row>
    <row r="3851" spans="1:20"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240"/>
        <v>7.043333333333333</v>
      </c>
      <c r="P3851">
        <f t="shared" si="241"/>
        <v>75.464285714285708</v>
      </c>
      <c r="Q3851" t="s">
        <v>8321</v>
      </c>
      <c r="R3851" t="s">
        <v>8322</v>
      </c>
      <c r="S3851" s="9">
        <f t="shared" si="243"/>
        <v>42136.767175925925</v>
      </c>
      <c r="T3851" s="9">
        <f t="shared" si="242"/>
        <v>42166.767175925925</v>
      </c>
    </row>
    <row r="3852" spans="1:20"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240"/>
        <v>3.8</v>
      </c>
      <c r="P3852">
        <f t="shared" si="241"/>
        <v>9.5</v>
      </c>
      <c r="Q3852" t="s">
        <v>8321</v>
      </c>
      <c r="R3852" t="s">
        <v>8322</v>
      </c>
      <c r="S3852" s="9">
        <f t="shared" si="243"/>
        <v>41975.124340277776</v>
      </c>
      <c r="T3852" s="9">
        <f t="shared" si="242"/>
        <v>42005.124340277776</v>
      </c>
    </row>
    <row r="3853" spans="1:20"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240"/>
        <v>34.08</v>
      </c>
      <c r="P3853">
        <f t="shared" si="241"/>
        <v>35.5</v>
      </c>
      <c r="Q3853" t="s">
        <v>8321</v>
      </c>
      <c r="R3853" t="s">
        <v>8322</v>
      </c>
      <c r="S3853" s="9">
        <f t="shared" si="243"/>
        <v>42172.439571759256</v>
      </c>
      <c r="T3853" s="9">
        <f t="shared" si="242"/>
        <v>42202.439571759256</v>
      </c>
    </row>
    <row r="3854" spans="1:20"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240"/>
        <v>0.2</v>
      </c>
      <c r="P3854">
        <f t="shared" si="241"/>
        <v>10</v>
      </c>
      <c r="Q3854" t="s">
        <v>8321</v>
      </c>
      <c r="R3854" t="s">
        <v>8322</v>
      </c>
      <c r="S3854" s="9">
        <f t="shared" si="243"/>
        <v>42065.190694444449</v>
      </c>
      <c r="T3854" s="9">
        <f t="shared" si="242"/>
        <v>42090.149027777778</v>
      </c>
    </row>
    <row r="3855" spans="1:20"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240"/>
        <v>2.5999999999999999E-2</v>
      </c>
      <c r="P3855">
        <f t="shared" si="241"/>
        <v>13</v>
      </c>
      <c r="Q3855" t="s">
        <v>8321</v>
      </c>
      <c r="R3855" t="s">
        <v>8322</v>
      </c>
      <c r="S3855" s="9">
        <f t="shared" si="243"/>
        <v>41848.84002314815</v>
      </c>
      <c r="T3855" s="9">
        <f t="shared" si="242"/>
        <v>41883.84002314815</v>
      </c>
    </row>
    <row r="3856" spans="1:20"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240"/>
        <v>16.254545454545454</v>
      </c>
      <c r="P3856">
        <f t="shared" si="241"/>
        <v>89.4</v>
      </c>
      <c r="Q3856" t="s">
        <v>8321</v>
      </c>
      <c r="R3856" t="s">
        <v>8322</v>
      </c>
      <c r="S3856" s="9">
        <f t="shared" si="243"/>
        <v>42103.884930555556</v>
      </c>
      <c r="T3856" s="9">
        <f t="shared" si="242"/>
        <v>42133.884930555556</v>
      </c>
    </row>
    <row r="3857" spans="1:20"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240"/>
        <v>2.5</v>
      </c>
      <c r="P3857">
        <f t="shared" si="241"/>
        <v>25</v>
      </c>
      <c r="Q3857" t="s">
        <v>8321</v>
      </c>
      <c r="R3857" t="s">
        <v>8322</v>
      </c>
      <c r="S3857" s="9">
        <f t="shared" si="243"/>
        <v>42059.970729166671</v>
      </c>
      <c r="T3857" s="9">
        <f t="shared" si="242"/>
        <v>42089.929062499999</v>
      </c>
    </row>
    <row r="3858" spans="1:20"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240"/>
        <v>0.02</v>
      </c>
      <c r="P3858">
        <f t="shared" si="241"/>
        <v>1</v>
      </c>
      <c r="Q3858" t="s">
        <v>8321</v>
      </c>
      <c r="R3858" t="s">
        <v>8322</v>
      </c>
      <c r="S3858" s="9">
        <f t="shared" si="243"/>
        <v>42041.743090277778</v>
      </c>
      <c r="T3858" s="9">
        <f t="shared" si="242"/>
        <v>42071.701423611114</v>
      </c>
    </row>
    <row r="3859" spans="1:20"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ref="O3859:O3922" si="244">E3859/D3859 *100</f>
        <v>5.2</v>
      </c>
      <c r="P3859">
        <f t="shared" si="241"/>
        <v>65</v>
      </c>
      <c r="Q3859" t="s">
        <v>8321</v>
      </c>
      <c r="R3859" t="s">
        <v>8322</v>
      </c>
      <c r="S3859" s="9">
        <f t="shared" si="243"/>
        <v>41829.73715277778</v>
      </c>
      <c r="T3859" s="9">
        <f t="shared" si="242"/>
        <v>41852.716666666667</v>
      </c>
    </row>
    <row r="3860" spans="1:20"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244"/>
        <v>2</v>
      </c>
      <c r="P3860">
        <f t="shared" si="241"/>
        <v>10</v>
      </c>
      <c r="Q3860" t="s">
        <v>8321</v>
      </c>
      <c r="R3860" t="s">
        <v>8322</v>
      </c>
      <c r="S3860" s="9">
        <f t="shared" si="243"/>
        <v>42128.431064814817</v>
      </c>
      <c r="T3860" s="9">
        <f t="shared" si="242"/>
        <v>42146.875</v>
      </c>
    </row>
    <row r="3861" spans="1:20"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244"/>
        <v>0.04</v>
      </c>
      <c r="P3861">
        <f t="shared" si="241"/>
        <v>1</v>
      </c>
      <c r="Q3861" t="s">
        <v>8321</v>
      </c>
      <c r="R3861" t="s">
        <v>8322</v>
      </c>
      <c r="S3861" s="9">
        <f t="shared" si="243"/>
        <v>41789.893599537041</v>
      </c>
      <c r="T3861" s="9">
        <f t="shared" si="242"/>
        <v>41815.875</v>
      </c>
    </row>
    <row r="3862" spans="1:20"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244"/>
        <v>17.666666666666668</v>
      </c>
      <c r="P3862">
        <f t="shared" si="241"/>
        <v>81.538461538461533</v>
      </c>
      <c r="Q3862" t="s">
        <v>8321</v>
      </c>
      <c r="R3862" t="s">
        <v>8322</v>
      </c>
      <c r="S3862" s="9">
        <f t="shared" si="243"/>
        <v>41833.660995370366</v>
      </c>
      <c r="T3862" s="9">
        <f t="shared" si="242"/>
        <v>41863.660995370366</v>
      </c>
    </row>
    <row r="3863" spans="1:20"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244"/>
        <v>5</v>
      </c>
      <c r="P3863">
        <f t="shared" si="241"/>
        <v>100</v>
      </c>
      <c r="Q3863" t="s">
        <v>8321</v>
      </c>
      <c r="R3863" t="s">
        <v>8322</v>
      </c>
      <c r="S3863" s="9">
        <f t="shared" si="243"/>
        <v>41914.590011574073</v>
      </c>
      <c r="T3863" s="9">
        <f t="shared" si="242"/>
        <v>41955.907638888893</v>
      </c>
    </row>
    <row r="3864" spans="1:20"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244"/>
        <v>1.3333333333333334E-2</v>
      </c>
      <c r="P3864">
        <f t="shared" si="241"/>
        <v>1</v>
      </c>
      <c r="Q3864" t="s">
        <v>8321</v>
      </c>
      <c r="R3864" t="s">
        <v>8322</v>
      </c>
      <c r="S3864" s="9">
        <f t="shared" si="243"/>
        <v>42611.261064814811</v>
      </c>
      <c r="T3864" s="9">
        <f t="shared" si="242"/>
        <v>42625.707638888889</v>
      </c>
    </row>
    <row r="3865" spans="1:20"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244"/>
        <v>0</v>
      </c>
      <c r="P3865" t="e">
        <f t="shared" si="241"/>
        <v>#DIV/0!</v>
      </c>
      <c r="Q3865" t="s">
        <v>8321</v>
      </c>
      <c r="R3865" t="s">
        <v>8322</v>
      </c>
      <c r="S3865" s="9">
        <f t="shared" si="243"/>
        <v>42253.633159722223</v>
      </c>
      <c r="T3865" s="9">
        <f t="shared" si="242"/>
        <v>42313.674826388888</v>
      </c>
    </row>
    <row r="3866" spans="1:20"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244"/>
        <v>1.2</v>
      </c>
      <c r="P3866">
        <f t="shared" si="241"/>
        <v>20</v>
      </c>
      <c r="Q3866" t="s">
        <v>8321</v>
      </c>
      <c r="R3866" t="s">
        <v>8322</v>
      </c>
      <c r="S3866" s="9">
        <f t="shared" si="243"/>
        <v>42295.891828703709</v>
      </c>
      <c r="T3866" s="9">
        <f t="shared" si="242"/>
        <v>42325.933495370366</v>
      </c>
    </row>
    <row r="3867" spans="1:20"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244"/>
        <v>26.937422295897225</v>
      </c>
      <c r="P3867">
        <f t="shared" si="241"/>
        <v>46.428571428571431</v>
      </c>
      <c r="Q3867" t="s">
        <v>8321</v>
      </c>
      <c r="R3867" t="s">
        <v>8322</v>
      </c>
      <c r="S3867" s="9">
        <f t="shared" si="243"/>
        <v>41841.651597222226</v>
      </c>
      <c r="T3867" s="9">
        <f t="shared" si="242"/>
        <v>41881.229166666664</v>
      </c>
    </row>
    <row r="3868" spans="1:20"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244"/>
        <v>0.54999999999999993</v>
      </c>
      <c r="P3868">
        <f t="shared" si="241"/>
        <v>5.5</v>
      </c>
      <c r="Q3868" t="s">
        <v>8321</v>
      </c>
      <c r="R3868" t="s">
        <v>8322</v>
      </c>
      <c r="S3868" s="9">
        <f t="shared" si="243"/>
        <v>42402.947002314817</v>
      </c>
      <c r="T3868" s="9">
        <f t="shared" si="242"/>
        <v>42452.145138888889</v>
      </c>
    </row>
    <row r="3869" spans="1:20"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244"/>
        <v>12.55</v>
      </c>
      <c r="P3869">
        <f t="shared" si="241"/>
        <v>50.2</v>
      </c>
      <c r="Q3869" t="s">
        <v>8321</v>
      </c>
      <c r="R3869" t="s">
        <v>8322</v>
      </c>
      <c r="S3869" s="9">
        <f t="shared" si="243"/>
        <v>42509.814108796301</v>
      </c>
      <c r="T3869" s="9">
        <f t="shared" si="242"/>
        <v>42539.814108796301</v>
      </c>
    </row>
    <row r="3870" spans="1:20"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244"/>
        <v>0.2</v>
      </c>
      <c r="P3870">
        <f t="shared" si="241"/>
        <v>10</v>
      </c>
      <c r="Q3870" t="s">
        <v>8321</v>
      </c>
      <c r="R3870" t="s">
        <v>8363</v>
      </c>
      <c r="S3870" s="9">
        <f t="shared" si="243"/>
        <v>41865.659780092588</v>
      </c>
      <c r="T3870" s="9">
        <f t="shared" si="242"/>
        <v>41890.659780092588</v>
      </c>
    </row>
    <row r="3871" spans="1:20"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244"/>
        <v>3.4474868431088401</v>
      </c>
      <c r="P3871">
        <f t="shared" si="241"/>
        <v>30.133333333333333</v>
      </c>
      <c r="Q3871" t="s">
        <v>8321</v>
      </c>
      <c r="R3871" t="s">
        <v>8363</v>
      </c>
      <c r="S3871" s="9">
        <f t="shared" si="243"/>
        <v>42047.724444444444</v>
      </c>
      <c r="T3871" s="9">
        <f t="shared" si="242"/>
        <v>42077.132638888885</v>
      </c>
    </row>
    <row r="3872" spans="1:20"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244"/>
        <v>15</v>
      </c>
      <c r="P3872">
        <f t="shared" si="241"/>
        <v>150</v>
      </c>
      <c r="Q3872" t="s">
        <v>8321</v>
      </c>
      <c r="R3872" t="s">
        <v>8363</v>
      </c>
      <c r="S3872" s="9">
        <f t="shared" si="243"/>
        <v>41793.17219907407</v>
      </c>
      <c r="T3872" s="9">
        <f t="shared" si="242"/>
        <v>41823.17219907407</v>
      </c>
    </row>
    <row r="3873" spans="1:20"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244"/>
        <v>2.666666666666667</v>
      </c>
      <c r="P3873">
        <f t="shared" si="241"/>
        <v>13.333333333333334</v>
      </c>
      <c r="Q3873" t="s">
        <v>8321</v>
      </c>
      <c r="R3873" t="s">
        <v>8363</v>
      </c>
      <c r="S3873" s="9">
        <f t="shared" si="243"/>
        <v>42763.780671296292</v>
      </c>
      <c r="T3873" s="9">
        <f t="shared" si="242"/>
        <v>42823.739004629635</v>
      </c>
    </row>
    <row r="3874" spans="1:20"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244"/>
        <v>0</v>
      </c>
      <c r="P3874" t="e">
        <f t="shared" si="241"/>
        <v>#DIV/0!</v>
      </c>
      <c r="Q3874" t="s">
        <v>8321</v>
      </c>
      <c r="R3874" t="s">
        <v>8363</v>
      </c>
      <c r="S3874" s="9">
        <f t="shared" si="243"/>
        <v>42180.145787037036</v>
      </c>
      <c r="T3874" s="9">
        <f t="shared" si="242"/>
        <v>42230.145787037036</v>
      </c>
    </row>
    <row r="3875" spans="1:20"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244"/>
        <v>0</v>
      </c>
      <c r="P3875" t="e">
        <f t="shared" si="241"/>
        <v>#DIV/0!</v>
      </c>
      <c r="Q3875" t="s">
        <v>8321</v>
      </c>
      <c r="R3875" t="s">
        <v>8363</v>
      </c>
      <c r="S3875" s="9">
        <f t="shared" si="243"/>
        <v>42255.696006944447</v>
      </c>
      <c r="T3875" s="9">
        <f t="shared" si="242"/>
        <v>42285.696006944447</v>
      </c>
    </row>
    <row r="3876" spans="1:20"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244"/>
        <v>0</v>
      </c>
      <c r="P3876" t="e">
        <f t="shared" si="241"/>
        <v>#DIV/0!</v>
      </c>
      <c r="Q3876" t="s">
        <v>8321</v>
      </c>
      <c r="R3876" t="s">
        <v>8363</v>
      </c>
      <c r="S3876" s="9">
        <f t="shared" si="243"/>
        <v>42007.016458333332</v>
      </c>
      <c r="T3876" s="9">
        <f t="shared" si="242"/>
        <v>42028.041666666672</v>
      </c>
    </row>
    <row r="3877" spans="1:20"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244"/>
        <v>0</v>
      </c>
      <c r="P3877" t="e">
        <f t="shared" si="241"/>
        <v>#DIV/0!</v>
      </c>
      <c r="Q3877" t="s">
        <v>8321</v>
      </c>
      <c r="R3877" t="s">
        <v>8363</v>
      </c>
      <c r="S3877" s="9">
        <f t="shared" si="243"/>
        <v>42615.346817129626</v>
      </c>
      <c r="T3877" s="9">
        <f t="shared" si="242"/>
        <v>42616.416666666672</v>
      </c>
    </row>
    <row r="3878" spans="1:20"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244"/>
        <v>52.794871794871788</v>
      </c>
      <c r="P3878">
        <f t="shared" si="241"/>
        <v>44.760869565217391</v>
      </c>
      <c r="Q3878" t="s">
        <v>8321</v>
      </c>
      <c r="R3878" t="s">
        <v>8363</v>
      </c>
      <c r="S3878" s="9">
        <f t="shared" si="243"/>
        <v>42372.624166666668</v>
      </c>
      <c r="T3878" s="9">
        <f t="shared" si="242"/>
        <v>42402.624166666668</v>
      </c>
    </row>
    <row r="3879" spans="1:20"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244"/>
        <v>4.9639999999999995</v>
      </c>
      <c r="P3879">
        <f t="shared" si="241"/>
        <v>88.642857142857139</v>
      </c>
      <c r="Q3879" t="s">
        <v>8321</v>
      </c>
      <c r="R3879" t="s">
        <v>8363</v>
      </c>
      <c r="S3879" s="9">
        <f t="shared" si="243"/>
        <v>42682.67768518519</v>
      </c>
      <c r="T3879" s="9">
        <f t="shared" si="242"/>
        <v>42712.67768518519</v>
      </c>
    </row>
    <row r="3880" spans="1:20"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244"/>
        <v>5.5555555555555552E-2</v>
      </c>
      <c r="P3880">
        <f t="shared" si="241"/>
        <v>10</v>
      </c>
      <c r="Q3880" t="s">
        <v>8321</v>
      </c>
      <c r="R3880" t="s">
        <v>8363</v>
      </c>
      <c r="S3880" s="9">
        <f t="shared" si="243"/>
        <v>42154.818819444445</v>
      </c>
      <c r="T3880" s="9">
        <f t="shared" si="242"/>
        <v>42185.165972222225</v>
      </c>
    </row>
    <row r="3881" spans="1:20"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244"/>
        <v>0</v>
      </c>
      <c r="P3881" t="e">
        <f t="shared" si="241"/>
        <v>#DIV/0!</v>
      </c>
      <c r="Q3881" t="s">
        <v>8321</v>
      </c>
      <c r="R3881" t="s">
        <v>8363</v>
      </c>
      <c r="S3881" s="9">
        <f t="shared" si="243"/>
        <v>41999.861064814817</v>
      </c>
      <c r="T3881" s="9">
        <f t="shared" si="242"/>
        <v>42029.861064814817</v>
      </c>
    </row>
    <row r="3882" spans="1:20"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244"/>
        <v>13.066666666666665</v>
      </c>
      <c r="P3882">
        <f t="shared" si="241"/>
        <v>57.647058823529413</v>
      </c>
      <c r="Q3882" t="s">
        <v>8321</v>
      </c>
      <c r="R3882" t="s">
        <v>8363</v>
      </c>
      <c r="S3882" s="9">
        <f t="shared" si="243"/>
        <v>41815.815046296295</v>
      </c>
      <c r="T3882" s="9">
        <f t="shared" si="242"/>
        <v>41850.958333333336</v>
      </c>
    </row>
    <row r="3883" spans="1:20"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244"/>
        <v>5</v>
      </c>
      <c r="P3883">
        <f t="shared" si="241"/>
        <v>25</v>
      </c>
      <c r="Q3883" t="s">
        <v>8321</v>
      </c>
      <c r="R3883" t="s">
        <v>8363</v>
      </c>
      <c r="S3883" s="9">
        <f t="shared" si="243"/>
        <v>42756.018506944441</v>
      </c>
      <c r="T3883" s="9">
        <f t="shared" si="242"/>
        <v>42786.018506944441</v>
      </c>
    </row>
    <row r="3884" spans="1:20"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244"/>
        <v>0</v>
      </c>
      <c r="P3884" t="e">
        <f t="shared" si="241"/>
        <v>#DIV/0!</v>
      </c>
      <c r="Q3884" t="s">
        <v>8321</v>
      </c>
      <c r="R3884" t="s">
        <v>8363</v>
      </c>
      <c r="S3884" s="9">
        <f t="shared" si="243"/>
        <v>42373.983449074076</v>
      </c>
      <c r="T3884" s="9">
        <f t="shared" si="242"/>
        <v>42400.960416666669</v>
      </c>
    </row>
    <row r="3885" spans="1:20"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244"/>
        <v>0</v>
      </c>
      <c r="P3885" t="e">
        <f t="shared" si="241"/>
        <v>#DIV/0!</v>
      </c>
      <c r="Q3885" t="s">
        <v>8321</v>
      </c>
      <c r="R3885" t="s">
        <v>8363</v>
      </c>
      <c r="S3885" s="9">
        <f t="shared" si="243"/>
        <v>41854.602650462963</v>
      </c>
      <c r="T3885" s="9">
        <f t="shared" si="242"/>
        <v>41884.602650462963</v>
      </c>
    </row>
    <row r="3886" spans="1:20"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244"/>
        <v>0</v>
      </c>
      <c r="P3886" t="e">
        <f t="shared" si="241"/>
        <v>#DIV/0!</v>
      </c>
      <c r="Q3886" t="s">
        <v>8321</v>
      </c>
      <c r="R3886" t="s">
        <v>8363</v>
      </c>
      <c r="S3886" s="9">
        <f t="shared" si="243"/>
        <v>42065.791574074072</v>
      </c>
      <c r="T3886" s="9">
        <f t="shared" si="242"/>
        <v>42090.749907407408</v>
      </c>
    </row>
    <row r="3887" spans="1:20"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244"/>
        <v>0</v>
      </c>
      <c r="P3887" t="e">
        <f t="shared" si="241"/>
        <v>#DIV/0!</v>
      </c>
      <c r="Q3887" t="s">
        <v>8321</v>
      </c>
      <c r="R3887" t="s">
        <v>8363</v>
      </c>
      <c r="S3887" s="9">
        <f t="shared" si="243"/>
        <v>42469.951284722221</v>
      </c>
      <c r="T3887" s="9">
        <f t="shared" si="242"/>
        <v>42499.951284722221</v>
      </c>
    </row>
    <row r="3888" spans="1:20"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244"/>
        <v>0</v>
      </c>
      <c r="P3888" t="e">
        <f t="shared" si="241"/>
        <v>#DIV/0!</v>
      </c>
      <c r="Q3888" t="s">
        <v>8321</v>
      </c>
      <c r="R3888" t="s">
        <v>8363</v>
      </c>
      <c r="S3888" s="9">
        <f t="shared" si="243"/>
        <v>41954.228032407409</v>
      </c>
      <c r="T3888" s="9">
        <f t="shared" si="242"/>
        <v>41984.228032407409</v>
      </c>
    </row>
    <row r="3889" spans="1:20"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244"/>
        <v>1.7500000000000002</v>
      </c>
      <c r="P3889">
        <f t="shared" si="241"/>
        <v>17.5</v>
      </c>
      <c r="Q3889" t="s">
        <v>8321</v>
      </c>
      <c r="R3889" t="s">
        <v>8363</v>
      </c>
      <c r="S3889" s="9">
        <f t="shared" si="243"/>
        <v>42079.857974537037</v>
      </c>
      <c r="T3889" s="9">
        <f t="shared" si="242"/>
        <v>42125.916666666672</v>
      </c>
    </row>
    <row r="3890" spans="1:20"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244"/>
        <v>27.1</v>
      </c>
      <c r="P3890">
        <f t="shared" si="241"/>
        <v>38.714285714285715</v>
      </c>
      <c r="Q3890" t="s">
        <v>8321</v>
      </c>
      <c r="R3890" t="s">
        <v>8322</v>
      </c>
      <c r="S3890" s="9">
        <f t="shared" si="243"/>
        <v>42762.545810185184</v>
      </c>
      <c r="T3890" s="9">
        <f t="shared" si="242"/>
        <v>42792.545810185184</v>
      </c>
    </row>
    <row r="3891" spans="1:20"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244"/>
        <v>1.4749999999999999</v>
      </c>
      <c r="P3891">
        <f t="shared" si="241"/>
        <v>13.111111111111111</v>
      </c>
      <c r="Q3891" t="s">
        <v>8321</v>
      </c>
      <c r="R3891" t="s">
        <v>8322</v>
      </c>
      <c r="S3891" s="9">
        <f t="shared" si="243"/>
        <v>41977.004976851851</v>
      </c>
      <c r="T3891" s="9">
        <f t="shared" si="242"/>
        <v>42008.976388888885</v>
      </c>
    </row>
    <row r="3892" spans="1:20"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244"/>
        <v>16.826666666666668</v>
      </c>
      <c r="P3892">
        <f t="shared" si="241"/>
        <v>315.5</v>
      </c>
      <c r="Q3892" t="s">
        <v>8321</v>
      </c>
      <c r="R3892" t="s">
        <v>8322</v>
      </c>
      <c r="S3892" s="9">
        <f t="shared" si="243"/>
        <v>42171.758611111116</v>
      </c>
      <c r="T3892" s="9">
        <f t="shared" si="242"/>
        <v>42231.758611111116</v>
      </c>
    </row>
    <row r="3893" spans="1:20"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244"/>
        <v>32.5</v>
      </c>
      <c r="P3893">
        <f t="shared" si="241"/>
        <v>37.142857142857146</v>
      </c>
      <c r="Q3893" t="s">
        <v>8321</v>
      </c>
      <c r="R3893" t="s">
        <v>8322</v>
      </c>
      <c r="S3893" s="9">
        <f t="shared" si="243"/>
        <v>42056.1324537037</v>
      </c>
      <c r="T3893" s="9">
        <f t="shared" si="242"/>
        <v>42086.207638888889</v>
      </c>
    </row>
    <row r="3894" spans="1:20"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244"/>
        <v>0</v>
      </c>
      <c r="P3894" t="e">
        <f t="shared" si="241"/>
        <v>#DIV/0!</v>
      </c>
      <c r="Q3894" t="s">
        <v>8321</v>
      </c>
      <c r="R3894" t="s">
        <v>8322</v>
      </c>
      <c r="S3894" s="9">
        <f t="shared" si="243"/>
        <v>41867.652280092596</v>
      </c>
      <c r="T3894" s="9">
        <f t="shared" si="242"/>
        <v>41875.291666666664</v>
      </c>
    </row>
    <row r="3895" spans="1:20"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244"/>
        <v>21.55</v>
      </c>
      <c r="P3895">
        <f t="shared" si="241"/>
        <v>128.27380952380952</v>
      </c>
      <c r="Q3895" t="s">
        <v>8321</v>
      </c>
      <c r="R3895" t="s">
        <v>8322</v>
      </c>
      <c r="S3895" s="9">
        <f t="shared" si="243"/>
        <v>41779.657870370371</v>
      </c>
      <c r="T3895" s="9">
        <f t="shared" si="242"/>
        <v>41821.25</v>
      </c>
    </row>
    <row r="3896" spans="1:20"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244"/>
        <v>3.4666666666666663</v>
      </c>
      <c r="P3896">
        <f t="shared" si="241"/>
        <v>47.272727272727273</v>
      </c>
      <c r="Q3896" t="s">
        <v>8321</v>
      </c>
      <c r="R3896" t="s">
        <v>8322</v>
      </c>
      <c r="S3896" s="9">
        <f t="shared" si="243"/>
        <v>42679.958472222221</v>
      </c>
      <c r="T3896" s="9">
        <f t="shared" si="242"/>
        <v>42710.207638888889</v>
      </c>
    </row>
    <row r="3897" spans="1:20"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244"/>
        <v>5</v>
      </c>
      <c r="P3897">
        <f t="shared" si="241"/>
        <v>50</v>
      </c>
      <c r="Q3897" t="s">
        <v>8321</v>
      </c>
      <c r="R3897" t="s">
        <v>8322</v>
      </c>
      <c r="S3897" s="9">
        <f t="shared" si="243"/>
        <v>42032.250208333338</v>
      </c>
      <c r="T3897" s="9">
        <f t="shared" si="242"/>
        <v>42063.250208333338</v>
      </c>
    </row>
    <row r="3898" spans="1:20"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244"/>
        <v>10.625</v>
      </c>
      <c r="P3898">
        <f t="shared" si="241"/>
        <v>42.5</v>
      </c>
      <c r="Q3898" t="s">
        <v>8321</v>
      </c>
      <c r="R3898" t="s">
        <v>8322</v>
      </c>
      <c r="S3898" s="9">
        <f t="shared" si="243"/>
        <v>41793.191875000004</v>
      </c>
      <c r="T3898" s="9">
        <f t="shared" si="242"/>
        <v>41807.191875000004</v>
      </c>
    </row>
    <row r="3899" spans="1:20"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244"/>
        <v>17.599999999999998</v>
      </c>
      <c r="P3899">
        <f t="shared" si="241"/>
        <v>44</v>
      </c>
      <c r="Q3899" t="s">
        <v>8321</v>
      </c>
      <c r="R3899" t="s">
        <v>8322</v>
      </c>
      <c r="S3899" s="9">
        <f t="shared" si="243"/>
        <v>41982.87364583333</v>
      </c>
      <c r="T3899" s="9">
        <f t="shared" si="242"/>
        <v>42012.87364583333</v>
      </c>
    </row>
    <row r="3900" spans="1:20"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244"/>
        <v>32.56</v>
      </c>
      <c r="P3900">
        <f t="shared" si="241"/>
        <v>50.875</v>
      </c>
      <c r="Q3900" t="s">
        <v>8321</v>
      </c>
      <c r="R3900" t="s">
        <v>8322</v>
      </c>
      <c r="S3900" s="9">
        <f t="shared" si="243"/>
        <v>42193.482291666667</v>
      </c>
      <c r="T3900" s="9">
        <f t="shared" si="242"/>
        <v>42233.666666666672</v>
      </c>
    </row>
    <row r="3901" spans="1:20"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244"/>
        <v>1.25</v>
      </c>
      <c r="P3901">
        <f t="shared" si="241"/>
        <v>62.5</v>
      </c>
      <c r="Q3901" t="s">
        <v>8321</v>
      </c>
      <c r="R3901" t="s">
        <v>8322</v>
      </c>
      <c r="S3901" s="9">
        <f t="shared" si="243"/>
        <v>41843.775011574071</v>
      </c>
      <c r="T3901" s="9">
        <f t="shared" si="242"/>
        <v>41863.775011574071</v>
      </c>
    </row>
    <row r="3902" spans="1:20"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244"/>
        <v>5.4</v>
      </c>
      <c r="P3902">
        <f t="shared" si="241"/>
        <v>27</v>
      </c>
      <c r="Q3902" t="s">
        <v>8321</v>
      </c>
      <c r="R3902" t="s">
        <v>8322</v>
      </c>
      <c r="S3902" s="9">
        <f t="shared" si="243"/>
        <v>42136.092488425929</v>
      </c>
      <c r="T3902" s="9">
        <f t="shared" si="242"/>
        <v>42166.092488425929</v>
      </c>
    </row>
    <row r="3903" spans="1:20"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244"/>
        <v>0.83333333333333337</v>
      </c>
      <c r="P3903">
        <f t="shared" si="241"/>
        <v>25</v>
      </c>
      <c r="Q3903" t="s">
        <v>8321</v>
      </c>
      <c r="R3903" t="s">
        <v>8322</v>
      </c>
      <c r="S3903" s="9">
        <f t="shared" si="243"/>
        <v>42317.826377314821</v>
      </c>
      <c r="T3903" s="9">
        <f t="shared" si="242"/>
        <v>42357.826377314821</v>
      </c>
    </row>
    <row r="3904" spans="1:20"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244"/>
        <v>48.833333333333336</v>
      </c>
      <c r="P3904">
        <f t="shared" si="241"/>
        <v>47.258064516129032</v>
      </c>
      <c r="Q3904" t="s">
        <v>8321</v>
      </c>
      <c r="R3904" t="s">
        <v>8322</v>
      </c>
      <c r="S3904" s="9">
        <f t="shared" si="243"/>
        <v>42663.468078703707</v>
      </c>
      <c r="T3904" s="9">
        <f t="shared" si="242"/>
        <v>42688.509745370371</v>
      </c>
    </row>
    <row r="3905" spans="1:20"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244"/>
        <v>0</v>
      </c>
      <c r="P3905" t="e">
        <f t="shared" si="241"/>
        <v>#DIV/0!</v>
      </c>
      <c r="Q3905" t="s">
        <v>8321</v>
      </c>
      <c r="R3905" t="s">
        <v>8322</v>
      </c>
      <c r="S3905" s="9">
        <f t="shared" si="243"/>
        <v>42186.01116898148</v>
      </c>
      <c r="T3905" s="9">
        <f t="shared" si="242"/>
        <v>42230.818055555559</v>
      </c>
    </row>
    <row r="3906" spans="1:20"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si="244"/>
        <v>0.03</v>
      </c>
      <c r="P3906">
        <f t="shared" si="241"/>
        <v>1.5</v>
      </c>
      <c r="Q3906" t="s">
        <v>8321</v>
      </c>
      <c r="R3906" t="s">
        <v>8322</v>
      </c>
      <c r="S3906" s="9">
        <f t="shared" si="243"/>
        <v>42095.229166666672</v>
      </c>
      <c r="T3906" s="9">
        <f t="shared" si="242"/>
        <v>42109.211111111115</v>
      </c>
    </row>
    <row r="3907" spans="1:20"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si="244"/>
        <v>11.533333333333333</v>
      </c>
      <c r="P3907">
        <f t="shared" ref="P3907:P3970" si="245">(E3907/L3907)</f>
        <v>24.714285714285715</v>
      </c>
      <c r="Q3907" t="s">
        <v>8321</v>
      </c>
      <c r="R3907" t="s">
        <v>8322</v>
      </c>
      <c r="S3907" s="9">
        <f t="shared" si="243"/>
        <v>42124.623877314814</v>
      </c>
      <c r="T3907" s="9">
        <f t="shared" ref="T3907:T3970" si="246">(((I3907/60)/60)/24)+DATE(1970,1,1)</f>
        <v>42166.958333333328</v>
      </c>
    </row>
    <row r="3908" spans="1:20"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244"/>
        <v>67.333333333333329</v>
      </c>
      <c r="P3908">
        <f t="shared" si="245"/>
        <v>63.125</v>
      </c>
      <c r="Q3908" t="s">
        <v>8321</v>
      </c>
      <c r="R3908" t="s">
        <v>8322</v>
      </c>
      <c r="S3908" s="9">
        <f t="shared" ref="S3908:S3971" si="247">(((J3908/60)/60)/24)+DATE(1970,1,1)</f>
        <v>42143.917743055557</v>
      </c>
      <c r="T3908" s="9">
        <f t="shared" si="246"/>
        <v>42181.559027777781</v>
      </c>
    </row>
    <row r="3909" spans="1:20"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244"/>
        <v>15.299999999999999</v>
      </c>
      <c r="P3909">
        <f t="shared" si="245"/>
        <v>38.25</v>
      </c>
      <c r="Q3909" t="s">
        <v>8321</v>
      </c>
      <c r="R3909" t="s">
        <v>8322</v>
      </c>
      <c r="S3909" s="9">
        <f t="shared" si="247"/>
        <v>41906.819513888891</v>
      </c>
      <c r="T3909" s="9">
        <f t="shared" si="246"/>
        <v>41938.838888888888</v>
      </c>
    </row>
    <row r="3910" spans="1:20"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244"/>
        <v>8.6666666666666679</v>
      </c>
      <c r="P3910">
        <f t="shared" si="245"/>
        <v>16.25</v>
      </c>
      <c r="Q3910" t="s">
        <v>8321</v>
      </c>
      <c r="R3910" t="s">
        <v>8322</v>
      </c>
      <c r="S3910" s="9">
        <f t="shared" si="247"/>
        <v>41834.135370370372</v>
      </c>
      <c r="T3910" s="9">
        <f t="shared" si="246"/>
        <v>41849.135370370372</v>
      </c>
    </row>
    <row r="3911" spans="1:20"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244"/>
        <v>0.22499999999999998</v>
      </c>
      <c r="P3911">
        <f t="shared" si="245"/>
        <v>33.75</v>
      </c>
      <c r="Q3911" t="s">
        <v>8321</v>
      </c>
      <c r="R3911" t="s">
        <v>8322</v>
      </c>
      <c r="S3911" s="9">
        <f t="shared" si="247"/>
        <v>41863.359282407408</v>
      </c>
      <c r="T3911" s="9">
        <f t="shared" si="246"/>
        <v>41893.359282407408</v>
      </c>
    </row>
    <row r="3912" spans="1:20"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244"/>
        <v>3.0833333333333335</v>
      </c>
      <c r="P3912">
        <f t="shared" si="245"/>
        <v>61.666666666666664</v>
      </c>
      <c r="Q3912" t="s">
        <v>8321</v>
      </c>
      <c r="R3912" t="s">
        <v>8322</v>
      </c>
      <c r="S3912" s="9">
        <f t="shared" si="247"/>
        <v>42224.756909722222</v>
      </c>
      <c r="T3912" s="9">
        <f t="shared" si="246"/>
        <v>42254.756909722222</v>
      </c>
    </row>
    <row r="3913" spans="1:20"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244"/>
        <v>37.412500000000001</v>
      </c>
      <c r="P3913">
        <f t="shared" si="245"/>
        <v>83.138888888888886</v>
      </c>
      <c r="Q3913" t="s">
        <v>8321</v>
      </c>
      <c r="R3913" t="s">
        <v>8322</v>
      </c>
      <c r="S3913" s="9">
        <f t="shared" si="247"/>
        <v>41939.8122337963</v>
      </c>
      <c r="T3913" s="9">
        <f t="shared" si="246"/>
        <v>41969.853900462964</v>
      </c>
    </row>
    <row r="3914" spans="1:20"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244"/>
        <v>6.6666666666666671E-3</v>
      </c>
      <c r="P3914">
        <f t="shared" si="245"/>
        <v>1</v>
      </c>
      <c r="Q3914" t="s">
        <v>8321</v>
      </c>
      <c r="R3914" t="s">
        <v>8322</v>
      </c>
      <c r="S3914" s="9">
        <f t="shared" si="247"/>
        <v>42059.270023148143</v>
      </c>
      <c r="T3914" s="9">
        <f t="shared" si="246"/>
        <v>42119.190972222219</v>
      </c>
    </row>
    <row r="3915" spans="1:20"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244"/>
        <v>10</v>
      </c>
      <c r="P3915">
        <f t="shared" si="245"/>
        <v>142.85714285714286</v>
      </c>
      <c r="Q3915" t="s">
        <v>8321</v>
      </c>
      <c r="R3915" t="s">
        <v>8322</v>
      </c>
      <c r="S3915" s="9">
        <f t="shared" si="247"/>
        <v>42308.211215277777</v>
      </c>
      <c r="T3915" s="9">
        <f t="shared" si="246"/>
        <v>42338.252881944441</v>
      </c>
    </row>
    <row r="3916" spans="1:20"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244"/>
        <v>36.36</v>
      </c>
      <c r="P3916">
        <f t="shared" si="245"/>
        <v>33.666666666666664</v>
      </c>
      <c r="Q3916" t="s">
        <v>8321</v>
      </c>
      <c r="R3916" t="s">
        <v>8322</v>
      </c>
      <c r="S3916" s="9">
        <f t="shared" si="247"/>
        <v>42114.818935185183</v>
      </c>
      <c r="T3916" s="9">
        <f t="shared" si="246"/>
        <v>42134.957638888889</v>
      </c>
    </row>
    <row r="3917" spans="1:20"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244"/>
        <v>0.33333333333333337</v>
      </c>
      <c r="P3917">
        <f t="shared" si="245"/>
        <v>5</v>
      </c>
      <c r="Q3917" t="s">
        <v>8321</v>
      </c>
      <c r="R3917" t="s">
        <v>8322</v>
      </c>
      <c r="S3917" s="9">
        <f t="shared" si="247"/>
        <v>42492.98505787037</v>
      </c>
      <c r="T3917" s="9">
        <f t="shared" si="246"/>
        <v>42522.98505787037</v>
      </c>
    </row>
    <row r="3918" spans="1:20"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244"/>
        <v>0</v>
      </c>
      <c r="P3918" t="e">
        <f t="shared" si="245"/>
        <v>#DIV/0!</v>
      </c>
      <c r="Q3918" t="s">
        <v>8321</v>
      </c>
      <c r="R3918" t="s">
        <v>8322</v>
      </c>
      <c r="S3918" s="9">
        <f t="shared" si="247"/>
        <v>42494.471666666665</v>
      </c>
      <c r="T3918" s="9">
        <f t="shared" si="246"/>
        <v>42524.471666666665</v>
      </c>
    </row>
    <row r="3919" spans="1:20"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244"/>
        <v>0.2857142857142857</v>
      </c>
      <c r="P3919">
        <f t="shared" si="245"/>
        <v>10</v>
      </c>
      <c r="Q3919" t="s">
        <v>8321</v>
      </c>
      <c r="R3919" t="s">
        <v>8322</v>
      </c>
      <c r="S3919" s="9">
        <f t="shared" si="247"/>
        <v>41863.527326388888</v>
      </c>
      <c r="T3919" s="9">
        <f t="shared" si="246"/>
        <v>41893.527326388888</v>
      </c>
    </row>
    <row r="3920" spans="1:20"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244"/>
        <v>0.2</v>
      </c>
      <c r="P3920">
        <f t="shared" si="245"/>
        <v>40</v>
      </c>
      <c r="Q3920" t="s">
        <v>8321</v>
      </c>
      <c r="R3920" t="s">
        <v>8322</v>
      </c>
      <c r="S3920" s="9">
        <f t="shared" si="247"/>
        <v>41843.664618055554</v>
      </c>
      <c r="T3920" s="9">
        <f t="shared" si="246"/>
        <v>41855.666666666664</v>
      </c>
    </row>
    <row r="3921" spans="1:20"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244"/>
        <v>1.7999999999999998</v>
      </c>
      <c r="P3921">
        <f t="shared" si="245"/>
        <v>30</v>
      </c>
      <c r="Q3921" t="s">
        <v>8321</v>
      </c>
      <c r="R3921" t="s">
        <v>8322</v>
      </c>
      <c r="S3921" s="9">
        <f t="shared" si="247"/>
        <v>42358.684872685189</v>
      </c>
      <c r="T3921" s="9">
        <f t="shared" si="246"/>
        <v>42387</v>
      </c>
    </row>
    <row r="3922" spans="1:20"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244"/>
        <v>5.4</v>
      </c>
      <c r="P3922">
        <f t="shared" si="245"/>
        <v>45</v>
      </c>
      <c r="Q3922" t="s">
        <v>8321</v>
      </c>
      <c r="R3922" t="s">
        <v>8322</v>
      </c>
      <c r="S3922" s="9">
        <f t="shared" si="247"/>
        <v>42657.38726851852</v>
      </c>
      <c r="T3922" s="9">
        <f t="shared" si="246"/>
        <v>42687.428935185191</v>
      </c>
    </row>
    <row r="3923" spans="1:20"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ref="O3923:O3986" si="248">E3923/D3923 *100</f>
        <v>0</v>
      </c>
      <c r="P3923" t="e">
        <f t="shared" si="245"/>
        <v>#DIV/0!</v>
      </c>
      <c r="Q3923" t="s">
        <v>8321</v>
      </c>
      <c r="R3923" t="s">
        <v>8322</v>
      </c>
      <c r="S3923" s="9">
        <f t="shared" si="247"/>
        <v>41926.542303240742</v>
      </c>
      <c r="T3923" s="9">
        <f t="shared" si="246"/>
        <v>41938.75</v>
      </c>
    </row>
    <row r="3924" spans="1:20"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248"/>
        <v>8.1333333333333329</v>
      </c>
      <c r="P3924">
        <f t="shared" si="245"/>
        <v>10.166666666666666</v>
      </c>
      <c r="Q3924" t="s">
        <v>8321</v>
      </c>
      <c r="R3924" t="s">
        <v>8322</v>
      </c>
      <c r="S3924" s="9">
        <f t="shared" si="247"/>
        <v>42020.768634259264</v>
      </c>
      <c r="T3924" s="9">
        <f t="shared" si="246"/>
        <v>42065.958333333328</v>
      </c>
    </row>
    <row r="3925" spans="1:20"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248"/>
        <v>12.034782608695652</v>
      </c>
      <c r="P3925">
        <f t="shared" si="245"/>
        <v>81.411764705882348</v>
      </c>
      <c r="Q3925" t="s">
        <v>8321</v>
      </c>
      <c r="R3925" t="s">
        <v>8322</v>
      </c>
      <c r="S3925" s="9">
        <f t="shared" si="247"/>
        <v>42075.979988425926</v>
      </c>
      <c r="T3925" s="9">
        <f t="shared" si="246"/>
        <v>42103.979988425926</v>
      </c>
    </row>
    <row r="3926" spans="1:20"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248"/>
        <v>15.266666666666667</v>
      </c>
      <c r="P3926">
        <f t="shared" si="245"/>
        <v>57.25</v>
      </c>
      <c r="Q3926" t="s">
        <v>8321</v>
      </c>
      <c r="R3926" t="s">
        <v>8322</v>
      </c>
      <c r="S3926" s="9">
        <f t="shared" si="247"/>
        <v>41786.959745370368</v>
      </c>
      <c r="T3926" s="9">
        <f t="shared" si="246"/>
        <v>41816.959745370368</v>
      </c>
    </row>
    <row r="3927" spans="1:20"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248"/>
        <v>10</v>
      </c>
      <c r="P3927">
        <f t="shared" si="245"/>
        <v>5</v>
      </c>
      <c r="Q3927" t="s">
        <v>8321</v>
      </c>
      <c r="R3927" t="s">
        <v>8322</v>
      </c>
      <c r="S3927" s="9">
        <f t="shared" si="247"/>
        <v>41820.870821759258</v>
      </c>
      <c r="T3927" s="9">
        <f t="shared" si="246"/>
        <v>41850.870821759258</v>
      </c>
    </row>
    <row r="3928" spans="1:20"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248"/>
        <v>0.3</v>
      </c>
      <c r="P3928">
        <f t="shared" si="245"/>
        <v>15</v>
      </c>
      <c r="Q3928" t="s">
        <v>8321</v>
      </c>
      <c r="R3928" t="s">
        <v>8322</v>
      </c>
      <c r="S3928" s="9">
        <f t="shared" si="247"/>
        <v>41970.085046296299</v>
      </c>
      <c r="T3928" s="9">
        <f t="shared" si="246"/>
        <v>42000.085046296299</v>
      </c>
    </row>
    <row r="3929" spans="1:20"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248"/>
        <v>1</v>
      </c>
      <c r="P3929">
        <f t="shared" si="245"/>
        <v>12.5</v>
      </c>
      <c r="Q3929" t="s">
        <v>8321</v>
      </c>
      <c r="R3929" t="s">
        <v>8322</v>
      </c>
      <c r="S3929" s="9">
        <f t="shared" si="247"/>
        <v>41830.267407407409</v>
      </c>
      <c r="T3929" s="9">
        <f t="shared" si="246"/>
        <v>41860.267407407409</v>
      </c>
    </row>
    <row r="3930" spans="1:20"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248"/>
        <v>13.020000000000001</v>
      </c>
      <c r="P3930">
        <f t="shared" si="245"/>
        <v>93</v>
      </c>
      <c r="Q3930" t="s">
        <v>8321</v>
      </c>
      <c r="R3930" t="s">
        <v>8322</v>
      </c>
      <c r="S3930" s="9">
        <f t="shared" si="247"/>
        <v>42265.683182870373</v>
      </c>
      <c r="T3930" s="9">
        <f t="shared" si="246"/>
        <v>42293.207638888889</v>
      </c>
    </row>
    <row r="3931" spans="1:20"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248"/>
        <v>2.2650000000000001</v>
      </c>
      <c r="P3931">
        <f t="shared" si="245"/>
        <v>32.357142857142854</v>
      </c>
      <c r="Q3931" t="s">
        <v>8321</v>
      </c>
      <c r="R3931" t="s">
        <v>8322</v>
      </c>
      <c r="S3931" s="9">
        <f t="shared" si="247"/>
        <v>42601.827141203699</v>
      </c>
      <c r="T3931" s="9">
        <f t="shared" si="246"/>
        <v>42631.827141203699</v>
      </c>
    </row>
    <row r="3932" spans="1:20"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248"/>
        <v>0</v>
      </c>
      <c r="P3932" t="e">
        <f t="shared" si="245"/>
        <v>#DIV/0!</v>
      </c>
      <c r="Q3932" t="s">
        <v>8321</v>
      </c>
      <c r="R3932" t="s">
        <v>8322</v>
      </c>
      <c r="S3932" s="9">
        <f t="shared" si="247"/>
        <v>42433.338749999995</v>
      </c>
      <c r="T3932" s="9">
        <f t="shared" si="246"/>
        <v>42461.25</v>
      </c>
    </row>
    <row r="3933" spans="1:20"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248"/>
        <v>0</v>
      </c>
      <c r="P3933" t="e">
        <f t="shared" si="245"/>
        <v>#DIV/0!</v>
      </c>
      <c r="Q3933" t="s">
        <v>8321</v>
      </c>
      <c r="R3933" t="s">
        <v>8322</v>
      </c>
      <c r="S3933" s="9">
        <f t="shared" si="247"/>
        <v>42228.151701388888</v>
      </c>
      <c r="T3933" s="9">
        <f t="shared" si="246"/>
        <v>42253.151701388888</v>
      </c>
    </row>
    <row r="3934" spans="1:20"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248"/>
        <v>8.3333333333333332E-3</v>
      </c>
      <c r="P3934">
        <f t="shared" si="245"/>
        <v>1</v>
      </c>
      <c r="Q3934" t="s">
        <v>8321</v>
      </c>
      <c r="R3934" t="s">
        <v>8322</v>
      </c>
      <c r="S3934" s="9">
        <f t="shared" si="247"/>
        <v>42415.168564814812</v>
      </c>
      <c r="T3934" s="9">
        <f t="shared" si="246"/>
        <v>42445.126898148148</v>
      </c>
    </row>
    <row r="3935" spans="1:20"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248"/>
        <v>15.742857142857142</v>
      </c>
      <c r="P3935">
        <f t="shared" si="245"/>
        <v>91.833333333333329</v>
      </c>
      <c r="Q3935" t="s">
        <v>8321</v>
      </c>
      <c r="R3935" t="s">
        <v>8322</v>
      </c>
      <c r="S3935" s="9">
        <f t="shared" si="247"/>
        <v>42538.968310185184</v>
      </c>
      <c r="T3935" s="9">
        <f t="shared" si="246"/>
        <v>42568.029861111107</v>
      </c>
    </row>
    <row r="3936" spans="1:20"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248"/>
        <v>11</v>
      </c>
      <c r="P3936">
        <f t="shared" si="245"/>
        <v>45.833333333333336</v>
      </c>
      <c r="Q3936" t="s">
        <v>8321</v>
      </c>
      <c r="R3936" t="s">
        <v>8322</v>
      </c>
      <c r="S3936" s="9">
        <f t="shared" si="247"/>
        <v>42233.671747685185</v>
      </c>
      <c r="T3936" s="9">
        <f t="shared" si="246"/>
        <v>42278.541666666672</v>
      </c>
    </row>
    <row r="3937" spans="1:20"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248"/>
        <v>43.833333333333336</v>
      </c>
      <c r="P3937">
        <f t="shared" si="245"/>
        <v>57.173913043478258</v>
      </c>
      <c r="Q3937" t="s">
        <v>8321</v>
      </c>
      <c r="R3937" t="s">
        <v>8322</v>
      </c>
      <c r="S3937" s="9">
        <f t="shared" si="247"/>
        <v>42221.656782407401</v>
      </c>
      <c r="T3937" s="9">
        <f t="shared" si="246"/>
        <v>42281.656782407401</v>
      </c>
    </row>
    <row r="3938" spans="1:20"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248"/>
        <v>0</v>
      </c>
      <c r="P3938" t="e">
        <f t="shared" si="245"/>
        <v>#DIV/0!</v>
      </c>
      <c r="Q3938" t="s">
        <v>8321</v>
      </c>
      <c r="R3938" t="s">
        <v>8322</v>
      </c>
      <c r="S3938" s="9">
        <f t="shared" si="247"/>
        <v>42675.262962962966</v>
      </c>
      <c r="T3938" s="9">
        <f t="shared" si="246"/>
        <v>42705.304629629631</v>
      </c>
    </row>
    <row r="3939" spans="1:20"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248"/>
        <v>86.135181975736558</v>
      </c>
      <c r="P3939">
        <f t="shared" si="245"/>
        <v>248.5</v>
      </c>
      <c r="Q3939" t="s">
        <v>8321</v>
      </c>
      <c r="R3939" t="s">
        <v>8322</v>
      </c>
      <c r="S3939" s="9">
        <f t="shared" si="247"/>
        <v>42534.631481481483</v>
      </c>
      <c r="T3939" s="9">
        <f t="shared" si="246"/>
        <v>42562.631481481483</v>
      </c>
    </row>
    <row r="3940" spans="1:20"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248"/>
        <v>12.196620583717358</v>
      </c>
      <c r="P3940">
        <f t="shared" si="245"/>
        <v>79.400000000000006</v>
      </c>
      <c r="Q3940" t="s">
        <v>8321</v>
      </c>
      <c r="R3940" t="s">
        <v>8322</v>
      </c>
      <c r="S3940" s="9">
        <f t="shared" si="247"/>
        <v>42151.905717592599</v>
      </c>
      <c r="T3940" s="9">
        <f t="shared" si="246"/>
        <v>42182.905717592599</v>
      </c>
    </row>
    <row r="3941" spans="1:20"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248"/>
        <v>0.1</v>
      </c>
      <c r="P3941">
        <f t="shared" si="245"/>
        <v>5</v>
      </c>
      <c r="Q3941" t="s">
        <v>8321</v>
      </c>
      <c r="R3941" t="s">
        <v>8322</v>
      </c>
      <c r="S3941" s="9">
        <f t="shared" si="247"/>
        <v>41915.400219907409</v>
      </c>
      <c r="T3941" s="9">
        <f t="shared" si="246"/>
        <v>41919.1875</v>
      </c>
    </row>
    <row r="3942" spans="1:20"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248"/>
        <v>0.22</v>
      </c>
      <c r="P3942">
        <f t="shared" si="245"/>
        <v>5.5</v>
      </c>
      <c r="Q3942" t="s">
        <v>8321</v>
      </c>
      <c r="R3942" t="s">
        <v>8322</v>
      </c>
      <c r="S3942" s="9">
        <f t="shared" si="247"/>
        <v>41961.492488425924</v>
      </c>
      <c r="T3942" s="9">
        <f t="shared" si="246"/>
        <v>42006.492488425924</v>
      </c>
    </row>
    <row r="3943" spans="1:20"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248"/>
        <v>0.90909090909090906</v>
      </c>
      <c r="P3943">
        <f t="shared" si="245"/>
        <v>25</v>
      </c>
      <c r="Q3943" t="s">
        <v>8321</v>
      </c>
      <c r="R3943" t="s">
        <v>8322</v>
      </c>
      <c r="S3943" s="9">
        <f t="shared" si="247"/>
        <v>41940.587233796294</v>
      </c>
      <c r="T3943" s="9">
        <f t="shared" si="246"/>
        <v>41968.041666666672</v>
      </c>
    </row>
    <row r="3944" spans="1:20"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248"/>
        <v>0</v>
      </c>
      <c r="P3944" t="e">
        <f t="shared" si="245"/>
        <v>#DIV/0!</v>
      </c>
      <c r="Q3944" t="s">
        <v>8321</v>
      </c>
      <c r="R3944" t="s">
        <v>8322</v>
      </c>
      <c r="S3944" s="9">
        <f t="shared" si="247"/>
        <v>42111.904097222221</v>
      </c>
      <c r="T3944" s="9">
        <f t="shared" si="246"/>
        <v>42171.904097222221</v>
      </c>
    </row>
    <row r="3945" spans="1:20"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248"/>
        <v>35.64</v>
      </c>
      <c r="P3945">
        <f t="shared" si="245"/>
        <v>137.07692307692307</v>
      </c>
      <c r="Q3945" t="s">
        <v>8321</v>
      </c>
      <c r="R3945" t="s">
        <v>8322</v>
      </c>
      <c r="S3945" s="9">
        <f t="shared" si="247"/>
        <v>42279.778564814813</v>
      </c>
      <c r="T3945" s="9">
        <f t="shared" si="246"/>
        <v>42310.701388888891</v>
      </c>
    </row>
    <row r="3946" spans="1:20"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248"/>
        <v>0</v>
      </c>
      <c r="P3946" t="e">
        <f t="shared" si="245"/>
        <v>#DIV/0!</v>
      </c>
      <c r="Q3946" t="s">
        <v>8321</v>
      </c>
      <c r="R3946" t="s">
        <v>8322</v>
      </c>
      <c r="S3946" s="9">
        <f t="shared" si="247"/>
        <v>42213.662905092591</v>
      </c>
      <c r="T3946" s="9">
        <f t="shared" si="246"/>
        <v>42243.662905092591</v>
      </c>
    </row>
    <row r="3947" spans="1:20"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248"/>
        <v>0.25</v>
      </c>
      <c r="P3947">
        <f t="shared" si="245"/>
        <v>5</v>
      </c>
      <c r="Q3947" t="s">
        <v>8321</v>
      </c>
      <c r="R3947" t="s">
        <v>8322</v>
      </c>
      <c r="S3947" s="9">
        <f t="shared" si="247"/>
        <v>42109.801712962959</v>
      </c>
      <c r="T3947" s="9">
        <f t="shared" si="246"/>
        <v>42139.801712962959</v>
      </c>
    </row>
    <row r="3948" spans="1:20"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248"/>
        <v>3.25</v>
      </c>
      <c r="P3948">
        <f t="shared" si="245"/>
        <v>39</v>
      </c>
      <c r="Q3948" t="s">
        <v>8321</v>
      </c>
      <c r="R3948" t="s">
        <v>8322</v>
      </c>
      <c r="S3948" s="9">
        <f t="shared" si="247"/>
        <v>42031.833587962959</v>
      </c>
      <c r="T3948" s="9">
        <f t="shared" si="246"/>
        <v>42063.333333333328</v>
      </c>
    </row>
    <row r="3949" spans="1:20"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248"/>
        <v>3.3666666666666663</v>
      </c>
      <c r="P3949">
        <f t="shared" si="245"/>
        <v>50.5</v>
      </c>
      <c r="Q3949" t="s">
        <v>8321</v>
      </c>
      <c r="R3949" t="s">
        <v>8322</v>
      </c>
      <c r="S3949" s="9">
        <f t="shared" si="247"/>
        <v>42615.142870370371</v>
      </c>
      <c r="T3949" s="9">
        <f t="shared" si="246"/>
        <v>42645.142870370371</v>
      </c>
    </row>
    <row r="3950" spans="1:20"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248"/>
        <v>0</v>
      </c>
      <c r="P3950" t="e">
        <f t="shared" si="245"/>
        <v>#DIV/0!</v>
      </c>
      <c r="Q3950" t="s">
        <v>8321</v>
      </c>
      <c r="R3950" t="s">
        <v>8322</v>
      </c>
      <c r="S3950" s="9">
        <f t="shared" si="247"/>
        <v>41829.325497685182</v>
      </c>
      <c r="T3950" s="9">
        <f t="shared" si="246"/>
        <v>41889.325497685182</v>
      </c>
    </row>
    <row r="3951" spans="1:20"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248"/>
        <v>15.770000000000001</v>
      </c>
      <c r="P3951">
        <f t="shared" si="245"/>
        <v>49.28125</v>
      </c>
      <c r="Q3951" t="s">
        <v>8321</v>
      </c>
      <c r="R3951" t="s">
        <v>8322</v>
      </c>
      <c r="S3951" s="9">
        <f t="shared" si="247"/>
        <v>42016.120613425926</v>
      </c>
      <c r="T3951" s="9">
        <f t="shared" si="246"/>
        <v>42046.120613425926</v>
      </c>
    </row>
    <row r="3952" spans="1:20"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248"/>
        <v>0.625</v>
      </c>
      <c r="P3952">
        <f t="shared" si="245"/>
        <v>25</v>
      </c>
      <c r="Q3952" t="s">
        <v>8321</v>
      </c>
      <c r="R3952" t="s">
        <v>8322</v>
      </c>
      <c r="S3952" s="9">
        <f t="shared" si="247"/>
        <v>42439.702314814815</v>
      </c>
      <c r="T3952" s="9">
        <f t="shared" si="246"/>
        <v>42468.774305555555</v>
      </c>
    </row>
    <row r="3953" spans="1:20"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248"/>
        <v>5.0000000000000001E-4</v>
      </c>
      <c r="P3953">
        <f t="shared" si="245"/>
        <v>1</v>
      </c>
      <c r="Q3953" t="s">
        <v>8321</v>
      </c>
      <c r="R3953" t="s">
        <v>8322</v>
      </c>
      <c r="S3953" s="9">
        <f t="shared" si="247"/>
        <v>42433.825717592597</v>
      </c>
      <c r="T3953" s="9">
        <f t="shared" si="246"/>
        <v>42493.784050925926</v>
      </c>
    </row>
    <row r="3954" spans="1:20"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248"/>
        <v>9.6153846153846159E-2</v>
      </c>
      <c r="P3954">
        <f t="shared" si="245"/>
        <v>25</v>
      </c>
      <c r="Q3954" t="s">
        <v>8321</v>
      </c>
      <c r="R3954" t="s">
        <v>8322</v>
      </c>
      <c r="S3954" s="9">
        <f t="shared" si="247"/>
        <v>42243.790393518517</v>
      </c>
      <c r="T3954" s="9">
        <f t="shared" si="246"/>
        <v>42303.790393518517</v>
      </c>
    </row>
    <row r="3955" spans="1:20"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248"/>
        <v>0</v>
      </c>
      <c r="P3955" t="e">
        <f t="shared" si="245"/>
        <v>#DIV/0!</v>
      </c>
      <c r="Q3955" t="s">
        <v>8321</v>
      </c>
      <c r="R3955" t="s">
        <v>8322</v>
      </c>
      <c r="S3955" s="9">
        <f t="shared" si="247"/>
        <v>42550.048449074078</v>
      </c>
      <c r="T3955" s="9">
        <f t="shared" si="246"/>
        <v>42580.978472222225</v>
      </c>
    </row>
    <row r="3956" spans="1:20"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248"/>
        <v>0</v>
      </c>
      <c r="P3956" t="e">
        <f t="shared" si="245"/>
        <v>#DIV/0!</v>
      </c>
      <c r="Q3956" t="s">
        <v>8321</v>
      </c>
      <c r="R3956" t="s">
        <v>8322</v>
      </c>
      <c r="S3956" s="9">
        <f t="shared" si="247"/>
        <v>41774.651203703703</v>
      </c>
      <c r="T3956" s="9">
        <f t="shared" si="246"/>
        <v>41834.651203703703</v>
      </c>
    </row>
    <row r="3957" spans="1:20"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248"/>
        <v>24.285714285714285</v>
      </c>
      <c r="P3957">
        <f t="shared" si="245"/>
        <v>53.125</v>
      </c>
      <c r="Q3957" t="s">
        <v>8321</v>
      </c>
      <c r="R3957" t="s">
        <v>8322</v>
      </c>
      <c r="S3957" s="9">
        <f t="shared" si="247"/>
        <v>42306.848854166667</v>
      </c>
      <c r="T3957" s="9">
        <f t="shared" si="246"/>
        <v>42336.890520833331</v>
      </c>
    </row>
    <row r="3958" spans="1:20"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248"/>
        <v>0</v>
      </c>
      <c r="P3958" t="e">
        <f t="shared" si="245"/>
        <v>#DIV/0!</v>
      </c>
      <c r="Q3958" t="s">
        <v>8321</v>
      </c>
      <c r="R3958" t="s">
        <v>8322</v>
      </c>
      <c r="S3958" s="9">
        <f t="shared" si="247"/>
        <v>42457.932025462964</v>
      </c>
      <c r="T3958" s="9">
        <f t="shared" si="246"/>
        <v>42485.013888888891</v>
      </c>
    </row>
    <row r="3959" spans="1:20"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248"/>
        <v>2.5000000000000001E-2</v>
      </c>
      <c r="P3959">
        <f t="shared" si="245"/>
        <v>7</v>
      </c>
      <c r="Q3959" t="s">
        <v>8321</v>
      </c>
      <c r="R3959" t="s">
        <v>8322</v>
      </c>
      <c r="S3959" s="9">
        <f t="shared" si="247"/>
        <v>42513.976319444439</v>
      </c>
      <c r="T3959" s="9">
        <f t="shared" si="246"/>
        <v>42559.976319444439</v>
      </c>
    </row>
    <row r="3960" spans="1:20"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248"/>
        <v>32.049999999999997</v>
      </c>
      <c r="P3960">
        <f t="shared" si="245"/>
        <v>40.0625</v>
      </c>
      <c r="Q3960" t="s">
        <v>8321</v>
      </c>
      <c r="R3960" t="s">
        <v>8322</v>
      </c>
      <c r="S3960" s="9">
        <f t="shared" si="247"/>
        <v>41816.950370370374</v>
      </c>
      <c r="T3960" s="9">
        <f t="shared" si="246"/>
        <v>41853.583333333336</v>
      </c>
    </row>
    <row r="3961" spans="1:20"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248"/>
        <v>24.333333333333336</v>
      </c>
      <c r="P3961">
        <f t="shared" si="245"/>
        <v>24.333333333333332</v>
      </c>
      <c r="Q3961" t="s">
        <v>8321</v>
      </c>
      <c r="R3961" t="s">
        <v>8322</v>
      </c>
      <c r="S3961" s="9">
        <f t="shared" si="247"/>
        <v>41880.788842592592</v>
      </c>
      <c r="T3961" s="9">
        <f t="shared" si="246"/>
        <v>41910.788842592592</v>
      </c>
    </row>
    <row r="3962" spans="1:20"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248"/>
        <v>1.5</v>
      </c>
      <c r="P3962">
        <f t="shared" si="245"/>
        <v>11.25</v>
      </c>
      <c r="Q3962" t="s">
        <v>8321</v>
      </c>
      <c r="R3962" t="s">
        <v>8322</v>
      </c>
      <c r="S3962" s="9">
        <f t="shared" si="247"/>
        <v>42342.845555555556</v>
      </c>
      <c r="T3962" s="9">
        <f t="shared" si="246"/>
        <v>42372.845555555556</v>
      </c>
    </row>
    <row r="3963" spans="1:20"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248"/>
        <v>0.42</v>
      </c>
      <c r="P3963">
        <f t="shared" si="245"/>
        <v>10.5</v>
      </c>
      <c r="Q3963" t="s">
        <v>8321</v>
      </c>
      <c r="R3963" t="s">
        <v>8322</v>
      </c>
      <c r="S3963" s="9">
        <f t="shared" si="247"/>
        <v>41745.891319444447</v>
      </c>
      <c r="T3963" s="9">
        <f t="shared" si="246"/>
        <v>41767.891319444447</v>
      </c>
    </row>
    <row r="3964" spans="1:20"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248"/>
        <v>3.214285714285714</v>
      </c>
      <c r="P3964">
        <f t="shared" si="245"/>
        <v>15</v>
      </c>
      <c r="Q3964" t="s">
        <v>8321</v>
      </c>
      <c r="R3964" t="s">
        <v>8322</v>
      </c>
      <c r="S3964" s="9">
        <f t="shared" si="247"/>
        <v>42311.621458333335</v>
      </c>
      <c r="T3964" s="9">
        <f t="shared" si="246"/>
        <v>42336.621458333335</v>
      </c>
    </row>
    <row r="3965" spans="1:20"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248"/>
        <v>0</v>
      </c>
      <c r="P3965" t="e">
        <f t="shared" si="245"/>
        <v>#DIV/0!</v>
      </c>
      <c r="Q3965" t="s">
        <v>8321</v>
      </c>
      <c r="R3965" t="s">
        <v>8322</v>
      </c>
      <c r="S3965" s="9">
        <f t="shared" si="247"/>
        <v>42296.154131944444</v>
      </c>
      <c r="T3965" s="9">
        <f t="shared" si="246"/>
        <v>42326.195798611108</v>
      </c>
    </row>
    <row r="3966" spans="1:20"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248"/>
        <v>6.3</v>
      </c>
      <c r="P3966">
        <f t="shared" si="245"/>
        <v>42</v>
      </c>
      <c r="Q3966" t="s">
        <v>8321</v>
      </c>
      <c r="R3966" t="s">
        <v>8322</v>
      </c>
      <c r="S3966" s="9">
        <f t="shared" si="247"/>
        <v>42053.722060185188</v>
      </c>
      <c r="T3966" s="9">
        <f t="shared" si="246"/>
        <v>42113.680393518516</v>
      </c>
    </row>
    <row r="3967" spans="1:20"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248"/>
        <v>14.249999999999998</v>
      </c>
      <c r="P3967">
        <f t="shared" si="245"/>
        <v>71.25</v>
      </c>
      <c r="Q3967" t="s">
        <v>8321</v>
      </c>
      <c r="R3967" t="s">
        <v>8322</v>
      </c>
      <c r="S3967" s="9">
        <f t="shared" si="247"/>
        <v>42414.235879629632</v>
      </c>
      <c r="T3967" s="9">
        <f t="shared" si="246"/>
        <v>42474.194212962961</v>
      </c>
    </row>
    <row r="3968" spans="1:20"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248"/>
        <v>0.6</v>
      </c>
      <c r="P3968">
        <f t="shared" si="245"/>
        <v>22.5</v>
      </c>
      <c r="Q3968" t="s">
        <v>8321</v>
      </c>
      <c r="R3968" t="s">
        <v>8322</v>
      </c>
      <c r="S3968" s="9">
        <f t="shared" si="247"/>
        <v>41801.711550925924</v>
      </c>
      <c r="T3968" s="9">
        <f t="shared" si="246"/>
        <v>41844.124305555553</v>
      </c>
    </row>
    <row r="3969" spans="1:20"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248"/>
        <v>24.117647058823529</v>
      </c>
      <c r="P3969">
        <f t="shared" si="245"/>
        <v>41</v>
      </c>
      <c r="Q3969" t="s">
        <v>8321</v>
      </c>
      <c r="R3969" t="s">
        <v>8322</v>
      </c>
      <c r="S3969" s="9">
        <f t="shared" si="247"/>
        <v>42770.290590277778</v>
      </c>
      <c r="T3969" s="9">
        <f t="shared" si="246"/>
        <v>42800.290590277778</v>
      </c>
    </row>
    <row r="3970" spans="1:20"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si="248"/>
        <v>10.54</v>
      </c>
      <c r="P3970">
        <f t="shared" si="245"/>
        <v>47.909090909090907</v>
      </c>
      <c r="Q3970" t="s">
        <v>8321</v>
      </c>
      <c r="R3970" t="s">
        <v>8322</v>
      </c>
      <c r="S3970" s="9">
        <f t="shared" si="247"/>
        <v>42452.815659722226</v>
      </c>
      <c r="T3970" s="9">
        <f t="shared" si="246"/>
        <v>42512.815659722226</v>
      </c>
    </row>
    <row r="3971" spans="1:20"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si="248"/>
        <v>7.4690265486725664</v>
      </c>
      <c r="P3971">
        <f t="shared" ref="P3971:P4034" si="249">(E3971/L3971)</f>
        <v>35.166666666666664</v>
      </c>
      <c r="Q3971" t="s">
        <v>8321</v>
      </c>
      <c r="R3971" t="s">
        <v>8322</v>
      </c>
      <c r="S3971" s="9">
        <f t="shared" si="247"/>
        <v>42601.854699074072</v>
      </c>
      <c r="T3971" s="9">
        <f t="shared" ref="T3971:T4034" si="250">(((I3971/60)/60)/24)+DATE(1970,1,1)</f>
        <v>42611.163194444445</v>
      </c>
    </row>
    <row r="3972" spans="1:20"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248"/>
        <v>7.3333333333333334E-2</v>
      </c>
      <c r="P3972">
        <f t="shared" si="249"/>
        <v>5.5</v>
      </c>
      <c r="Q3972" t="s">
        <v>8321</v>
      </c>
      <c r="R3972" t="s">
        <v>8322</v>
      </c>
      <c r="S3972" s="9">
        <f t="shared" ref="S3972:S4035" si="251">(((J3972/60)/60)/24)+DATE(1970,1,1)</f>
        <v>42447.863553240735</v>
      </c>
      <c r="T3972" s="9">
        <f t="shared" si="250"/>
        <v>42477.863553240735</v>
      </c>
    </row>
    <row r="3973" spans="1:20"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248"/>
        <v>0.97142857142857131</v>
      </c>
      <c r="P3973">
        <f t="shared" si="249"/>
        <v>22.666666666666668</v>
      </c>
      <c r="Q3973" t="s">
        <v>8321</v>
      </c>
      <c r="R3973" t="s">
        <v>8322</v>
      </c>
      <c r="S3973" s="9">
        <f t="shared" si="251"/>
        <v>41811.536180555559</v>
      </c>
      <c r="T3973" s="9">
        <f t="shared" si="250"/>
        <v>41841.536180555559</v>
      </c>
    </row>
    <row r="3974" spans="1:20"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248"/>
        <v>21.099999999999998</v>
      </c>
      <c r="P3974">
        <f t="shared" si="249"/>
        <v>26.375</v>
      </c>
      <c r="Q3974" t="s">
        <v>8321</v>
      </c>
      <c r="R3974" t="s">
        <v>8322</v>
      </c>
      <c r="S3974" s="9">
        <f t="shared" si="251"/>
        <v>41981.067523148144</v>
      </c>
      <c r="T3974" s="9">
        <f t="shared" si="250"/>
        <v>42041.067523148144</v>
      </c>
    </row>
    <row r="3975" spans="1:20"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248"/>
        <v>78.100000000000009</v>
      </c>
      <c r="P3975">
        <f t="shared" si="249"/>
        <v>105.54054054054055</v>
      </c>
      <c r="Q3975" t="s">
        <v>8321</v>
      </c>
      <c r="R3975" t="s">
        <v>8322</v>
      </c>
      <c r="S3975" s="9">
        <f t="shared" si="251"/>
        <v>42469.68414351852</v>
      </c>
      <c r="T3975" s="9">
        <f t="shared" si="250"/>
        <v>42499.166666666672</v>
      </c>
    </row>
    <row r="3976" spans="1:20"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248"/>
        <v>32</v>
      </c>
      <c r="P3976">
        <f t="shared" si="249"/>
        <v>29.09090909090909</v>
      </c>
      <c r="Q3976" t="s">
        <v>8321</v>
      </c>
      <c r="R3976" t="s">
        <v>8322</v>
      </c>
      <c r="S3976" s="9">
        <f t="shared" si="251"/>
        <v>42493.546851851846</v>
      </c>
      <c r="T3976" s="9">
        <f t="shared" si="250"/>
        <v>42523.546851851846</v>
      </c>
    </row>
    <row r="3977" spans="1:20"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248"/>
        <v>0</v>
      </c>
      <c r="P3977" t="e">
        <f t="shared" si="249"/>
        <v>#DIV/0!</v>
      </c>
      <c r="Q3977" t="s">
        <v>8321</v>
      </c>
      <c r="R3977" t="s">
        <v>8322</v>
      </c>
      <c r="S3977" s="9">
        <f t="shared" si="251"/>
        <v>42534.866875</v>
      </c>
      <c r="T3977" s="9">
        <f t="shared" si="250"/>
        <v>42564.866875</v>
      </c>
    </row>
    <row r="3978" spans="1:20"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248"/>
        <v>47.692307692307693</v>
      </c>
      <c r="P3978">
        <f t="shared" si="249"/>
        <v>62</v>
      </c>
      <c r="Q3978" t="s">
        <v>8321</v>
      </c>
      <c r="R3978" t="s">
        <v>8322</v>
      </c>
      <c r="S3978" s="9">
        <f t="shared" si="251"/>
        <v>41830.858344907407</v>
      </c>
      <c r="T3978" s="9">
        <f t="shared" si="250"/>
        <v>41852.291666666664</v>
      </c>
    </row>
    <row r="3979" spans="1:20"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248"/>
        <v>1.4500000000000002</v>
      </c>
      <c r="P3979">
        <f t="shared" si="249"/>
        <v>217.5</v>
      </c>
      <c r="Q3979" t="s">
        <v>8321</v>
      </c>
      <c r="R3979" t="s">
        <v>8322</v>
      </c>
      <c r="S3979" s="9">
        <f t="shared" si="251"/>
        <v>42543.788564814815</v>
      </c>
      <c r="T3979" s="9">
        <f t="shared" si="250"/>
        <v>42573.788564814815</v>
      </c>
    </row>
    <row r="3980" spans="1:20"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248"/>
        <v>10.7</v>
      </c>
      <c r="P3980">
        <f t="shared" si="249"/>
        <v>26.75</v>
      </c>
      <c r="Q3980" t="s">
        <v>8321</v>
      </c>
      <c r="R3980" t="s">
        <v>8322</v>
      </c>
      <c r="S3980" s="9">
        <f t="shared" si="251"/>
        <v>41975.642974537041</v>
      </c>
      <c r="T3980" s="9">
        <f t="shared" si="250"/>
        <v>42035.642974537041</v>
      </c>
    </row>
    <row r="3981" spans="1:20"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248"/>
        <v>1.8333333333333333</v>
      </c>
      <c r="P3981">
        <f t="shared" si="249"/>
        <v>18.333333333333332</v>
      </c>
      <c r="Q3981" t="s">
        <v>8321</v>
      </c>
      <c r="R3981" t="s">
        <v>8322</v>
      </c>
      <c r="S3981" s="9">
        <f t="shared" si="251"/>
        <v>42069.903437500005</v>
      </c>
      <c r="T3981" s="9">
        <f t="shared" si="250"/>
        <v>42092.833333333328</v>
      </c>
    </row>
    <row r="3982" spans="1:20"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248"/>
        <v>18</v>
      </c>
      <c r="P3982">
        <f t="shared" si="249"/>
        <v>64.285714285714292</v>
      </c>
      <c r="Q3982" t="s">
        <v>8321</v>
      </c>
      <c r="R3982" t="s">
        <v>8322</v>
      </c>
      <c r="S3982" s="9">
        <f t="shared" si="251"/>
        <v>41795.598923611113</v>
      </c>
      <c r="T3982" s="9">
        <f t="shared" si="250"/>
        <v>41825.598923611113</v>
      </c>
    </row>
    <row r="3983" spans="1:20"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248"/>
        <v>4.083333333333333</v>
      </c>
      <c r="P3983">
        <f t="shared" si="249"/>
        <v>175</v>
      </c>
      <c r="Q3983" t="s">
        <v>8321</v>
      </c>
      <c r="R3983" t="s">
        <v>8322</v>
      </c>
      <c r="S3983" s="9">
        <f t="shared" si="251"/>
        <v>42508.179965277777</v>
      </c>
      <c r="T3983" s="9">
        <f t="shared" si="250"/>
        <v>42568.179965277777</v>
      </c>
    </row>
    <row r="3984" spans="1:20"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248"/>
        <v>20</v>
      </c>
      <c r="P3984">
        <f t="shared" si="249"/>
        <v>34</v>
      </c>
      <c r="Q3984" t="s">
        <v>8321</v>
      </c>
      <c r="R3984" t="s">
        <v>8322</v>
      </c>
      <c r="S3984" s="9">
        <f t="shared" si="251"/>
        <v>42132.809953703705</v>
      </c>
      <c r="T3984" s="9">
        <f t="shared" si="250"/>
        <v>42192.809953703705</v>
      </c>
    </row>
    <row r="3985" spans="1:20"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248"/>
        <v>34.802513464991023</v>
      </c>
      <c r="P3985">
        <f t="shared" si="249"/>
        <v>84.282608695652172</v>
      </c>
      <c r="Q3985" t="s">
        <v>8321</v>
      </c>
      <c r="R3985" t="s">
        <v>8322</v>
      </c>
      <c r="S3985" s="9">
        <f t="shared" si="251"/>
        <v>41747.86986111111</v>
      </c>
      <c r="T3985" s="9">
        <f t="shared" si="250"/>
        <v>41779.290972222225</v>
      </c>
    </row>
    <row r="3986" spans="1:20"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248"/>
        <v>6.3333333333333339</v>
      </c>
      <c r="P3986">
        <f t="shared" si="249"/>
        <v>9.5</v>
      </c>
      <c r="Q3986" t="s">
        <v>8321</v>
      </c>
      <c r="R3986" t="s">
        <v>8322</v>
      </c>
      <c r="S3986" s="9">
        <f t="shared" si="251"/>
        <v>41920.963472222218</v>
      </c>
      <c r="T3986" s="9">
        <f t="shared" si="250"/>
        <v>41951</v>
      </c>
    </row>
    <row r="3987" spans="1:20"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ref="O3987:O4050" si="252">E3987/D3987 *100</f>
        <v>32.049999999999997</v>
      </c>
      <c r="P3987">
        <f t="shared" si="249"/>
        <v>33.736842105263158</v>
      </c>
      <c r="Q3987" t="s">
        <v>8321</v>
      </c>
      <c r="R3987" t="s">
        <v>8322</v>
      </c>
      <c r="S3987" s="9">
        <f t="shared" si="251"/>
        <v>42399.707407407404</v>
      </c>
      <c r="T3987" s="9">
        <f t="shared" si="250"/>
        <v>42420.878472222219</v>
      </c>
    </row>
    <row r="3988" spans="1:20"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252"/>
        <v>9.76</v>
      </c>
      <c r="P3988">
        <f t="shared" si="249"/>
        <v>37.53846153846154</v>
      </c>
      <c r="Q3988" t="s">
        <v>8321</v>
      </c>
      <c r="R3988" t="s">
        <v>8322</v>
      </c>
      <c r="S3988" s="9">
        <f t="shared" si="251"/>
        <v>42467.548541666663</v>
      </c>
      <c r="T3988" s="9">
        <f t="shared" si="250"/>
        <v>42496.544444444444</v>
      </c>
    </row>
    <row r="3989" spans="1:20"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252"/>
        <v>37.75</v>
      </c>
      <c r="P3989">
        <f t="shared" si="249"/>
        <v>11.615384615384615</v>
      </c>
      <c r="Q3989" t="s">
        <v>8321</v>
      </c>
      <c r="R3989" t="s">
        <v>8322</v>
      </c>
      <c r="S3989" s="9">
        <f t="shared" si="251"/>
        <v>41765.92465277778</v>
      </c>
      <c r="T3989" s="9">
        <f t="shared" si="250"/>
        <v>41775.92465277778</v>
      </c>
    </row>
    <row r="3990" spans="1:20"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252"/>
        <v>2.1333333333333333</v>
      </c>
      <c r="P3990">
        <f t="shared" si="249"/>
        <v>8</v>
      </c>
      <c r="Q3990" t="s">
        <v>8321</v>
      </c>
      <c r="R3990" t="s">
        <v>8322</v>
      </c>
      <c r="S3990" s="9">
        <f t="shared" si="251"/>
        <v>42230.08116898148</v>
      </c>
      <c r="T3990" s="9">
        <f t="shared" si="250"/>
        <v>42245.08116898148</v>
      </c>
    </row>
    <row r="3991" spans="1:20"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252"/>
        <v>0</v>
      </c>
      <c r="P3991" t="e">
        <f t="shared" si="249"/>
        <v>#DIV/0!</v>
      </c>
      <c r="Q3991" t="s">
        <v>8321</v>
      </c>
      <c r="R3991" t="s">
        <v>8322</v>
      </c>
      <c r="S3991" s="9">
        <f t="shared" si="251"/>
        <v>42286.749780092592</v>
      </c>
      <c r="T3991" s="9">
        <f t="shared" si="250"/>
        <v>42316.791446759264</v>
      </c>
    </row>
    <row r="3992" spans="1:20"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252"/>
        <v>4.1818181818181817</v>
      </c>
      <c r="P3992">
        <f t="shared" si="249"/>
        <v>23</v>
      </c>
      <c r="Q3992" t="s">
        <v>8321</v>
      </c>
      <c r="R3992" t="s">
        <v>8322</v>
      </c>
      <c r="S3992" s="9">
        <f t="shared" si="251"/>
        <v>42401.672372685185</v>
      </c>
      <c r="T3992" s="9">
        <f t="shared" si="250"/>
        <v>42431.672372685185</v>
      </c>
    </row>
    <row r="3993" spans="1:20"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252"/>
        <v>20</v>
      </c>
      <c r="P3993">
        <f t="shared" si="249"/>
        <v>100</v>
      </c>
      <c r="Q3993" t="s">
        <v>8321</v>
      </c>
      <c r="R3993" t="s">
        <v>8322</v>
      </c>
      <c r="S3993" s="9">
        <f t="shared" si="251"/>
        <v>42125.644467592589</v>
      </c>
      <c r="T3993" s="9">
        <f t="shared" si="250"/>
        <v>42155.644467592589</v>
      </c>
    </row>
    <row r="3994" spans="1:20"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252"/>
        <v>5.41</v>
      </c>
      <c r="P3994">
        <f t="shared" si="249"/>
        <v>60.111111111111114</v>
      </c>
      <c r="Q3994" t="s">
        <v>8321</v>
      </c>
      <c r="R3994" t="s">
        <v>8322</v>
      </c>
      <c r="S3994" s="9">
        <f t="shared" si="251"/>
        <v>42289.94049768518</v>
      </c>
      <c r="T3994" s="9">
        <f t="shared" si="250"/>
        <v>42349.982164351852</v>
      </c>
    </row>
    <row r="3995" spans="1:20"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252"/>
        <v>6.0000000000000001E-3</v>
      </c>
      <c r="P3995">
        <f t="shared" si="249"/>
        <v>3</v>
      </c>
      <c r="Q3995" t="s">
        <v>8321</v>
      </c>
      <c r="R3995" t="s">
        <v>8322</v>
      </c>
      <c r="S3995" s="9">
        <f t="shared" si="251"/>
        <v>42107.864722222221</v>
      </c>
      <c r="T3995" s="9">
        <f t="shared" si="250"/>
        <v>42137.864722222221</v>
      </c>
    </row>
    <row r="3996" spans="1:20"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252"/>
        <v>0.25</v>
      </c>
      <c r="P3996">
        <f t="shared" si="249"/>
        <v>5</v>
      </c>
      <c r="Q3996" t="s">
        <v>8321</v>
      </c>
      <c r="R3996" t="s">
        <v>8322</v>
      </c>
      <c r="S3996" s="9">
        <f t="shared" si="251"/>
        <v>41809.389930555553</v>
      </c>
      <c r="T3996" s="9">
        <f t="shared" si="250"/>
        <v>41839.389930555553</v>
      </c>
    </row>
    <row r="3997" spans="1:20"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252"/>
        <v>35</v>
      </c>
      <c r="P3997">
        <f t="shared" si="249"/>
        <v>17.5</v>
      </c>
      <c r="Q3997" t="s">
        <v>8321</v>
      </c>
      <c r="R3997" t="s">
        <v>8322</v>
      </c>
      <c r="S3997" s="9">
        <f t="shared" si="251"/>
        <v>42019.683761574073</v>
      </c>
      <c r="T3997" s="9">
        <f t="shared" si="250"/>
        <v>42049.477083333331</v>
      </c>
    </row>
    <row r="3998" spans="1:20"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252"/>
        <v>16.566666666666666</v>
      </c>
      <c r="P3998">
        <f t="shared" si="249"/>
        <v>29.235294117647058</v>
      </c>
      <c r="Q3998" t="s">
        <v>8321</v>
      </c>
      <c r="R3998" t="s">
        <v>8322</v>
      </c>
      <c r="S3998" s="9">
        <f t="shared" si="251"/>
        <v>41950.26694444444</v>
      </c>
      <c r="T3998" s="9">
        <f t="shared" si="250"/>
        <v>41963.669444444444</v>
      </c>
    </row>
    <row r="3999" spans="1:20"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252"/>
        <v>0</v>
      </c>
      <c r="P3999" t="e">
        <f t="shared" si="249"/>
        <v>#DIV/0!</v>
      </c>
      <c r="Q3999" t="s">
        <v>8321</v>
      </c>
      <c r="R3999" t="s">
        <v>8322</v>
      </c>
      <c r="S3999" s="9">
        <f t="shared" si="251"/>
        <v>42069.391446759255</v>
      </c>
      <c r="T3999" s="9">
        <f t="shared" si="250"/>
        <v>42099.349780092598</v>
      </c>
    </row>
    <row r="4000" spans="1:20"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252"/>
        <v>57.199999999999996</v>
      </c>
      <c r="P4000">
        <f t="shared" si="249"/>
        <v>59.583333333333336</v>
      </c>
      <c r="Q4000" t="s">
        <v>8321</v>
      </c>
      <c r="R4000" t="s">
        <v>8322</v>
      </c>
      <c r="S4000" s="9">
        <f t="shared" si="251"/>
        <v>42061.963263888887</v>
      </c>
      <c r="T4000" s="9">
        <f t="shared" si="250"/>
        <v>42091.921597222223</v>
      </c>
    </row>
    <row r="4001" spans="1:20"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252"/>
        <v>16.514285714285716</v>
      </c>
      <c r="P4001">
        <f t="shared" si="249"/>
        <v>82.571428571428569</v>
      </c>
      <c r="Q4001" t="s">
        <v>8321</v>
      </c>
      <c r="R4001" t="s">
        <v>8322</v>
      </c>
      <c r="S4001" s="9">
        <f t="shared" si="251"/>
        <v>41842.828680555554</v>
      </c>
      <c r="T4001" s="9">
        <f t="shared" si="250"/>
        <v>41882.827650462961</v>
      </c>
    </row>
    <row r="4002" spans="1:20"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252"/>
        <v>0.125</v>
      </c>
      <c r="P4002">
        <f t="shared" si="249"/>
        <v>10</v>
      </c>
      <c r="Q4002" t="s">
        <v>8321</v>
      </c>
      <c r="R4002" t="s">
        <v>8322</v>
      </c>
      <c r="S4002" s="9">
        <f t="shared" si="251"/>
        <v>42437.64534722222</v>
      </c>
      <c r="T4002" s="9">
        <f t="shared" si="250"/>
        <v>42497.603680555556</v>
      </c>
    </row>
    <row r="4003" spans="1:20"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252"/>
        <v>37.75</v>
      </c>
      <c r="P4003">
        <f t="shared" si="249"/>
        <v>32.357142857142854</v>
      </c>
      <c r="Q4003" t="s">
        <v>8321</v>
      </c>
      <c r="R4003" t="s">
        <v>8322</v>
      </c>
      <c r="S4003" s="9">
        <f t="shared" si="251"/>
        <v>42775.964212962965</v>
      </c>
      <c r="T4003" s="9">
        <f t="shared" si="250"/>
        <v>42795.791666666672</v>
      </c>
    </row>
    <row r="4004" spans="1:20"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252"/>
        <v>1.8399999999999999</v>
      </c>
      <c r="P4004">
        <f t="shared" si="249"/>
        <v>5.75</v>
      </c>
      <c r="Q4004" t="s">
        <v>8321</v>
      </c>
      <c r="R4004" t="s">
        <v>8322</v>
      </c>
      <c r="S4004" s="9">
        <f t="shared" si="251"/>
        <v>41879.043530092589</v>
      </c>
      <c r="T4004" s="9">
        <f t="shared" si="250"/>
        <v>41909.043530092589</v>
      </c>
    </row>
    <row r="4005" spans="1:20"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252"/>
        <v>10.050000000000001</v>
      </c>
      <c r="P4005">
        <f t="shared" si="249"/>
        <v>100.5</v>
      </c>
      <c r="Q4005" t="s">
        <v>8321</v>
      </c>
      <c r="R4005" t="s">
        <v>8322</v>
      </c>
      <c r="S4005" s="9">
        <f t="shared" si="251"/>
        <v>42020.587349537032</v>
      </c>
      <c r="T4005" s="9">
        <f t="shared" si="250"/>
        <v>42050.587349537032</v>
      </c>
    </row>
    <row r="4006" spans="1:20"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252"/>
        <v>0.2</v>
      </c>
      <c r="P4006">
        <f t="shared" si="249"/>
        <v>1</v>
      </c>
      <c r="Q4006" t="s">
        <v>8321</v>
      </c>
      <c r="R4006" t="s">
        <v>8322</v>
      </c>
      <c r="S4006" s="9">
        <f t="shared" si="251"/>
        <v>41890.16269675926</v>
      </c>
      <c r="T4006" s="9">
        <f t="shared" si="250"/>
        <v>41920.16269675926</v>
      </c>
    </row>
    <row r="4007" spans="1:20"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252"/>
        <v>1.3333333333333335</v>
      </c>
      <c r="P4007">
        <f t="shared" si="249"/>
        <v>20</v>
      </c>
      <c r="Q4007" t="s">
        <v>8321</v>
      </c>
      <c r="R4007" t="s">
        <v>8322</v>
      </c>
      <c r="S4007" s="9">
        <f t="shared" si="251"/>
        <v>41872.807696759257</v>
      </c>
      <c r="T4007" s="9">
        <f t="shared" si="250"/>
        <v>41932.807696759257</v>
      </c>
    </row>
    <row r="4008" spans="1:20"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252"/>
        <v>6.6666666666666671E-3</v>
      </c>
      <c r="P4008">
        <f t="shared" si="249"/>
        <v>2</v>
      </c>
      <c r="Q4008" t="s">
        <v>8321</v>
      </c>
      <c r="R4008" t="s">
        <v>8322</v>
      </c>
      <c r="S4008" s="9">
        <f t="shared" si="251"/>
        <v>42391.772997685184</v>
      </c>
      <c r="T4008" s="9">
        <f t="shared" si="250"/>
        <v>42416.772997685184</v>
      </c>
    </row>
    <row r="4009" spans="1:20"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252"/>
        <v>0.25</v>
      </c>
      <c r="P4009">
        <f t="shared" si="249"/>
        <v>5</v>
      </c>
      <c r="Q4009" t="s">
        <v>8321</v>
      </c>
      <c r="R4009" t="s">
        <v>8322</v>
      </c>
      <c r="S4009" s="9">
        <f t="shared" si="251"/>
        <v>41848.772928240738</v>
      </c>
      <c r="T4009" s="9">
        <f t="shared" si="250"/>
        <v>41877.686111111114</v>
      </c>
    </row>
    <row r="4010" spans="1:20"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252"/>
        <v>6</v>
      </c>
      <c r="P4010">
        <f t="shared" si="249"/>
        <v>15</v>
      </c>
      <c r="Q4010" t="s">
        <v>8321</v>
      </c>
      <c r="R4010" t="s">
        <v>8322</v>
      </c>
      <c r="S4010" s="9">
        <f t="shared" si="251"/>
        <v>42177.964201388888</v>
      </c>
      <c r="T4010" s="9">
        <f t="shared" si="250"/>
        <v>42207.964201388888</v>
      </c>
    </row>
    <row r="4011" spans="1:20"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252"/>
        <v>3.8860103626943006</v>
      </c>
      <c r="P4011">
        <f t="shared" si="249"/>
        <v>25</v>
      </c>
      <c r="Q4011" t="s">
        <v>8321</v>
      </c>
      <c r="R4011" t="s">
        <v>8322</v>
      </c>
      <c r="S4011" s="9">
        <f t="shared" si="251"/>
        <v>41851.700925925928</v>
      </c>
      <c r="T4011" s="9">
        <f t="shared" si="250"/>
        <v>41891.700925925928</v>
      </c>
    </row>
    <row r="4012" spans="1:20"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252"/>
        <v>24.194444444444443</v>
      </c>
      <c r="P4012">
        <f t="shared" si="249"/>
        <v>45.842105263157897</v>
      </c>
      <c r="Q4012" t="s">
        <v>8321</v>
      </c>
      <c r="R4012" t="s">
        <v>8322</v>
      </c>
      <c r="S4012" s="9">
        <f t="shared" si="251"/>
        <v>41921.770439814813</v>
      </c>
      <c r="T4012" s="9">
        <f t="shared" si="250"/>
        <v>41938.770439814813</v>
      </c>
    </row>
    <row r="4013" spans="1:20"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252"/>
        <v>7.6</v>
      </c>
      <c r="P4013">
        <f t="shared" si="249"/>
        <v>4.75</v>
      </c>
      <c r="Q4013" t="s">
        <v>8321</v>
      </c>
      <c r="R4013" t="s">
        <v>8322</v>
      </c>
      <c r="S4013" s="9">
        <f t="shared" si="251"/>
        <v>42002.54488425926</v>
      </c>
      <c r="T4013" s="9">
        <f t="shared" si="250"/>
        <v>42032.54488425926</v>
      </c>
    </row>
    <row r="4014" spans="1:20"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252"/>
        <v>0</v>
      </c>
      <c r="P4014" t="e">
        <f t="shared" si="249"/>
        <v>#DIV/0!</v>
      </c>
      <c r="Q4014" t="s">
        <v>8321</v>
      </c>
      <c r="R4014" t="s">
        <v>8322</v>
      </c>
      <c r="S4014" s="9">
        <f t="shared" si="251"/>
        <v>42096.544548611113</v>
      </c>
      <c r="T4014" s="9">
        <f t="shared" si="250"/>
        <v>42126.544548611113</v>
      </c>
    </row>
    <row r="4015" spans="1:20"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252"/>
        <v>1.3</v>
      </c>
      <c r="P4015">
        <f t="shared" si="249"/>
        <v>13</v>
      </c>
      <c r="Q4015" t="s">
        <v>8321</v>
      </c>
      <c r="R4015" t="s">
        <v>8322</v>
      </c>
      <c r="S4015" s="9">
        <f t="shared" si="251"/>
        <v>42021.301192129627</v>
      </c>
      <c r="T4015" s="9">
        <f t="shared" si="250"/>
        <v>42051.301192129627</v>
      </c>
    </row>
    <row r="4016" spans="1:20"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252"/>
        <v>0</v>
      </c>
      <c r="P4016" t="e">
        <f t="shared" si="249"/>
        <v>#DIV/0!</v>
      </c>
      <c r="Q4016" t="s">
        <v>8321</v>
      </c>
      <c r="R4016" t="s">
        <v>8322</v>
      </c>
      <c r="S4016" s="9">
        <f t="shared" si="251"/>
        <v>42419.246168981481</v>
      </c>
      <c r="T4016" s="9">
        <f t="shared" si="250"/>
        <v>42434.246168981481</v>
      </c>
    </row>
    <row r="4017" spans="1:20"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252"/>
        <v>1.4285714285714287E-2</v>
      </c>
      <c r="P4017">
        <f t="shared" si="249"/>
        <v>1</v>
      </c>
      <c r="Q4017" t="s">
        <v>8321</v>
      </c>
      <c r="R4017" t="s">
        <v>8322</v>
      </c>
      <c r="S4017" s="9">
        <f t="shared" si="251"/>
        <v>42174.780821759254</v>
      </c>
      <c r="T4017" s="9">
        <f t="shared" si="250"/>
        <v>42204.780821759254</v>
      </c>
    </row>
    <row r="4018" spans="1:20"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252"/>
        <v>14.000000000000002</v>
      </c>
      <c r="P4018">
        <f t="shared" si="249"/>
        <v>10</v>
      </c>
      <c r="Q4018" t="s">
        <v>8321</v>
      </c>
      <c r="R4018" t="s">
        <v>8322</v>
      </c>
      <c r="S4018" s="9">
        <f t="shared" si="251"/>
        <v>41869.872685185182</v>
      </c>
      <c r="T4018" s="9">
        <f t="shared" si="250"/>
        <v>41899.872685185182</v>
      </c>
    </row>
    <row r="4019" spans="1:20"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252"/>
        <v>1.05</v>
      </c>
      <c r="P4019">
        <f t="shared" si="249"/>
        <v>52.5</v>
      </c>
      <c r="Q4019" t="s">
        <v>8321</v>
      </c>
      <c r="R4019" t="s">
        <v>8322</v>
      </c>
      <c r="S4019" s="9">
        <f t="shared" si="251"/>
        <v>41856.672152777777</v>
      </c>
      <c r="T4019" s="9">
        <f t="shared" si="250"/>
        <v>41886.672152777777</v>
      </c>
    </row>
    <row r="4020" spans="1:20"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252"/>
        <v>8.6666666666666679</v>
      </c>
      <c r="P4020">
        <f t="shared" si="249"/>
        <v>32.5</v>
      </c>
      <c r="Q4020" t="s">
        <v>8321</v>
      </c>
      <c r="R4020" t="s">
        <v>8322</v>
      </c>
      <c r="S4020" s="9">
        <f t="shared" si="251"/>
        <v>42620.91097222222</v>
      </c>
      <c r="T4020" s="9">
        <f t="shared" si="250"/>
        <v>42650.91097222222</v>
      </c>
    </row>
    <row r="4021" spans="1:20"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252"/>
        <v>0.82857142857142851</v>
      </c>
      <c r="P4021">
        <f t="shared" si="249"/>
        <v>7.25</v>
      </c>
      <c r="Q4021" t="s">
        <v>8321</v>
      </c>
      <c r="R4021" t="s">
        <v>8322</v>
      </c>
      <c r="S4021" s="9">
        <f t="shared" si="251"/>
        <v>42417.675879629634</v>
      </c>
      <c r="T4021" s="9">
        <f t="shared" si="250"/>
        <v>42475.686111111107</v>
      </c>
    </row>
    <row r="4022" spans="1:20"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252"/>
        <v>16.666666666666664</v>
      </c>
      <c r="P4022">
        <f t="shared" si="249"/>
        <v>33.333333333333336</v>
      </c>
      <c r="Q4022" t="s">
        <v>8321</v>
      </c>
      <c r="R4022" t="s">
        <v>8322</v>
      </c>
      <c r="S4022" s="9">
        <f t="shared" si="251"/>
        <v>42057.190960648149</v>
      </c>
      <c r="T4022" s="9">
        <f t="shared" si="250"/>
        <v>42087.149293981478</v>
      </c>
    </row>
    <row r="4023" spans="1:20"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252"/>
        <v>0.83333333333333337</v>
      </c>
      <c r="P4023">
        <f t="shared" si="249"/>
        <v>62.5</v>
      </c>
      <c r="Q4023" t="s">
        <v>8321</v>
      </c>
      <c r="R4023" t="s">
        <v>8322</v>
      </c>
      <c r="S4023" s="9">
        <f t="shared" si="251"/>
        <v>41878.911550925928</v>
      </c>
      <c r="T4023" s="9">
        <f t="shared" si="250"/>
        <v>41938.911550925928</v>
      </c>
    </row>
    <row r="4024" spans="1:20"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252"/>
        <v>69.561111111111103</v>
      </c>
      <c r="P4024">
        <f t="shared" si="249"/>
        <v>63.558375634517766</v>
      </c>
      <c r="Q4024" t="s">
        <v>8321</v>
      </c>
      <c r="R4024" t="s">
        <v>8322</v>
      </c>
      <c r="S4024" s="9">
        <f t="shared" si="251"/>
        <v>41990.584108796291</v>
      </c>
      <c r="T4024" s="9">
        <f t="shared" si="250"/>
        <v>42036.120833333334</v>
      </c>
    </row>
    <row r="4025" spans="1:20"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252"/>
        <v>0</v>
      </c>
      <c r="P4025" t="e">
        <f t="shared" si="249"/>
        <v>#DIV/0!</v>
      </c>
      <c r="Q4025" t="s">
        <v>8321</v>
      </c>
      <c r="R4025" t="s">
        <v>8322</v>
      </c>
      <c r="S4025" s="9">
        <f t="shared" si="251"/>
        <v>42408.999571759254</v>
      </c>
      <c r="T4025" s="9">
        <f t="shared" si="250"/>
        <v>42453.957905092597</v>
      </c>
    </row>
    <row r="4026" spans="1:20"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252"/>
        <v>1.25</v>
      </c>
      <c r="P4026">
        <f t="shared" si="249"/>
        <v>10</v>
      </c>
      <c r="Q4026" t="s">
        <v>8321</v>
      </c>
      <c r="R4026" t="s">
        <v>8322</v>
      </c>
      <c r="S4026" s="9">
        <f t="shared" si="251"/>
        <v>42217.670104166667</v>
      </c>
      <c r="T4026" s="9">
        <f t="shared" si="250"/>
        <v>42247.670104166667</v>
      </c>
    </row>
    <row r="4027" spans="1:20"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252"/>
        <v>5</v>
      </c>
      <c r="P4027">
        <f t="shared" si="249"/>
        <v>62.5</v>
      </c>
      <c r="Q4027" t="s">
        <v>8321</v>
      </c>
      <c r="R4027" t="s">
        <v>8322</v>
      </c>
      <c r="S4027" s="9">
        <f t="shared" si="251"/>
        <v>42151.237685185188</v>
      </c>
      <c r="T4027" s="9">
        <f t="shared" si="250"/>
        <v>42211.237685185188</v>
      </c>
    </row>
    <row r="4028" spans="1:20"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252"/>
        <v>0</v>
      </c>
      <c r="P4028" t="e">
        <f t="shared" si="249"/>
        <v>#DIV/0!</v>
      </c>
      <c r="Q4028" t="s">
        <v>8321</v>
      </c>
      <c r="R4028" t="s">
        <v>8322</v>
      </c>
      <c r="S4028" s="9">
        <f t="shared" si="251"/>
        <v>42282.655543981484</v>
      </c>
      <c r="T4028" s="9">
        <f t="shared" si="250"/>
        <v>42342.697210648148</v>
      </c>
    </row>
    <row r="4029" spans="1:20"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252"/>
        <v>7.166666666666667</v>
      </c>
      <c r="P4029">
        <f t="shared" si="249"/>
        <v>30.714285714285715</v>
      </c>
      <c r="Q4029" t="s">
        <v>8321</v>
      </c>
      <c r="R4029" t="s">
        <v>8322</v>
      </c>
      <c r="S4029" s="9">
        <f t="shared" si="251"/>
        <v>42768.97084490741</v>
      </c>
      <c r="T4029" s="9">
        <f t="shared" si="250"/>
        <v>42789.041666666672</v>
      </c>
    </row>
    <row r="4030" spans="1:20"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252"/>
        <v>28.050000000000004</v>
      </c>
      <c r="P4030">
        <f t="shared" si="249"/>
        <v>51</v>
      </c>
      <c r="Q4030" t="s">
        <v>8321</v>
      </c>
      <c r="R4030" t="s">
        <v>8322</v>
      </c>
      <c r="S4030" s="9">
        <f t="shared" si="251"/>
        <v>41765.938657407409</v>
      </c>
      <c r="T4030" s="9">
        <f t="shared" si="250"/>
        <v>41795.938657407409</v>
      </c>
    </row>
    <row r="4031" spans="1:20"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252"/>
        <v>0</v>
      </c>
      <c r="P4031" t="e">
        <f t="shared" si="249"/>
        <v>#DIV/0!</v>
      </c>
      <c r="Q4031" t="s">
        <v>8321</v>
      </c>
      <c r="R4031" t="s">
        <v>8322</v>
      </c>
      <c r="S4031" s="9">
        <f t="shared" si="251"/>
        <v>42322.025115740747</v>
      </c>
      <c r="T4031" s="9">
        <f t="shared" si="250"/>
        <v>42352.025115740747</v>
      </c>
    </row>
    <row r="4032" spans="1:20"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252"/>
        <v>16</v>
      </c>
      <c r="P4032">
        <f t="shared" si="249"/>
        <v>66.666666666666671</v>
      </c>
      <c r="Q4032" t="s">
        <v>8321</v>
      </c>
      <c r="R4032" t="s">
        <v>8322</v>
      </c>
      <c r="S4032" s="9">
        <f t="shared" si="251"/>
        <v>42374.655081018514</v>
      </c>
      <c r="T4032" s="9">
        <f t="shared" si="250"/>
        <v>42403.784027777772</v>
      </c>
    </row>
    <row r="4033" spans="1:20"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252"/>
        <v>0</v>
      </c>
      <c r="P4033" t="e">
        <f t="shared" si="249"/>
        <v>#DIV/0!</v>
      </c>
      <c r="Q4033" t="s">
        <v>8321</v>
      </c>
      <c r="R4033" t="s">
        <v>8322</v>
      </c>
      <c r="S4033" s="9">
        <f t="shared" si="251"/>
        <v>41941.585231481484</v>
      </c>
      <c r="T4033" s="9">
        <f t="shared" si="250"/>
        <v>41991.626898148148</v>
      </c>
    </row>
    <row r="4034" spans="1:20"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si="252"/>
        <v>6.8287037037037033</v>
      </c>
      <c r="P4034">
        <f t="shared" si="249"/>
        <v>59</v>
      </c>
      <c r="Q4034" t="s">
        <v>8321</v>
      </c>
      <c r="R4034" t="s">
        <v>8322</v>
      </c>
      <c r="S4034" s="9">
        <f t="shared" si="251"/>
        <v>42293.809212962966</v>
      </c>
      <c r="T4034" s="9">
        <f t="shared" si="250"/>
        <v>42353.85087962963</v>
      </c>
    </row>
    <row r="4035" spans="1:20"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si="252"/>
        <v>25.698702928870294</v>
      </c>
      <c r="P4035">
        <f t="shared" ref="P4035:P4098" si="253">(E4035/L4035)</f>
        <v>65.340319148936175</v>
      </c>
      <c r="Q4035" t="s">
        <v>8321</v>
      </c>
      <c r="R4035" t="s">
        <v>8322</v>
      </c>
      <c r="S4035" s="9">
        <f t="shared" si="251"/>
        <v>42614.268796296295</v>
      </c>
      <c r="T4035" s="9">
        <f t="shared" ref="T4035:T4098" si="254">(((I4035/60)/60)/24)+DATE(1970,1,1)</f>
        <v>42645.375</v>
      </c>
    </row>
    <row r="4036" spans="1:20"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252"/>
        <v>1.4814814814814816</v>
      </c>
      <c r="P4036">
        <f t="shared" si="253"/>
        <v>100</v>
      </c>
      <c r="Q4036" t="s">
        <v>8321</v>
      </c>
      <c r="R4036" t="s">
        <v>8322</v>
      </c>
      <c r="S4036" s="9">
        <f t="shared" ref="S4036:S4099" si="255">(((J4036/60)/60)/24)+DATE(1970,1,1)</f>
        <v>42067.947337962964</v>
      </c>
      <c r="T4036" s="9">
        <f t="shared" si="254"/>
        <v>42097.905671296292</v>
      </c>
    </row>
    <row r="4037" spans="1:20"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252"/>
        <v>36.85</v>
      </c>
      <c r="P4037">
        <f t="shared" si="253"/>
        <v>147.4</v>
      </c>
      <c r="Q4037" t="s">
        <v>8321</v>
      </c>
      <c r="R4037" t="s">
        <v>8322</v>
      </c>
      <c r="S4037" s="9">
        <f t="shared" si="255"/>
        <v>41903.882951388885</v>
      </c>
      <c r="T4037" s="9">
        <f t="shared" si="254"/>
        <v>41933.882951388885</v>
      </c>
    </row>
    <row r="4038" spans="1:20"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252"/>
        <v>47.05</v>
      </c>
      <c r="P4038">
        <f t="shared" si="253"/>
        <v>166.05882352941177</v>
      </c>
      <c r="Q4038" t="s">
        <v>8321</v>
      </c>
      <c r="R4038" t="s">
        <v>8322</v>
      </c>
      <c r="S4038" s="9">
        <f t="shared" si="255"/>
        <v>41804.937083333331</v>
      </c>
      <c r="T4038" s="9">
        <f t="shared" si="254"/>
        <v>41821.9375</v>
      </c>
    </row>
    <row r="4039" spans="1:20"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252"/>
        <v>11.428571428571429</v>
      </c>
      <c r="P4039">
        <f t="shared" si="253"/>
        <v>40</v>
      </c>
      <c r="Q4039" t="s">
        <v>8321</v>
      </c>
      <c r="R4039" t="s">
        <v>8322</v>
      </c>
      <c r="S4039" s="9">
        <f t="shared" si="255"/>
        <v>42497.070775462969</v>
      </c>
      <c r="T4039" s="9">
        <f t="shared" si="254"/>
        <v>42514.600694444445</v>
      </c>
    </row>
    <row r="4040" spans="1:20"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252"/>
        <v>12.04</v>
      </c>
      <c r="P4040">
        <f t="shared" si="253"/>
        <v>75.25</v>
      </c>
      <c r="Q4040" t="s">
        <v>8321</v>
      </c>
      <c r="R4040" t="s">
        <v>8322</v>
      </c>
      <c r="S4040" s="9">
        <f t="shared" si="255"/>
        <v>41869.798726851855</v>
      </c>
      <c r="T4040" s="9">
        <f t="shared" si="254"/>
        <v>41929.798726851855</v>
      </c>
    </row>
    <row r="4041" spans="1:20"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252"/>
        <v>60</v>
      </c>
      <c r="P4041">
        <f t="shared" si="253"/>
        <v>60</v>
      </c>
      <c r="Q4041" t="s">
        <v>8321</v>
      </c>
      <c r="R4041" t="s">
        <v>8322</v>
      </c>
      <c r="S4041" s="9">
        <f t="shared" si="255"/>
        <v>42305.670914351853</v>
      </c>
      <c r="T4041" s="9">
        <f t="shared" si="254"/>
        <v>42339.249305555553</v>
      </c>
    </row>
    <row r="4042" spans="1:20"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252"/>
        <v>31.25</v>
      </c>
      <c r="P4042">
        <f t="shared" si="253"/>
        <v>1250</v>
      </c>
      <c r="Q4042" t="s">
        <v>8321</v>
      </c>
      <c r="R4042" t="s">
        <v>8322</v>
      </c>
      <c r="S4042" s="9">
        <f t="shared" si="255"/>
        <v>42144.231527777782</v>
      </c>
      <c r="T4042" s="9">
        <f t="shared" si="254"/>
        <v>42203.125</v>
      </c>
    </row>
    <row r="4043" spans="1:20"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252"/>
        <v>0.42</v>
      </c>
      <c r="P4043">
        <f t="shared" si="253"/>
        <v>10.5</v>
      </c>
      <c r="Q4043" t="s">
        <v>8321</v>
      </c>
      <c r="R4043" t="s">
        <v>8322</v>
      </c>
      <c r="S4043" s="9">
        <f t="shared" si="255"/>
        <v>42559.474004629628</v>
      </c>
      <c r="T4043" s="9">
        <f t="shared" si="254"/>
        <v>42619.474004629628</v>
      </c>
    </row>
    <row r="4044" spans="1:20"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252"/>
        <v>0.21</v>
      </c>
      <c r="P4044">
        <f t="shared" si="253"/>
        <v>7</v>
      </c>
      <c r="Q4044" t="s">
        <v>8321</v>
      </c>
      <c r="R4044" t="s">
        <v>8322</v>
      </c>
      <c r="S4044" s="9">
        <f t="shared" si="255"/>
        <v>41995.084074074075</v>
      </c>
      <c r="T4044" s="9">
        <f t="shared" si="254"/>
        <v>42024.802777777775</v>
      </c>
    </row>
    <row r="4045" spans="1:20"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252"/>
        <v>0</v>
      </c>
      <c r="P4045" t="e">
        <f t="shared" si="253"/>
        <v>#DIV/0!</v>
      </c>
      <c r="Q4045" t="s">
        <v>8321</v>
      </c>
      <c r="R4045" t="s">
        <v>8322</v>
      </c>
      <c r="S4045" s="9">
        <f t="shared" si="255"/>
        <v>41948.957465277781</v>
      </c>
      <c r="T4045" s="9">
        <f t="shared" si="254"/>
        <v>41963.957465277781</v>
      </c>
    </row>
    <row r="4046" spans="1:20"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252"/>
        <v>37.5</v>
      </c>
      <c r="P4046">
        <f t="shared" si="253"/>
        <v>56.25</v>
      </c>
      <c r="Q4046" t="s">
        <v>8321</v>
      </c>
      <c r="R4046" t="s">
        <v>8322</v>
      </c>
      <c r="S4046" s="9">
        <f t="shared" si="255"/>
        <v>42074.219699074078</v>
      </c>
      <c r="T4046" s="9">
        <f t="shared" si="254"/>
        <v>42104.208333333328</v>
      </c>
    </row>
    <row r="4047" spans="1:20"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252"/>
        <v>0.02</v>
      </c>
      <c r="P4047">
        <f t="shared" si="253"/>
        <v>1</v>
      </c>
      <c r="Q4047" t="s">
        <v>8321</v>
      </c>
      <c r="R4047" t="s">
        <v>8322</v>
      </c>
      <c r="S4047" s="9">
        <f t="shared" si="255"/>
        <v>41842.201261574075</v>
      </c>
      <c r="T4047" s="9">
        <f t="shared" si="254"/>
        <v>41872.201261574075</v>
      </c>
    </row>
    <row r="4048" spans="1:20"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252"/>
        <v>8.2142857142857135</v>
      </c>
      <c r="P4048">
        <f t="shared" si="253"/>
        <v>38.333333333333336</v>
      </c>
      <c r="Q4048" t="s">
        <v>8321</v>
      </c>
      <c r="R4048" t="s">
        <v>8322</v>
      </c>
      <c r="S4048" s="9">
        <f t="shared" si="255"/>
        <v>41904.650578703702</v>
      </c>
      <c r="T4048" s="9">
        <f t="shared" si="254"/>
        <v>41934.650578703702</v>
      </c>
    </row>
    <row r="4049" spans="1:20"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252"/>
        <v>2.1999999999999997</v>
      </c>
      <c r="P4049">
        <f t="shared" si="253"/>
        <v>27.5</v>
      </c>
      <c r="Q4049" t="s">
        <v>8321</v>
      </c>
      <c r="R4049" t="s">
        <v>8322</v>
      </c>
      <c r="S4049" s="9">
        <f t="shared" si="255"/>
        <v>41991.022488425922</v>
      </c>
      <c r="T4049" s="9">
        <f t="shared" si="254"/>
        <v>42015.041666666672</v>
      </c>
    </row>
    <row r="4050" spans="1:20"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252"/>
        <v>17.652941176470588</v>
      </c>
      <c r="P4050">
        <f t="shared" si="253"/>
        <v>32.978021978021978</v>
      </c>
      <c r="Q4050" t="s">
        <v>8321</v>
      </c>
      <c r="R4050" t="s">
        <v>8322</v>
      </c>
      <c r="S4050" s="9">
        <f t="shared" si="255"/>
        <v>42436.509108796294</v>
      </c>
      <c r="T4050" s="9">
        <f t="shared" si="254"/>
        <v>42471.467442129629</v>
      </c>
    </row>
    <row r="4051" spans="1:20"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ref="O4051:O4114" si="256">E4051/D4051 *100</f>
        <v>0.08</v>
      </c>
      <c r="P4051">
        <f t="shared" si="253"/>
        <v>16</v>
      </c>
      <c r="Q4051" t="s">
        <v>8321</v>
      </c>
      <c r="R4051" t="s">
        <v>8322</v>
      </c>
      <c r="S4051" s="9">
        <f t="shared" si="255"/>
        <v>42169.958506944444</v>
      </c>
      <c r="T4051" s="9">
        <f t="shared" si="254"/>
        <v>42199.958506944444</v>
      </c>
    </row>
    <row r="4052" spans="1:20"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256"/>
        <v>6.6666666666666666E-2</v>
      </c>
      <c r="P4052">
        <f t="shared" si="253"/>
        <v>1</v>
      </c>
      <c r="Q4052" t="s">
        <v>8321</v>
      </c>
      <c r="R4052" t="s">
        <v>8322</v>
      </c>
      <c r="S4052" s="9">
        <f t="shared" si="255"/>
        <v>41905.636469907404</v>
      </c>
      <c r="T4052" s="9">
        <f t="shared" si="254"/>
        <v>41935.636469907404</v>
      </c>
    </row>
    <row r="4053" spans="1:20"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256"/>
        <v>0</v>
      </c>
      <c r="P4053" t="e">
        <f t="shared" si="253"/>
        <v>#DIV/0!</v>
      </c>
      <c r="Q4053" t="s">
        <v>8321</v>
      </c>
      <c r="R4053" t="s">
        <v>8322</v>
      </c>
      <c r="S4053" s="9">
        <f t="shared" si="255"/>
        <v>41761.810150462967</v>
      </c>
      <c r="T4053" s="9">
        <f t="shared" si="254"/>
        <v>41768.286805555559</v>
      </c>
    </row>
    <row r="4054" spans="1:20"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256"/>
        <v>37.533333333333339</v>
      </c>
      <c r="P4054">
        <f t="shared" si="253"/>
        <v>86.615384615384613</v>
      </c>
      <c r="Q4054" t="s">
        <v>8321</v>
      </c>
      <c r="R4054" t="s">
        <v>8322</v>
      </c>
      <c r="S4054" s="9">
        <f t="shared" si="255"/>
        <v>41865.878657407404</v>
      </c>
      <c r="T4054" s="9">
        <f t="shared" si="254"/>
        <v>41925.878657407404</v>
      </c>
    </row>
    <row r="4055" spans="1:20"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256"/>
        <v>22</v>
      </c>
      <c r="P4055">
        <f t="shared" si="253"/>
        <v>55</v>
      </c>
      <c r="Q4055" t="s">
        <v>8321</v>
      </c>
      <c r="R4055" t="s">
        <v>8322</v>
      </c>
      <c r="S4055" s="9">
        <f t="shared" si="255"/>
        <v>41928.690138888887</v>
      </c>
      <c r="T4055" s="9">
        <f t="shared" si="254"/>
        <v>41958.833333333328</v>
      </c>
    </row>
    <row r="4056" spans="1:20"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256"/>
        <v>0</v>
      </c>
      <c r="P4056" t="e">
        <f t="shared" si="253"/>
        <v>#DIV/0!</v>
      </c>
      <c r="Q4056" t="s">
        <v>8321</v>
      </c>
      <c r="R4056" t="s">
        <v>8322</v>
      </c>
      <c r="S4056" s="9">
        <f t="shared" si="255"/>
        <v>42613.841261574074</v>
      </c>
      <c r="T4056" s="9">
        <f t="shared" si="254"/>
        <v>42644.166666666672</v>
      </c>
    </row>
    <row r="4057" spans="1:20"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256"/>
        <v>17.62</v>
      </c>
      <c r="P4057">
        <f t="shared" si="253"/>
        <v>41.952380952380949</v>
      </c>
      <c r="Q4057" t="s">
        <v>8321</v>
      </c>
      <c r="R4057" t="s">
        <v>8322</v>
      </c>
      <c r="S4057" s="9">
        <f t="shared" si="255"/>
        <v>41779.648506944446</v>
      </c>
      <c r="T4057" s="9">
        <f t="shared" si="254"/>
        <v>41809.648506944446</v>
      </c>
    </row>
    <row r="4058" spans="1:20"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256"/>
        <v>53</v>
      </c>
      <c r="P4058">
        <f t="shared" si="253"/>
        <v>88.333333333333329</v>
      </c>
      <c r="Q4058" t="s">
        <v>8321</v>
      </c>
      <c r="R4058" t="s">
        <v>8322</v>
      </c>
      <c r="S4058" s="9">
        <f t="shared" si="255"/>
        <v>42534.933321759265</v>
      </c>
      <c r="T4058" s="9">
        <f t="shared" si="254"/>
        <v>42554.832638888889</v>
      </c>
    </row>
    <row r="4059" spans="1:20"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256"/>
        <v>22.142857142857142</v>
      </c>
      <c r="P4059">
        <f t="shared" si="253"/>
        <v>129.16666666666666</v>
      </c>
      <c r="Q4059" t="s">
        <v>8321</v>
      </c>
      <c r="R4059" t="s">
        <v>8322</v>
      </c>
      <c r="S4059" s="9">
        <f t="shared" si="255"/>
        <v>42310.968518518523</v>
      </c>
      <c r="T4059" s="9">
        <f t="shared" si="254"/>
        <v>42333.958333333328</v>
      </c>
    </row>
    <row r="4060" spans="1:20"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256"/>
        <v>2.5333333333333332</v>
      </c>
      <c r="P4060">
        <f t="shared" si="253"/>
        <v>23.75</v>
      </c>
      <c r="Q4060" t="s">
        <v>8321</v>
      </c>
      <c r="R4060" t="s">
        <v>8322</v>
      </c>
      <c r="S4060" s="9">
        <f t="shared" si="255"/>
        <v>42446.060694444444</v>
      </c>
      <c r="T4060" s="9">
        <f t="shared" si="254"/>
        <v>42461.165972222225</v>
      </c>
    </row>
    <row r="4061" spans="1:20"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256"/>
        <v>2.5</v>
      </c>
      <c r="P4061">
        <f t="shared" si="253"/>
        <v>35.714285714285715</v>
      </c>
      <c r="Q4061" t="s">
        <v>8321</v>
      </c>
      <c r="R4061" t="s">
        <v>8322</v>
      </c>
      <c r="S4061" s="9">
        <f t="shared" si="255"/>
        <v>41866.640648148146</v>
      </c>
      <c r="T4061" s="9">
        <f t="shared" si="254"/>
        <v>41898.125</v>
      </c>
    </row>
    <row r="4062" spans="1:20"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256"/>
        <v>2.85</v>
      </c>
      <c r="P4062">
        <f t="shared" si="253"/>
        <v>57</v>
      </c>
      <c r="Q4062" t="s">
        <v>8321</v>
      </c>
      <c r="R4062" t="s">
        <v>8322</v>
      </c>
      <c r="S4062" s="9">
        <f t="shared" si="255"/>
        <v>41779.695092592592</v>
      </c>
      <c r="T4062" s="9">
        <f t="shared" si="254"/>
        <v>41813.666666666664</v>
      </c>
    </row>
    <row r="4063" spans="1:20"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256"/>
        <v>0</v>
      </c>
      <c r="P4063" t="e">
        <f t="shared" si="253"/>
        <v>#DIV/0!</v>
      </c>
      <c r="Q4063" t="s">
        <v>8321</v>
      </c>
      <c r="R4063" t="s">
        <v>8322</v>
      </c>
      <c r="S4063" s="9">
        <f t="shared" si="255"/>
        <v>42421.141469907408</v>
      </c>
      <c r="T4063" s="9">
        <f t="shared" si="254"/>
        <v>42481.099803240737</v>
      </c>
    </row>
    <row r="4064" spans="1:20"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256"/>
        <v>2.4500000000000002</v>
      </c>
      <c r="P4064">
        <f t="shared" si="253"/>
        <v>163.33333333333334</v>
      </c>
      <c r="Q4064" t="s">
        <v>8321</v>
      </c>
      <c r="R4064" t="s">
        <v>8322</v>
      </c>
      <c r="S4064" s="9">
        <f t="shared" si="255"/>
        <v>42523.739212962959</v>
      </c>
      <c r="T4064" s="9">
        <f t="shared" si="254"/>
        <v>42553.739212962959</v>
      </c>
    </row>
    <row r="4065" spans="1:20"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256"/>
        <v>1.4210526315789473</v>
      </c>
      <c r="P4065">
        <f t="shared" si="253"/>
        <v>15</v>
      </c>
      <c r="Q4065" t="s">
        <v>8321</v>
      </c>
      <c r="R4065" t="s">
        <v>8322</v>
      </c>
      <c r="S4065" s="9">
        <f t="shared" si="255"/>
        <v>41787.681527777779</v>
      </c>
      <c r="T4065" s="9">
        <f t="shared" si="254"/>
        <v>41817.681527777779</v>
      </c>
    </row>
    <row r="4066" spans="1:20"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256"/>
        <v>19.25</v>
      </c>
      <c r="P4066">
        <f t="shared" si="253"/>
        <v>64.166666666666671</v>
      </c>
      <c r="Q4066" t="s">
        <v>8321</v>
      </c>
      <c r="R4066" t="s">
        <v>8322</v>
      </c>
      <c r="S4066" s="9">
        <f t="shared" si="255"/>
        <v>42093.588263888887</v>
      </c>
      <c r="T4066" s="9">
        <f t="shared" si="254"/>
        <v>42123.588263888887</v>
      </c>
    </row>
    <row r="4067" spans="1:20"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256"/>
        <v>0.67500000000000004</v>
      </c>
      <c r="P4067">
        <f t="shared" si="253"/>
        <v>6.75</v>
      </c>
      <c r="Q4067" t="s">
        <v>8321</v>
      </c>
      <c r="R4067" t="s">
        <v>8322</v>
      </c>
      <c r="S4067" s="9">
        <f t="shared" si="255"/>
        <v>41833.951516203706</v>
      </c>
      <c r="T4067" s="9">
        <f t="shared" si="254"/>
        <v>41863.951516203706</v>
      </c>
    </row>
    <row r="4068" spans="1:20"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256"/>
        <v>0.16666666666666669</v>
      </c>
      <c r="P4068">
        <f t="shared" si="253"/>
        <v>25</v>
      </c>
      <c r="Q4068" t="s">
        <v>8321</v>
      </c>
      <c r="R4068" t="s">
        <v>8322</v>
      </c>
      <c r="S4068" s="9">
        <f t="shared" si="255"/>
        <v>42479.039212962962</v>
      </c>
      <c r="T4068" s="9">
        <f t="shared" si="254"/>
        <v>42509.039212962962</v>
      </c>
    </row>
    <row r="4069" spans="1:20"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256"/>
        <v>60.9</v>
      </c>
      <c r="P4069">
        <f t="shared" si="253"/>
        <v>179.11764705882354</v>
      </c>
      <c r="Q4069" t="s">
        <v>8321</v>
      </c>
      <c r="R4069" t="s">
        <v>8322</v>
      </c>
      <c r="S4069" s="9">
        <f t="shared" si="255"/>
        <v>42235.117476851854</v>
      </c>
      <c r="T4069" s="9">
        <f t="shared" si="254"/>
        <v>42275.117476851854</v>
      </c>
    </row>
    <row r="4070" spans="1:20"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256"/>
        <v>1</v>
      </c>
      <c r="P4070">
        <f t="shared" si="253"/>
        <v>34.950000000000003</v>
      </c>
      <c r="Q4070" t="s">
        <v>8321</v>
      </c>
      <c r="R4070" t="s">
        <v>8322</v>
      </c>
      <c r="S4070" s="9">
        <f t="shared" si="255"/>
        <v>42718.963599537034</v>
      </c>
      <c r="T4070" s="9">
        <f t="shared" si="254"/>
        <v>42748.961805555555</v>
      </c>
    </row>
    <row r="4071" spans="1:20"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256"/>
        <v>34.4</v>
      </c>
      <c r="P4071">
        <f t="shared" si="253"/>
        <v>33.07692307692308</v>
      </c>
      <c r="Q4071" t="s">
        <v>8321</v>
      </c>
      <c r="R4071" t="s">
        <v>8322</v>
      </c>
      <c r="S4071" s="9">
        <f t="shared" si="255"/>
        <v>42022.661527777775</v>
      </c>
      <c r="T4071" s="9">
        <f t="shared" si="254"/>
        <v>42063.5</v>
      </c>
    </row>
    <row r="4072" spans="1:20"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256"/>
        <v>16.5</v>
      </c>
      <c r="P4072">
        <f t="shared" si="253"/>
        <v>27.5</v>
      </c>
      <c r="Q4072" t="s">
        <v>8321</v>
      </c>
      <c r="R4072" t="s">
        <v>8322</v>
      </c>
      <c r="S4072" s="9">
        <f t="shared" si="255"/>
        <v>42031.666898148149</v>
      </c>
      <c r="T4072" s="9">
        <f t="shared" si="254"/>
        <v>42064.125</v>
      </c>
    </row>
    <row r="4073" spans="1:20"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256"/>
        <v>0</v>
      </c>
      <c r="P4073" t="e">
        <f t="shared" si="253"/>
        <v>#DIV/0!</v>
      </c>
      <c r="Q4073" t="s">
        <v>8321</v>
      </c>
      <c r="R4073" t="s">
        <v>8322</v>
      </c>
      <c r="S4073" s="9">
        <f t="shared" si="255"/>
        <v>42700.804756944446</v>
      </c>
      <c r="T4073" s="9">
        <f t="shared" si="254"/>
        <v>42730.804756944446</v>
      </c>
    </row>
    <row r="4074" spans="1:20"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256"/>
        <v>0.4</v>
      </c>
      <c r="P4074">
        <f t="shared" si="253"/>
        <v>2</v>
      </c>
      <c r="Q4074" t="s">
        <v>8321</v>
      </c>
      <c r="R4074" t="s">
        <v>8322</v>
      </c>
      <c r="S4074" s="9">
        <f t="shared" si="255"/>
        <v>41812.77443287037</v>
      </c>
      <c r="T4074" s="9">
        <f t="shared" si="254"/>
        <v>41872.77443287037</v>
      </c>
    </row>
    <row r="4075" spans="1:20"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256"/>
        <v>1.0571428571428572</v>
      </c>
      <c r="P4075">
        <f t="shared" si="253"/>
        <v>18.5</v>
      </c>
      <c r="Q4075" t="s">
        <v>8321</v>
      </c>
      <c r="R4075" t="s">
        <v>8322</v>
      </c>
      <c r="S4075" s="9">
        <f t="shared" si="255"/>
        <v>42078.34520833334</v>
      </c>
      <c r="T4075" s="9">
        <f t="shared" si="254"/>
        <v>42133.166666666672</v>
      </c>
    </row>
    <row r="4076" spans="1:20"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256"/>
        <v>26.727272727272727</v>
      </c>
      <c r="P4076">
        <f t="shared" si="253"/>
        <v>35</v>
      </c>
      <c r="Q4076" t="s">
        <v>8321</v>
      </c>
      <c r="R4076" t="s">
        <v>8322</v>
      </c>
      <c r="S4076" s="9">
        <f t="shared" si="255"/>
        <v>42283.552951388891</v>
      </c>
      <c r="T4076" s="9">
        <f t="shared" si="254"/>
        <v>42313.594618055555</v>
      </c>
    </row>
    <row r="4077" spans="1:20"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256"/>
        <v>28.799999999999997</v>
      </c>
      <c r="P4077">
        <f t="shared" si="253"/>
        <v>44.307692307692307</v>
      </c>
      <c r="Q4077" t="s">
        <v>8321</v>
      </c>
      <c r="R4077" t="s">
        <v>8322</v>
      </c>
      <c r="S4077" s="9">
        <f t="shared" si="255"/>
        <v>41779.045937499999</v>
      </c>
      <c r="T4077" s="9">
        <f t="shared" si="254"/>
        <v>41820.727777777778</v>
      </c>
    </row>
    <row r="4078" spans="1:20"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256"/>
        <v>0</v>
      </c>
      <c r="P4078" t="e">
        <f t="shared" si="253"/>
        <v>#DIV/0!</v>
      </c>
      <c r="Q4078" t="s">
        <v>8321</v>
      </c>
      <c r="R4078" t="s">
        <v>8322</v>
      </c>
      <c r="S4078" s="9">
        <f t="shared" si="255"/>
        <v>41905.795706018522</v>
      </c>
      <c r="T4078" s="9">
        <f t="shared" si="254"/>
        <v>41933.82708333333</v>
      </c>
    </row>
    <row r="4079" spans="1:20"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256"/>
        <v>8.9</v>
      </c>
      <c r="P4079">
        <f t="shared" si="253"/>
        <v>222.5</v>
      </c>
      <c r="Q4079" t="s">
        <v>8321</v>
      </c>
      <c r="R4079" t="s">
        <v>8322</v>
      </c>
      <c r="S4079" s="9">
        <f t="shared" si="255"/>
        <v>42695.7105787037</v>
      </c>
      <c r="T4079" s="9">
        <f t="shared" si="254"/>
        <v>42725.7105787037</v>
      </c>
    </row>
    <row r="4080" spans="1:20"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256"/>
        <v>0</v>
      </c>
      <c r="P4080" t="e">
        <f t="shared" si="253"/>
        <v>#DIV/0!</v>
      </c>
      <c r="Q4080" t="s">
        <v>8321</v>
      </c>
      <c r="R4080" t="s">
        <v>8322</v>
      </c>
      <c r="S4080" s="9">
        <f t="shared" si="255"/>
        <v>42732.787523148145</v>
      </c>
      <c r="T4080" s="9">
        <f t="shared" si="254"/>
        <v>42762.787523148145</v>
      </c>
    </row>
    <row r="4081" spans="1:20"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256"/>
        <v>0.16666666666666669</v>
      </c>
      <c r="P4081">
        <f t="shared" si="253"/>
        <v>5</v>
      </c>
      <c r="Q4081" t="s">
        <v>8321</v>
      </c>
      <c r="R4081" t="s">
        <v>8322</v>
      </c>
      <c r="S4081" s="9">
        <f t="shared" si="255"/>
        <v>42510.938900462963</v>
      </c>
      <c r="T4081" s="9">
        <f t="shared" si="254"/>
        <v>42540.938900462963</v>
      </c>
    </row>
    <row r="4082" spans="1:20"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256"/>
        <v>0</v>
      </c>
      <c r="P4082" t="e">
        <f t="shared" si="253"/>
        <v>#DIV/0!</v>
      </c>
      <c r="Q4082" t="s">
        <v>8321</v>
      </c>
      <c r="R4082" t="s">
        <v>8322</v>
      </c>
      <c r="S4082" s="9">
        <f t="shared" si="255"/>
        <v>42511.698101851856</v>
      </c>
      <c r="T4082" s="9">
        <f t="shared" si="254"/>
        <v>42535.787500000006</v>
      </c>
    </row>
    <row r="4083" spans="1:20"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256"/>
        <v>15.737410071942445</v>
      </c>
      <c r="P4083">
        <f t="shared" si="253"/>
        <v>29.166666666666668</v>
      </c>
      <c r="Q4083" t="s">
        <v>8321</v>
      </c>
      <c r="R4083" t="s">
        <v>8322</v>
      </c>
      <c r="S4083" s="9">
        <f t="shared" si="255"/>
        <v>42041.581307870365</v>
      </c>
      <c r="T4083" s="9">
        <f t="shared" si="254"/>
        <v>42071.539641203708</v>
      </c>
    </row>
    <row r="4084" spans="1:20"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256"/>
        <v>2</v>
      </c>
      <c r="P4084">
        <f t="shared" si="253"/>
        <v>1.5</v>
      </c>
      <c r="Q4084" t="s">
        <v>8321</v>
      </c>
      <c r="R4084" t="s">
        <v>8322</v>
      </c>
      <c r="S4084" s="9">
        <f t="shared" si="255"/>
        <v>42307.189270833333</v>
      </c>
      <c r="T4084" s="9">
        <f t="shared" si="254"/>
        <v>42322.958333333328</v>
      </c>
    </row>
    <row r="4085" spans="1:20"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256"/>
        <v>21.685714285714287</v>
      </c>
      <c r="P4085">
        <f t="shared" si="253"/>
        <v>126.5</v>
      </c>
      <c r="Q4085" t="s">
        <v>8321</v>
      </c>
      <c r="R4085" t="s">
        <v>8322</v>
      </c>
      <c r="S4085" s="9">
        <f t="shared" si="255"/>
        <v>42353.761759259258</v>
      </c>
      <c r="T4085" s="9">
        <f t="shared" si="254"/>
        <v>42383.761759259258</v>
      </c>
    </row>
    <row r="4086" spans="1:20"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256"/>
        <v>0.33333333333333337</v>
      </c>
      <c r="P4086">
        <f t="shared" si="253"/>
        <v>10</v>
      </c>
      <c r="Q4086" t="s">
        <v>8321</v>
      </c>
      <c r="R4086" t="s">
        <v>8322</v>
      </c>
      <c r="S4086" s="9">
        <f t="shared" si="255"/>
        <v>42622.436412037037</v>
      </c>
      <c r="T4086" s="9">
        <f t="shared" si="254"/>
        <v>42652.436412037037</v>
      </c>
    </row>
    <row r="4087" spans="1:20"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256"/>
        <v>0.2857142857142857</v>
      </c>
      <c r="P4087">
        <f t="shared" si="253"/>
        <v>10</v>
      </c>
      <c r="Q4087" t="s">
        <v>8321</v>
      </c>
      <c r="R4087" t="s">
        <v>8322</v>
      </c>
      <c r="S4087" s="9">
        <f t="shared" si="255"/>
        <v>42058.603877314818</v>
      </c>
      <c r="T4087" s="9">
        <f t="shared" si="254"/>
        <v>42087.165972222225</v>
      </c>
    </row>
    <row r="4088" spans="1:20"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256"/>
        <v>4.7</v>
      </c>
      <c r="P4088">
        <f t="shared" si="253"/>
        <v>9.4</v>
      </c>
      <c r="Q4088" t="s">
        <v>8321</v>
      </c>
      <c r="R4088" t="s">
        <v>8322</v>
      </c>
      <c r="S4088" s="9">
        <f t="shared" si="255"/>
        <v>42304.940960648149</v>
      </c>
      <c r="T4088" s="9">
        <f t="shared" si="254"/>
        <v>42329.166666666672</v>
      </c>
    </row>
    <row r="4089" spans="1:20"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256"/>
        <v>0</v>
      </c>
      <c r="P4089" t="e">
        <f t="shared" si="253"/>
        <v>#DIV/0!</v>
      </c>
      <c r="Q4089" t="s">
        <v>8321</v>
      </c>
      <c r="R4089" t="s">
        <v>8322</v>
      </c>
      <c r="S4089" s="9">
        <f t="shared" si="255"/>
        <v>42538.742893518516</v>
      </c>
      <c r="T4089" s="9">
        <f t="shared" si="254"/>
        <v>42568.742893518516</v>
      </c>
    </row>
    <row r="4090" spans="1:20"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256"/>
        <v>10.8</v>
      </c>
      <c r="P4090">
        <f t="shared" si="253"/>
        <v>72</v>
      </c>
      <c r="Q4090" t="s">
        <v>8321</v>
      </c>
      <c r="R4090" t="s">
        <v>8322</v>
      </c>
      <c r="S4090" s="9">
        <f t="shared" si="255"/>
        <v>41990.612546296295</v>
      </c>
      <c r="T4090" s="9">
        <f t="shared" si="254"/>
        <v>42020.434722222228</v>
      </c>
    </row>
    <row r="4091" spans="1:20"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256"/>
        <v>4.8</v>
      </c>
      <c r="P4091">
        <f t="shared" si="253"/>
        <v>30</v>
      </c>
      <c r="Q4091" t="s">
        <v>8321</v>
      </c>
      <c r="R4091" t="s">
        <v>8322</v>
      </c>
      <c r="S4091" s="9">
        <f t="shared" si="255"/>
        <v>42122.732499999998</v>
      </c>
      <c r="T4091" s="9">
        <f t="shared" si="254"/>
        <v>42155.732638888891</v>
      </c>
    </row>
    <row r="4092" spans="1:20"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256"/>
        <v>3.2</v>
      </c>
      <c r="P4092">
        <f t="shared" si="253"/>
        <v>10.666666666666666</v>
      </c>
      <c r="Q4092" t="s">
        <v>8321</v>
      </c>
      <c r="R4092" t="s">
        <v>8322</v>
      </c>
      <c r="S4092" s="9">
        <f t="shared" si="255"/>
        <v>42209.67288194444</v>
      </c>
      <c r="T4092" s="9">
        <f t="shared" si="254"/>
        <v>42223.625</v>
      </c>
    </row>
    <row r="4093" spans="1:20"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256"/>
        <v>12.75</v>
      </c>
      <c r="P4093">
        <f t="shared" si="253"/>
        <v>25.5</v>
      </c>
      <c r="Q4093" t="s">
        <v>8321</v>
      </c>
      <c r="R4093" t="s">
        <v>8322</v>
      </c>
      <c r="S4093" s="9">
        <f t="shared" si="255"/>
        <v>41990.506377314814</v>
      </c>
      <c r="T4093" s="9">
        <f t="shared" si="254"/>
        <v>42020.506377314814</v>
      </c>
    </row>
    <row r="4094" spans="1:20"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256"/>
        <v>1.8181818181818181E-2</v>
      </c>
      <c r="P4094">
        <f t="shared" si="253"/>
        <v>20</v>
      </c>
      <c r="Q4094" t="s">
        <v>8321</v>
      </c>
      <c r="R4094" t="s">
        <v>8322</v>
      </c>
      <c r="S4094" s="9">
        <f t="shared" si="255"/>
        <v>42039.194988425923</v>
      </c>
      <c r="T4094" s="9">
        <f t="shared" si="254"/>
        <v>42099.153321759266</v>
      </c>
    </row>
    <row r="4095" spans="1:20"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256"/>
        <v>2.4</v>
      </c>
      <c r="P4095">
        <f t="shared" si="253"/>
        <v>15</v>
      </c>
      <c r="Q4095" t="s">
        <v>8321</v>
      </c>
      <c r="R4095" t="s">
        <v>8322</v>
      </c>
      <c r="S4095" s="9">
        <f t="shared" si="255"/>
        <v>42178.815891203703</v>
      </c>
      <c r="T4095" s="9">
        <f t="shared" si="254"/>
        <v>42238.815891203703</v>
      </c>
    </row>
    <row r="4096" spans="1:20"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256"/>
        <v>36.5</v>
      </c>
      <c r="P4096">
        <f t="shared" si="253"/>
        <v>91.25</v>
      </c>
      <c r="Q4096" t="s">
        <v>8321</v>
      </c>
      <c r="R4096" t="s">
        <v>8322</v>
      </c>
      <c r="S4096" s="9">
        <f t="shared" si="255"/>
        <v>41890.086805555555</v>
      </c>
      <c r="T4096" s="9">
        <f t="shared" si="254"/>
        <v>41934.207638888889</v>
      </c>
    </row>
    <row r="4097" spans="1:20"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256"/>
        <v>2.666666666666667</v>
      </c>
      <c r="P4097">
        <f t="shared" si="253"/>
        <v>800</v>
      </c>
      <c r="Q4097" t="s">
        <v>8321</v>
      </c>
      <c r="R4097" t="s">
        <v>8322</v>
      </c>
      <c r="S4097" s="9">
        <f t="shared" si="255"/>
        <v>42693.031828703708</v>
      </c>
      <c r="T4097" s="9">
        <f t="shared" si="254"/>
        <v>42723.031828703708</v>
      </c>
    </row>
    <row r="4098" spans="1:20"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si="256"/>
        <v>11.428571428571429</v>
      </c>
      <c r="P4098">
        <f t="shared" si="253"/>
        <v>80</v>
      </c>
      <c r="Q4098" t="s">
        <v>8321</v>
      </c>
      <c r="R4098" t="s">
        <v>8322</v>
      </c>
      <c r="S4098" s="9">
        <f t="shared" si="255"/>
        <v>42750.530312499999</v>
      </c>
      <c r="T4098" s="9">
        <f t="shared" si="254"/>
        <v>42794.368749999994</v>
      </c>
    </row>
    <row r="4099" spans="1:20"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si="256"/>
        <v>0</v>
      </c>
      <c r="P4099" t="e">
        <f t="shared" ref="P4099:P4115" si="257">(E4099/L4099)</f>
        <v>#DIV/0!</v>
      </c>
      <c r="Q4099" t="s">
        <v>8321</v>
      </c>
      <c r="R4099" t="s">
        <v>8322</v>
      </c>
      <c r="S4099" s="9">
        <f t="shared" si="255"/>
        <v>42344.824502314819</v>
      </c>
      <c r="T4099" s="9">
        <f t="shared" ref="T4099:T4115" si="258">(((I4099/60)/60)/24)+DATE(1970,1,1)</f>
        <v>42400.996527777781</v>
      </c>
    </row>
    <row r="4100" spans="1:20"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256"/>
        <v>0</v>
      </c>
      <c r="P4100" t="e">
        <f t="shared" si="257"/>
        <v>#DIV/0!</v>
      </c>
      <c r="Q4100" t="s">
        <v>8321</v>
      </c>
      <c r="R4100" t="s">
        <v>8322</v>
      </c>
      <c r="S4100" s="9">
        <f t="shared" ref="S4100:S4115" si="259">(((J4100/60)/60)/24)+DATE(1970,1,1)</f>
        <v>42495.722187499996</v>
      </c>
      <c r="T4100" s="9">
        <f t="shared" si="258"/>
        <v>42525.722187499996</v>
      </c>
    </row>
    <row r="4101" spans="1:20"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256"/>
        <v>1.1111111111111112</v>
      </c>
      <c r="P4101">
        <f t="shared" si="257"/>
        <v>50</v>
      </c>
      <c r="Q4101" t="s">
        <v>8321</v>
      </c>
      <c r="R4101" t="s">
        <v>8322</v>
      </c>
      <c r="S4101" s="9">
        <f t="shared" si="259"/>
        <v>42570.850381944445</v>
      </c>
      <c r="T4101" s="9">
        <f t="shared" si="258"/>
        <v>42615.850381944445</v>
      </c>
    </row>
    <row r="4102" spans="1:20"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256"/>
        <v>0</v>
      </c>
      <c r="P4102" t="e">
        <f t="shared" si="257"/>
        <v>#DIV/0!</v>
      </c>
      <c r="Q4102" t="s">
        <v>8321</v>
      </c>
      <c r="R4102" t="s">
        <v>8322</v>
      </c>
      <c r="S4102" s="9">
        <f t="shared" si="259"/>
        <v>41927.124884259261</v>
      </c>
      <c r="T4102" s="9">
        <f t="shared" si="258"/>
        <v>41937.124884259261</v>
      </c>
    </row>
    <row r="4103" spans="1:20"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256"/>
        <v>0</v>
      </c>
      <c r="P4103" t="e">
        <f t="shared" si="257"/>
        <v>#DIV/0!</v>
      </c>
      <c r="Q4103" t="s">
        <v>8321</v>
      </c>
      <c r="R4103" t="s">
        <v>8322</v>
      </c>
      <c r="S4103" s="9">
        <f t="shared" si="259"/>
        <v>42730.903726851851</v>
      </c>
      <c r="T4103" s="9">
        <f t="shared" si="258"/>
        <v>42760.903726851851</v>
      </c>
    </row>
    <row r="4104" spans="1:20"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256"/>
        <v>27.400000000000002</v>
      </c>
      <c r="P4104">
        <f t="shared" si="257"/>
        <v>22.833333333333332</v>
      </c>
      <c r="Q4104" t="s">
        <v>8321</v>
      </c>
      <c r="R4104" t="s">
        <v>8322</v>
      </c>
      <c r="S4104" s="9">
        <f t="shared" si="259"/>
        <v>42475.848067129627</v>
      </c>
      <c r="T4104" s="9">
        <f t="shared" si="258"/>
        <v>42505.848067129627</v>
      </c>
    </row>
    <row r="4105" spans="1:20"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256"/>
        <v>10</v>
      </c>
      <c r="P4105">
        <f t="shared" si="257"/>
        <v>16.666666666666668</v>
      </c>
      <c r="Q4105" t="s">
        <v>8321</v>
      </c>
      <c r="R4105" t="s">
        <v>8322</v>
      </c>
      <c r="S4105" s="9">
        <f t="shared" si="259"/>
        <v>42188.83293981482</v>
      </c>
      <c r="T4105" s="9">
        <f t="shared" si="258"/>
        <v>42242.772222222222</v>
      </c>
    </row>
    <row r="4106" spans="1:20"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256"/>
        <v>21.366666666666667</v>
      </c>
      <c r="P4106">
        <f t="shared" si="257"/>
        <v>45.785714285714285</v>
      </c>
      <c r="Q4106" t="s">
        <v>8321</v>
      </c>
      <c r="R4106" t="s">
        <v>8322</v>
      </c>
      <c r="S4106" s="9">
        <f t="shared" si="259"/>
        <v>42640.278171296297</v>
      </c>
      <c r="T4106" s="9">
        <f t="shared" si="258"/>
        <v>42670.278171296297</v>
      </c>
    </row>
    <row r="4107" spans="1:20"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256"/>
        <v>6.9696969696969706</v>
      </c>
      <c r="P4107">
        <f t="shared" si="257"/>
        <v>383.33333333333331</v>
      </c>
      <c r="Q4107" t="s">
        <v>8321</v>
      </c>
      <c r="R4107" t="s">
        <v>8322</v>
      </c>
      <c r="S4107" s="9">
        <f t="shared" si="259"/>
        <v>42697.010520833333</v>
      </c>
      <c r="T4107" s="9">
        <f t="shared" si="258"/>
        <v>42730.010520833333</v>
      </c>
    </row>
    <row r="4108" spans="1:20"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256"/>
        <v>70.599999999999994</v>
      </c>
      <c r="P4108">
        <f t="shared" si="257"/>
        <v>106.96969696969697</v>
      </c>
      <c r="Q4108" t="s">
        <v>8321</v>
      </c>
      <c r="R4108" t="s">
        <v>8322</v>
      </c>
      <c r="S4108" s="9">
        <f t="shared" si="259"/>
        <v>42053.049375000002</v>
      </c>
      <c r="T4108" s="9">
        <f t="shared" si="258"/>
        <v>42096.041666666672</v>
      </c>
    </row>
    <row r="4109" spans="1:20"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256"/>
        <v>2.0500000000000003</v>
      </c>
      <c r="P4109">
        <f t="shared" si="257"/>
        <v>10.25</v>
      </c>
      <c r="Q4109" t="s">
        <v>8321</v>
      </c>
      <c r="R4109" t="s">
        <v>8322</v>
      </c>
      <c r="S4109" s="9">
        <f t="shared" si="259"/>
        <v>41883.916678240741</v>
      </c>
      <c r="T4109" s="9">
        <f t="shared" si="258"/>
        <v>41906.916678240741</v>
      </c>
    </row>
    <row r="4110" spans="1:20"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256"/>
        <v>1.9666666666666666</v>
      </c>
      <c r="P4110">
        <f t="shared" si="257"/>
        <v>59</v>
      </c>
      <c r="Q4110" t="s">
        <v>8321</v>
      </c>
      <c r="R4110" t="s">
        <v>8322</v>
      </c>
      <c r="S4110" s="9">
        <f t="shared" si="259"/>
        <v>42767.031678240746</v>
      </c>
      <c r="T4110" s="9">
        <f t="shared" si="258"/>
        <v>42797.208333333328</v>
      </c>
    </row>
    <row r="4111" spans="1:20"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256"/>
        <v>0</v>
      </c>
      <c r="P4111" t="e">
        <f t="shared" si="257"/>
        <v>#DIV/0!</v>
      </c>
      <c r="Q4111" t="s">
        <v>8321</v>
      </c>
      <c r="R4111" t="s">
        <v>8322</v>
      </c>
      <c r="S4111" s="9">
        <f t="shared" si="259"/>
        <v>42307.539398148147</v>
      </c>
      <c r="T4111" s="9">
        <f t="shared" si="258"/>
        <v>42337.581064814818</v>
      </c>
    </row>
    <row r="4112" spans="1:20"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256"/>
        <v>28.666666666666668</v>
      </c>
      <c r="P4112">
        <f t="shared" si="257"/>
        <v>14.333333333333334</v>
      </c>
      <c r="Q4112" t="s">
        <v>8321</v>
      </c>
      <c r="R4112" t="s">
        <v>8322</v>
      </c>
      <c r="S4112" s="9">
        <f t="shared" si="259"/>
        <v>42512.626747685179</v>
      </c>
      <c r="T4112" s="9">
        <f t="shared" si="258"/>
        <v>42572.626747685179</v>
      </c>
    </row>
    <row r="4113" spans="1:20"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256"/>
        <v>3.1333333333333333</v>
      </c>
      <c r="P4113">
        <f t="shared" si="257"/>
        <v>15.666666666666666</v>
      </c>
      <c r="Q4113" t="s">
        <v>8321</v>
      </c>
      <c r="R4113" t="s">
        <v>8322</v>
      </c>
      <c r="S4113" s="9">
        <f t="shared" si="259"/>
        <v>42029.135879629626</v>
      </c>
      <c r="T4113" s="9">
        <f t="shared" si="258"/>
        <v>42059.135879629626</v>
      </c>
    </row>
    <row r="4114" spans="1:20"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256"/>
        <v>0.04</v>
      </c>
      <c r="P4114">
        <f t="shared" si="257"/>
        <v>1</v>
      </c>
      <c r="Q4114" t="s">
        <v>8321</v>
      </c>
      <c r="R4114" t="s">
        <v>8322</v>
      </c>
      <c r="S4114" s="9">
        <f t="shared" si="259"/>
        <v>42400.946597222224</v>
      </c>
      <c r="T4114" s="9">
        <f t="shared" si="258"/>
        <v>42428</v>
      </c>
    </row>
    <row r="4115" spans="1:20"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ref="O4115" si="260">E4115/D4115 *100</f>
        <v>0.2</v>
      </c>
      <c r="P4115">
        <f t="shared" si="257"/>
        <v>1</v>
      </c>
      <c r="Q4115" t="s">
        <v>8321</v>
      </c>
      <c r="R4115" t="s">
        <v>8322</v>
      </c>
      <c r="S4115" s="9">
        <f t="shared" si="259"/>
        <v>42358.573182870372</v>
      </c>
      <c r="T4115" s="9">
        <f t="shared" si="258"/>
        <v>42377.273611111115</v>
      </c>
    </row>
  </sheetData>
  <conditionalFormatting sqref="F1:F1048576">
    <cfRule type="cellIs" dxfId="7" priority="2" operator="equal">
      <formula>"live"</formula>
    </cfRule>
    <cfRule type="cellIs" dxfId="6" priority="4" operator="equal">
      <formula>"canceled"</formula>
    </cfRule>
    <cfRule type="cellIs" dxfId="5" priority="5" operator="equal">
      <formula>"successful"</formula>
    </cfRule>
    <cfRule type="cellIs" dxfId="4" priority="8" operator="equal">
      <formula>"failed"</formula>
    </cfRule>
  </conditionalFormatting>
  <conditionalFormatting sqref="O1:O1048576">
    <cfRule type="colorScale" priority="1">
      <colorScale>
        <cfvo type="num" val="0"/>
        <cfvo type="num" val="100"/>
        <cfvo type="num" val="200"/>
        <color rgb="FFFF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DF136-6206-4DAB-9BF8-4BF91594DD1D}">
  <sheetPr codeName="Sheet3"/>
  <dimension ref="A1:F14"/>
  <sheetViews>
    <sheetView workbookViewId="0">
      <selection activeCell="F20" sqref="F20"/>
    </sheetView>
  </sheetViews>
  <sheetFormatPr defaultRowHeight="14.5" x14ac:dyDescent="0.35"/>
  <cols>
    <col min="1" max="1" width="12.9062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s>
  <sheetData>
    <row r="1" spans="1:6" x14ac:dyDescent="0.35">
      <c r="A1" s="6" t="s">
        <v>8223</v>
      </c>
      <c r="B1" t="s">
        <v>8312</v>
      </c>
    </row>
    <row r="3" spans="1:6" x14ac:dyDescent="0.35">
      <c r="A3" s="6" t="s">
        <v>8310</v>
      </c>
      <c r="B3" s="6" t="s">
        <v>8311</v>
      </c>
    </row>
    <row r="4" spans="1:6" x14ac:dyDescent="0.35">
      <c r="A4" s="6" t="s">
        <v>8307</v>
      </c>
      <c r="B4" t="s">
        <v>8220</v>
      </c>
      <c r="C4" t="s">
        <v>8221</v>
      </c>
      <c r="D4" t="s">
        <v>8222</v>
      </c>
      <c r="E4" t="s">
        <v>8219</v>
      </c>
      <c r="F4" t="s">
        <v>8308</v>
      </c>
    </row>
    <row r="5" spans="1:6" x14ac:dyDescent="0.35">
      <c r="A5" s="7" t="s">
        <v>8314</v>
      </c>
      <c r="B5" s="8">
        <v>40</v>
      </c>
      <c r="C5" s="8">
        <v>180</v>
      </c>
      <c r="D5" s="8"/>
      <c r="E5" s="8">
        <v>300</v>
      </c>
      <c r="F5" s="8">
        <v>520</v>
      </c>
    </row>
    <row r="6" spans="1:6" x14ac:dyDescent="0.35">
      <c r="A6" s="7" t="s">
        <v>8340</v>
      </c>
      <c r="B6" s="8">
        <v>20</v>
      </c>
      <c r="C6" s="8">
        <v>140</v>
      </c>
      <c r="D6" s="8">
        <v>6</v>
      </c>
      <c r="E6" s="8">
        <v>34</v>
      </c>
      <c r="F6" s="8">
        <v>200</v>
      </c>
    </row>
    <row r="7" spans="1:6" x14ac:dyDescent="0.35">
      <c r="A7" s="7" t="s">
        <v>8337</v>
      </c>
      <c r="B7" s="8"/>
      <c r="C7" s="8">
        <v>140</v>
      </c>
      <c r="D7" s="8"/>
      <c r="E7" s="8">
        <v>80</v>
      </c>
      <c r="F7" s="8">
        <v>220</v>
      </c>
    </row>
    <row r="8" spans="1:6" x14ac:dyDescent="0.35">
      <c r="A8" s="7" t="s">
        <v>8335</v>
      </c>
      <c r="B8" s="8">
        <v>24</v>
      </c>
      <c r="C8" s="8"/>
      <c r="D8" s="8"/>
      <c r="E8" s="8"/>
      <c r="F8" s="8">
        <v>24</v>
      </c>
    </row>
    <row r="9" spans="1:6" x14ac:dyDescent="0.35">
      <c r="A9" s="7" t="s">
        <v>8329</v>
      </c>
      <c r="B9" s="8">
        <v>20</v>
      </c>
      <c r="C9" s="8">
        <v>120</v>
      </c>
      <c r="D9" s="8">
        <v>20</v>
      </c>
      <c r="E9" s="8">
        <v>540</v>
      </c>
      <c r="F9" s="8">
        <v>700</v>
      </c>
    </row>
    <row r="10" spans="1:6" x14ac:dyDescent="0.35">
      <c r="A10" s="7" t="s">
        <v>8342</v>
      </c>
      <c r="B10" s="8"/>
      <c r="C10" s="8">
        <v>117</v>
      </c>
      <c r="D10" s="8"/>
      <c r="E10" s="8">
        <v>103</v>
      </c>
      <c r="F10" s="8">
        <v>220</v>
      </c>
    </row>
    <row r="11" spans="1:6" x14ac:dyDescent="0.35">
      <c r="A11" s="7" t="s">
        <v>8326</v>
      </c>
      <c r="B11" s="8">
        <v>30</v>
      </c>
      <c r="C11" s="8">
        <v>127</v>
      </c>
      <c r="D11" s="8"/>
      <c r="E11" s="8">
        <v>80</v>
      </c>
      <c r="F11" s="8">
        <v>237</v>
      </c>
    </row>
    <row r="12" spans="1:6" x14ac:dyDescent="0.35">
      <c r="A12" s="7" t="s">
        <v>8323</v>
      </c>
      <c r="B12" s="8">
        <v>178</v>
      </c>
      <c r="C12" s="8">
        <v>213</v>
      </c>
      <c r="D12" s="8"/>
      <c r="E12" s="8">
        <v>209</v>
      </c>
      <c r="F12" s="8">
        <v>600</v>
      </c>
    </row>
    <row r="13" spans="1:6" x14ac:dyDescent="0.35">
      <c r="A13" s="7" t="s">
        <v>8321</v>
      </c>
      <c r="B13" s="8">
        <v>37</v>
      </c>
      <c r="C13" s="8">
        <v>493</v>
      </c>
      <c r="D13" s="8">
        <v>24</v>
      </c>
      <c r="E13" s="8">
        <v>839</v>
      </c>
      <c r="F13" s="8">
        <v>1393</v>
      </c>
    </row>
    <row r="14" spans="1:6" x14ac:dyDescent="0.35">
      <c r="A14" s="7" t="s">
        <v>8308</v>
      </c>
      <c r="B14" s="8">
        <v>349</v>
      </c>
      <c r="C14" s="8">
        <v>1530</v>
      </c>
      <c r="D14" s="8">
        <v>50</v>
      </c>
      <c r="E14" s="8">
        <v>2185</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0E958-CC44-4BEA-AE31-B7DD140E58B6}">
  <sheetPr codeName="Sheet4"/>
  <dimension ref="A1:F47"/>
  <sheetViews>
    <sheetView topLeftCell="G4" workbookViewId="0">
      <selection activeCell="F7" sqref="F7"/>
    </sheetView>
  </sheetViews>
  <sheetFormatPr defaultRowHeight="14.5" x14ac:dyDescent="0.35"/>
  <cols>
    <col min="1" max="1" width="15.63281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 min="8" max="8" width="12.36328125" bestFit="1" customWidth="1"/>
  </cols>
  <sheetData>
    <row r="1" spans="1:6" x14ac:dyDescent="0.35">
      <c r="A1" s="6" t="s">
        <v>8223</v>
      </c>
      <c r="B1" t="s">
        <v>8312</v>
      </c>
    </row>
    <row r="2" spans="1:6" x14ac:dyDescent="0.35">
      <c r="A2" s="6" t="s">
        <v>8364</v>
      </c>
      <c r="B2" t="s">
        <v>8312</v>
      </c>
    </row>
    <row r="4" spans="1:6" x14ac:dyDescent="0.35">
      <c r="A4" s="6" t="s">
        <v>8310</v>
      </c>
      <c r="B4" s="6" t="s">
        <v>8311</v>
      </c>
    </row>
    <row r="5" spans="1:6" x14ac:dyDescent="0.35">
      <c r="A5" s="6" t="s">
        <v>8307</v>
      </c>
      <c r="B5" t="s">
        <v>8220</v>
      </c>
      <c r="C5" t="s">
        <v>8221</v>
      </c>
      <c r="D5" t="s">
        <v>8222</v>
      </c>
      <c r="E5" t="s">
        <v>8219</v>
      </c>
      <c r="F5" t="s">
        <v>8308</v>
      </c>
    </row>
    <row r="6" spans="1:6" x14ac:dyDescent="0.35">
      <c r="A6" s="7" t="s">
        <v>8320</v>
      </c>
      <c r="B6" s="8"/>
      <c r="C6" s="8">
        <v>100</v>
      </c>
      <c r="D6" s="8"/>
      <c r="E6" s="8"/>
      <c r="F6" s="8">
        <v>100</v>
      </c>
    </row>
    <row r="7" spans="1:6" x14ac:dyDescent="0.35">
      <c r="A7" s="7" t="s">
        <v>8348</v>
      </c>
      <c r="B7" s="8">
        <v>20</v>
      </c>
      <c r="C7" s="8"/>
      <c r="D7" s="8"/>
      <c r="E7" s="8"/>
      <c r="F7" s="8">
        <v>20</v>
      </c>
    </row>
    <row r="8" spans="1:6" x14ac:dyDescent="0.35">
      <c r="A8" s="7" t="s">
        <v>8336</v>
      </c>
      <c r="B8" s="8">
        <v>24</v>
      </c>
      <c r="C8" s="8"/>
      <c r="D8" s="8"/>
      <c r="E8" s="8"/>
      <c r="F8" s="8">
        <v>24</v>
      </c>
    </row>
    <row r="9" spans="1:6" x14ac:dyDescent="0.35">
      <c r="A9" s="7" t="s">
        <v>8362</v>
      </c>
      <c r="B9" s="8"/>
      <c r="C9" s="8">
        <v>40</v>
      </c>
      <c r="D9" s="8"/>
      <c r="E9" s="8"/>
      <c r="F9" s="8">
        <v>40</v>
      </c>
    </row>
    <row r="10" spans="1:6" x14ac:dyDescent="0.35">
      <c r="A10" s="7" t="s">
        <v>8358</v>
      </c>
      <c r="B10" s="8"/>
      <c r="C10" s="8"/>
      <c r="D10" s="8"/>
      <c r="E10" s="8">
        <v>40</v>
      </c>
      <c r="F10" s="8">
        <v>40</v>
      </c>
    </row>
    <row r="11" spans="1:6" x14ac:dyDescent="0.35">
      <c r="A11" s="7" t="s">
        <v>8319</v>
      </c>
      <c r="B11" s="8"/>
      <c r="C11" s="8"/>
      <c r="D11" s="8"/>
      <c r="E11" s="8">
        <v>180</v>
      </c>
      <c r="F11" s="8">
        <v>180</v>
      </c>
    </row>
    <row r="12" spans="1:6" x14ac:dyDescent="0.35">
      <c r="A12" s="7" t="s">
        <v>8318</v>
      </c>
      <c r="B12" s="8"/>
      <c r="C12" s="8">
        <v>80</v>
      </c>
      <c r="D12" s="8"/>
      <c r="E12" s="8"/>
      <c r="F12" s="8">
        <v>80</v>
      </c>
    </row>
    <row r="13" spans="1:6" x14ac:dyDescent="0.35">
      <c r="A13" s="7" t="s">
        <v>8334</v>
      </c>
      <c r="B13" s="8"/>
      <c r="C13" s="8"/>
      <c r="D13" s="8"/>
      <c r="E13" s="8">
        <v>40</v>
      </c>
      <c r="F13" s="8">
        <v>40</v>
      </c>
    </row>
    <row r="14" spans="1:6" x14ac:dyDescent="0.35">
      <c r="A14" s="7" t="s">
        <v>8351</v>
      </c>
      <c r="B14" s="8"/>
      <c r="C14" s="8">
        <v>40</v>
      </c>
      <c r="D14" s="8">
        <v>20</v>
      </c>
      <c r="E14" s="8"/>
      <c r="F14" s="8">
        <v>60</v>
      </c>
    </row>
    <row r="15" spans="1:6" x14ac:dyDescent="0.35">
      <c r="A15" s="7" t="s">
        <v>8328</v>
      </c>
      <c r="B15" s="8"/>
      <c r="C15" s="8">
        <v>40</v>
      </c>
      <c r="D15" s="8"/>
      <c r="E15" s="8"/>
      <c r="F15" s="8">
        <v>40</v>
      </c>
    </row>
    <row r="16" spans="1:6" x14ac:dyDescent="0.35">
      <c r="A16" s="7" t="s">
        <v>8341</v>
      </c>
      <c r="B16" s="8">
        <v>20</v>
      </c>
      <c r="C16" s="8">
        <v>120</v>
      </c>
      <c r="D16" s="8"/>
      <c r="E16" s="8"/>
      <c r="F16" s="8">
        <v>140</v>
      </c>
    </row>
    <row r="17" spans="1:6" x14ac:dyDescent="0.35">
      <c r="A17" s="7" t="s">
        <v>8352</v>
      </c>
      <c r="B17" s="8"/>
      <c r="C17" s="8">
        <v>20</v>
      </c>
      <c r="D17" s="8"/>
      <c r="E17" s="8"/>
      <c r="F17" s="8">
        <v>20</v>
      </c>
    </row>
    <row r="18" spans="1:6" x14ac:dyDescent="0.35">
      <c r="A18" s="7" t="s">
        <v>8353</v>
      </c>
      <c r="B18" s="8"/>
      <c r="C18" s="8"/>
      <c r="D18" s="8"/>
      <c r="E18" s="8">
        <v>140</v>
      </c>
      <c r="F18" s="8">
        <v>140</v>
      </c>
    </row>
    <row r="19" spans="1:6" x14ac:dyDescent="0.35">
      <c r="A19" s="7" t="s">
        <v>8333</v>
      </c>
      <c r="B19" s="8"/>
      <c r="C19" s="8">
        <v>20</v>
      </c>
      <c r="D19" s="8"/>
      <c r="E19" s="8">
        <v>140</v>
      </c>
      <c r="F19" s="8">
        <v>160</v>
      </c>
    </row>
    <row r="20" spans="1:6" x14ac:dyDescent="0.35">
      <c r="A20" s="7" t="s">
        <v>8332</v>
      </c>
      <c r="B20" s="8"/>
      <c r="C20" s="8">
        <v>60</v>
      </c>
      <c r="D20" s="8"/>
      <c r="E20" s="8"/>
      <c r="F20" s="8">
        <v>60</v>
      </c>
    </row>
    <row r="21" spans="1:6" x14ac:dyDescent="0.35">
      <c r="A21" s="7" t="s">
        <v>8360</v>
      </c>
      <c r="B21" s="8"/>
      <c r="C21" s="8">
        <v>11</v>
      </c>
      <c r="D21" s="8"/>
      <c r="E21" s="8">
        <v>9</v>
      </c>
      <c r="F21" s="8">
        <v>20</v>
      </c>
    </row>
    <row r="22" spans="1:6" x14ac:dyDescent="0.35">
      <c r="A22" s="7" t="s">
        <v>8331</v>
      </c>
      <c r="B22" s="8"/>
      <c r="C22" s="8"/>
      <c r="D22" s="8"/>
      <c r="E22" s="8">
        <v>20</v>
      </c>
      <c r="F22" s="8">
        <v>20</v>
      </c>
    </row>
    <row r="23" spans="1:6" x14ac:dyDescent="0.35">
      <c r="A23" s="7" t="s">
        <v>8339</v>
      </c>
      <c r="B23" s="8"/>
      <c r="C23" s="8">
        <v>40</v>
      </c>
      <c r="D23" s="8"/>
      <c r="E23" s="8"/>
      <c r="F23" s="8">
        <v>40</v>
      </c>
    </row>
    <row r="24" spans="1:6" x14ac:dyDescent="0.35">
      <c r="A24" s="7" t="s">
        <v>8363</v>
      </c>
      <c r="B24" s="8">
        <v>20</v>
      </c>
      <c r="C24" s="8">
        <v>60</v>
      </c>
      <c r="D24" s="8"/>
      <c r="E24" s="8">
        <v>60</v>
      </c>
      <c r="F24" s="8">
        <v>140</v>
      </c>
    </row>
    <row r="25" spans="1:6" x14ac:dyDescent="0.35">
      <c r="A25" s="7" t="s">
        <v>8347</v>
      </c>
      <c r="B25" s="8"/>
      <c r="C25" s="8">
        <v>20</v>
      </c>
      <c r="D25" s="8"/>
      <c r="E25" s="8"/>
      <c r="F25" s="8">
        <v>20</v>
      </c>
    </row>
    <row r="26" spans="1:6" x14ac:dyDescent="0.35">
      <c r="A26" s="7" t="s">
        <v>8327</v>
      </c>
      <c r="B26" s="8"/>
      <c r="C26" s="8"/>
      <c r="D26" s="8"/>
      <c r="E26" s="8">
        <v>60</v>
      </c>
      <c r="F26" s="8">
        <v>60</v>
      </c>
    </row>
    <row r="27" spans="1:6" x14ac:dyDescent="0.35">
      <c r="A27" s="7" t="s">
        <v>8354</v>
      </c>
      <c r="B27" s="8"/>
      <c r="C27" s="8">
        <v>20</v>
      </c>
      <c r="D27" s="8"/>
      <c r="E27" s="8"/>
      <c r="F27" s="8">
        <v>20</v>
      </c>
    </row>
    <row r="28" spans="1:6" x14ac:dyDescent="0.35">
      <c r="A28" s="7" t="s">
        <v>8343</v>
      </c>
      <c r="B28" s="8"/>
      <c r="C28" s="8">
        <v>57</v>
      </c>
      <c r="D28" s="8"/>
      <c r="E28" s="8">
        <v>103</v>
      </c>
      <c r="F28" s="8">
        <v>160</v>
      </c>
    </row>
    <row r="29" spans="1:6" x14ac:dyDescent="0.35">
      <c r="A29" s="7" t="s">
        <v>8349</v>
      </c>
      <c r="B29" s="8"/>
      <c r="C29" s="8">
        <v>20</v>
      </c>
      <c r="D29" s="8"/>
      <c r="E29" s="8"/>
      <c r="F29" s="8">
        <v>20</v>
      </c>
    </row>
    <row r="30" spans="1:6" x14ac:dyDescent="0.35">
      <c r="A30" s="7" t="s">
        <v>8322</v>
      </c>
      <c r="B30" s="8"/>
      <c r="C30" s="8">
        <v>353</v>
      </c>
      <c r="D30" s="8">
        <v>19</v>
      </c>
      <c r="E30" s="8">
        <v>694</v>
      </c>
      <c r="F30" s="8">
        <v>1066</v>
      </c>
    </row>
    <row r="31" spans="1:6" x14ac:dyDescent="0.35">
      <c r="A31" s="7" t="s">
        <v>8350</v>
      </c>
      <c r="B31" s="8"/>
      <c r="C31" s="8"/>
      <c r="D31" s="8"/>
      <c r="E31" s="8">
        <v>40</v>
      </c>
      <c r="F31" s="8">
        <v>40</v>
      </c>
    </row>
    <row r="32" spans="1:6" x14ac:dyDescent="0.35">
      <c r="A32" s="7" t="s">
        <v>8346</v>
      </c>
      <c r="B32" s="8"/>
      <c r="C32" s="8"/>
      <c r="D32" s="8"/>
      <c r="E32" s="8">
        <v>20</v>
      </c>
      <c r="F32" s="8">
        <v>20</v>
      </c>
    </row>
    <row r="33" spans="1:6" x14ac:dyDescent="0.35">
      <c r="A33" s="7" t="s">
        <v>8357</v>
      </c>
      <c r="B33" s="8"/>
      <c r="C33" s="8">
        <v>20</v>
      </c>
      <c r="D33" s="8"/>
      <c r="E33" s="8"/>
      <c r="F33" s="8">
        <v>20</v>
      </c>
    </row>
    <row r="34" spans="1:6" x14ac:dyDescent="0.35">
      <c r="A34" s="7" t="s">
        <v>8330</v>
      </c>
      <c r="B34" s="8"/>
      <c r="C34" s="8"/>
      <c r="D34" s="8"/>
      <c r="E34" s="8">
        <v>260</v>
      </c>
      <c r="F34" s="8">
        <v>260</v>
      </c>
    </row>
    <row r="35" spans="1:6" x14ac:dyDescent="0.35">
      <c r="A35" s="7" t="s">
        <v>8317</v>
      </c>
      <c r="B35" s="8">
        <v>40</v>
      </c>
      <c r="C35" s="8"/>
      <c r="D35" s="8"/>
      <c r="E35" s="8"/>
      <c r="F35" s="8">
        <v>40</v>
      </c>
    </row>
    <row r="36" spans="1:6" x14ac:dyDescent="0.35">
      <c r="A36" s="7" t="s">
        <v>8316</v>
      </c>
      <c r="B36" s="8"/>
      <c r="C36" s="8"/>
      <c r="D36" s="8"/>
      <c r="E36" s="8">
        <v>60</v>
      </c>
      <c r="F36" s="8">
        <v>60</v>
      </c>
    </row>
    <row r="37" spans="1:6" x14ac:dyDescent="0.35">
      <c r="A37" s="7" t="s">
        <v>8356</v>
      </c>
      <c r="B37" s="8"/>
      <c r="C37" s="8"/>
      <c r="D37" s="8">
        <v>6</v>
      </c>
      <c r="E37" s="8">
        <v>34</v>
      </c>
      <c r="F37" s="8">
        <v>40</v>
      </c>
    </row>
    <row r="38" spans="1:6" x14ac:dyDescent="0.35">
      <c r="A38" s="7" t="s">
        <v>8359</v>
      </c>
      <c r="B38" s="8">
        <v>18</v>
      </c>
      <c r="C38" s="8">
        <v>2</v>
      </c>
      <c r="D38" s="8"/>
      <c r="E38" s="8">
        <v>40</v>
      </c>
      <c r="F38" s="8">
        <v>60</v>
      </c>
    </row>
    <row r="39" spans="1:6" x14ac:dyDescent="0.35">
      <c r="A39" s="7" t="s">
        <v>8361</v>
      </c>
      <c r="B39" s="8">
        <v>17</v>
      </c>
      <c r="C39" s="8">
        <v>80</v>
      </c>
      <c r="D39" s="8">
        <v>5</v>
      </c>
      <c r="E39" s="8">
        <v>85</v>
      </c>
      <c r="F39" s="8">
        <v>187</v>
      </c>
    </row>
    <row r="40" spans="1:6" x14ac:dyDescent="0.35">
      <c r="A40" s="7" t="s">
        <v>8355</v>
      </c>
      <c r="B40" s="8"/>
      <c r="C40" s="8"/>
      <c r="D40" s="8"/>
      <c r="E40" s="8">
        <v>80</v>
      </c>
      <c r="F40" s="8">
        <v>80</v>
      </c>
    </row>
    <row r="41" spans="1:6" x14ac:dyDescent="0.35">
      <c r="A41" s="7" t="s">
        <v>8315</v>
      </c>
      <c r="B41" s="8"/>
      <c r="C41" s="8"/>
      <c r="D41" s="8"/>
      <c r="E41" s="8">
        <v>60</v>
      </c>
      <c r="F41" s="8">
        <v>60</v>
      </c>
    </row>
    <row r="42" spans="1:6" x14ac:dyDescent="0.35">
      <c r="A42" s="7" t="s">
        <v>8345</v>
      </c>
      <c r="B42" s="8">
        <v>10</v>
      </c>
      <c r="C42" s="8">
        <v>47</v>
      </c>
      <c r="D42" s="8"/>
      <c r="E42" s="8"/>
      <c r="F42" s="8">
        <v>57</v>
      </c>
    </row>
    <row r="43" spans="1:6" x14ac:dyDescent="0.35">
      <c r="A43" s="7" t="s">
        <v>8338</v>
      </c>
      <c r="B43" s="8"/>
      <c r="C43" s="8">
        <v>100</v>
      </c>
      <c r="D43" s="8"/>
      <c r="E43" s="8"/>
      <c r="F43" s="8">
        <v>100</v>
      </c>
    </row>
    <row r="44" spans="1:6" x14ac:dyDescent="0.35">
      <c r="A44" s="7" t="s">
        <v>8325</v>
      </c>
      <c r="B44" s="8">
        <v>60</v>
      </c>
      <c r="C44" s="8">
        <v>120</v>
      </c>
      <c r="D44" s="8"/>
      <c r="E44" s="8">
        <v>20</v>
      </c>
      <c r="F44" s="8">
        <v>200</v>
      </c>
    </row>
    <row r="45" spans="1:6" x14ac:dyDescent="0.35">
      <c r="A45" s="7" t="s">
        <v>8324</v>
      </c>
      <c r="B45" s="8">
        <v>100</v>
      </c>
      <c r="C45" s="8">
        <v>60</v>
      </c>
      <c r="D45" s="8"/>
      <c r="E45" s="8"/>
      <c r="F45" s="8">
        <v>160</v>
      </c>
    </row>
    <row r="46" spans="1:6" x14ac:dyDescent="0.35">
      <c r="A46" s="7" t="s">
        <v>8344</v>
      </c>
      <c r="B46" s="8">
        <v>20</v>
      </c>
      <c r="C46" s="8"/>
      <c r="D46" s="8"/>
      <c r="E46" s="8"/>
      <c r="F46" s="8">
        <v>20</v>
      </c>
    </row>
    <row r="47" spans="1:6" x14ac:dyDescent="0.35">
      <c r="A47" s="7" t="s">
        <v>8308</v>
      </c>
      <c r="B47" s="8">
        <v>349</v>
      </c>
      <c r="C47" s="8">
        <v>1530</v>
      </c>
      <c r="D47" s="8">
        <v>50</v>
      </c>
      <c r="E47" s="8">
        <v>2185</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8FA90-DECE-49DE-B614-8D5ADE23BB4C}">
  <sheetPr codeName="Sheet2"/>
  <dimension ref="B9:G26"/>
  <sheetViews>
    <sheetView topLeftCell="E10" workbookViewId="0">
      <selection activeCell="F12" sqref="F12"/>
    </sheetView>
  </sheetViews>
  <sheetFormatPr defaultRowHeight="14.5" x14ac:dyDescent="0.35"/>
  <cols>
    <col min="2" max="2" width="12.90625" bestFit="1" customWidth="1"/>
    <col min="3" max="3" width="15.6328125" bestFit="1" customWidth="1"/>
    <col min="4" max="4" width="5.81640625" bestFit="1" customWidth="1"/>
    <col min="5" max="5" width="4.08984375" bestFit="1" customWidth="1"/>
    <col min="6" max="6" width="9.54296875" bestFit="1" customWidth="1"/>
    <col min="7" max="7" width="10.7265625" bestFit="1" customWidth="1"/>
  </cols>
  <sheetData>
    <row r="9" spans="2:7" x14ac:dyDescent="0.35">
      <c r="B9" s="6" t="s">
        <v>8364</v>
      </c>
      <c r="C9" t="s">
        <v>8312</v>
      </c>
    </row>
    <row r="10" spans="2:7" x14ac:dyDescent="0.35">
      <c r="B10" s="6" t="s">
        <v>8379</v>
      </c>
      <c r="C10" t="s">
        <v>8312</v>
      </c>
    </row>
    <row r="12" spans="2:7" x14ac:dyDescent="0.35">
      <c r="B12" s="6" t="s">
        <v>8310</v>
      </c>
      <c r="C12" s="6" t="s">
        <v>8311</v>
      </c>
    </row>
    <row r="13" spans="2:7" x14ac:dyDescent="0.35">
      <c r="B13" s="6" t="s">
        <v>8307</v>
      </c>
      <c r="C13" t="s">
        <v>8220</v>
      </c>
      <c r="D13" t="s">
        <v>8221</v>
      </c>
      <c r="E13" t="s">
        <v>8222</v>
      </c>
      <c r="F13" t="s">
        <v>8219</v>
      </c>
      <c r="G13" t="s">
        <v>8308</v>
      </c>
    </row>
    <row r="14" spans="2:7" x14ac:dyDescent="0.35">
      <c r="B14" s="10" t="s">
        <v>8373</v>
      </c>
      <c r="C14" s="8">
        <v>34</v>
      </c>
      <c r="D14" s="8">
        <v>149</v>
      </c>
      <c r="E14" s="8">
        <v>2</v>
      </c>
      <c r="F14" s="8">
        <v>182</v>
      </c>
      <c r="G14" s="8">
        <v>367</v>
      </c>
    </row>
    <row r="15" spans="2:7" x14ac:dyDescent="0.35">
      <c r="B15" s="10" t="s">
        <v>8374</v>
      </c>
      <c r="C15" s="8">
        <v>27</v>
      </c>
      <c r="D15" s="8">
        <v>106</v>
      </c>
      <c r="E15" s="8">
        <v>18</v>
      </c>
      <c r="F15" s="8">
        <v>202</v>
      </c>
      <c r="G15" s="8">
        <v>353</v>
      </c>
    </row>
    <row r="16" spans="2:7" x14ac:dyDescent="0.35">
      <c r="B16" s="10" t="s">
        <v>8375</v>
      </c>
      <c r="C16" s="8">
        <v>28</v>
      </c>
      <c r="D16" s="8">
        <v>108</v>
      </c>
      <c r="E16" s="8">
        <v>30</v>
      </c>
      <c r="F16" s="8">
        <v>180</v>
      </c>
      <c r="G16" s="8">
        <v>346</v>
      </c>
    </row>
    <row r="17" spans="2:7" x14ac:dyDescent="0.35">
      <c r="B17" s="10" t="s">
        <v>8376</v>
      </c>
      <c r="C17" s="8">
        <v>27</v>
      </c>
      <c r="D17" s="8">
        <v>102</v>
      </c>
      <c r="E17" s="8"/>
      <c r="F17" s="8">
        <v>192</v>
      </c>
      <c r="G17" s="8">
        <v>321</v>
      </c>
    </row>
    <row r="18" spans="2:7" x14ac:dyDescent="0.35">
      <c r="B18" s="10" t="s">
        <v>8367</v>
      </c>
      <c r="C18" s="8">
        <v>26</v>
      </c>
      <c r="D18" s="8">
        <v>126</v>
      </c>
      <c r="E18" s="8"/>
      <c r="F18" s="8">
        <v>234</v>
      </c>
      <c r="G18" s="8">
        <v>386</v>
      </c>
    </row>
    <row r="19" spans="2:7" x14ac:dyDescent="0.35">
      <c r="B19" s="10" t="s">
        <v>8377</v>
      </c>
      <c r="C19" s="8">
        <v>27</v>
      </c>
      <c r="D19" s="8">
        <v>147</v>
      </c>
      <c r="E19" s="8"/>
      <c r="F19" s="8">
        <v>211</v>
      </c>
      <c r="G19" s="8">
        <v>385</v>
      </c>
    </row>
    <row r="20" spans="2:7" x14ac:dyDescent="0.35">
      <c r="B20" s="10" t="s">
        <v>8368</v>
      </c>
      <c r="C20" s="8">
        <v>43</v>
      </c>
      <c r="D20" s="8">
        <v>150</v>
      </c>
      <c r="E20" s="8"/>
      <c r="F20" s="8">
        <v>194</v>
      </c>
      <c r="G20" s="8">
        <v>387</v>
      </c>
    </row>
    <row r="21" spans="2:7" x14ac:dyDescent="0.35">
      <c r="B21" s="10" t="s">
        <v>8369</v>
      </c>
      <c r="C21" s="8">
        <v>33</v>
      </c>
      <c r="D21" s="8">
        <v>134</v>
      </c>
      <c r="E21" s="8"/>
      <c r="F21" s="8">
        <v>166</v>
      </c>
      <c r="G21" s="8">
        <v>333</v>
      </c>
    </row>
    <row r="22" spans="2:7" x14ac:dyDescent="0.35">
      <c r="B22" s="10" t="s">
        <v>8370</v>
      </c>
      <c r="C22" s="8">
        <v>24</v>
      </c>
      <c r="D22" s="8">
        <v>127</v>
      </c>
      <c r="E22" s="8"/>
      <c r="F22" s="8">
        <v>147</v>
      </c>
      <c r="G22" s="8">
        <v>298</v>
      </c>
    </row>
    <row r="23" spans="2:7" x14ac:dyDescent="0.35">
      <c r="B23" s="10" t="s">
        <v>8371</v>
      </c>
      <c r="C23" s="8">
        <v>20</v>
      </c>
      <c r="D23" s="8">
        <v>149</v>
      </c>
      <c r="E23" s="8"/>
      <c r="F23" s="8">
        <v>183</v>
      </c>
      <c r="G23" s="8">
        <v>352</v>
      </c>
    </row>
    <row r="24" spans="2:7" x14ac:dyDescent="0.35">
      <c r="B24" s="10" t="s">
        <v>8372</v>
      </c>
      <c r="C24" s="8">
        <v>37</v>
      </c>
      <c r="D24" s="8">
        <v>114</v>
      </c>
      <c r="E24" s="8"/>
      <c r="F24" s="8">
        <v>183</v>
      </c>
      <c r="G24" s="8">
        <v>334</v>
      </c>
    </row>
    <row r="25" spans="2:7" x14ac:dyDescent="0.35">
      <c r="B25" s="10" t="s">
        <v>8378</v>
      </c>
      <c r="C25" s="8">
        <v>23</v>
      </c>
      <c r="D25" s="8">
        <v>118</v>
      </c>
      <c r="E25" s="8"/>
      <c r="F25" s="8">
        <v>111</v>
      </c>
      <c r="G25" s="8">
        <v>252</v>
      </c>
    </row>
    <row r="26" spans="2:7" x14ac:dyDescent="0.35">
      <c r="B26" s="10" t="s">
        <v>8308</v>
      </c>
      <c r="C26" s="8">
        <v>349</v>
      </c>
      <c r="D26" s="8">
        <v>1530</v>
      </c>
      <c r="E26" s="8">
        <v>50</v>
      </c>
      <c r="F26" s="8">
        <v>2185</v>
      </c>
      <c r="G26"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01DAE-9A95-4F11-BCB5-A4FFFD9AD027}">
  <sheetPr codeName="Sheet5"/>
  <dimension ref="A1:H13"/>
  <sheetViews>
    <sheetView topLeftCell="D1" workbookViewId="0">
      <selection activeCell="C7" sqref="C7"/>
    </sheetView>
  </sheetViews>
  <sheetFormatPr defaultRowHeight="14.5" x14ac:dyDescent="0.35"/>
  <cols>
    <col min="1" max="1" width="26.6328125" customWidth="1"/>
    <col min="2" max="2" width="31" customWidth="1"/>
    <col min="3" max="3" width="28.26953125" customWidth="1"/>
    <col min="4" max="4" width="17" customWidth="1"/>
    <col min="5" max="5" width="21.54296875" customWidth="1"/>
    <col min="6" max="6" width="22.54296875" style="11" customWidth="1"/>
    <col min="7" max="7" width="20.90625" customWidth="1"/>
    <col min="8" max="8" width="24.81640625" customWidth="1"/>
  </cols>
  <sheetData>
    <row r="1" spans="1:8" x14ac:dyDescent="0.35">
      <c r="A1" t="s">
        <v>8380</v>
      </c>
      <c r="B1" t="s">
        <v>8381</v>
      </c>
      <c r="C1" t="s">
        <v>8382</v>
      </c>
      <c r="D1" t="s">
        <v>8383</v>
      </c>
      <c r="E1" t="s">
        <v>8384</v>
      </c>
      <c r="F1" s="11" t="s">
        <v>8385</v>
      </c>
      <c r="G1" t="s">
        <v>8386</v>
      </c>
      <c r="H1" t="s">
        <v>8387</v>
      </c>
    </row>
    <row r="2" spans="1:8" x14ac:dyDescent="0.35">
      <c r="A2" t="s">
        <v>8388</v>
      </c>
      <c r="B2">
        <f>COUNTIFS(data!F2:F4115, "Successful", data!D2:D4115,"&lt;1000")</f>
        <v>322</v>
      </c>
      <c r="C2">
        <f>COUNTIFS(data!F3:F4116, "Failed", data!D3:D4116,"&lt;1000" )</f>
        <v>113</v>
      </c>
      <c r="D2">
        <f>COUNTIFS(data!F3:F4116, "Canceled", data!D3:D4116,"&lt;1000" )</f>
        <v>18</v>
      </c>
      <c r="E2">
        <f>SUM(B2+C2+D2)</f>
        <v>453</v>
      </c>
      <c r="F2" s="11">
        <f>B2/E2</f>
        <v>0.71081677704194257</v>
      </c>
      <c r="G2" s="11">
        <f>C2/E2</f>
        <v>0.24944812362030905</v>
      </c>
      <c r="H2" s="11">
        <f>D2/E2</f>
        <v>3.9735099337748346E-2</v>
      </c>
    </row>
    <row r="3" spans="1:8" x14ac:dyDescent="0.35">
      <c r="A3" t="s">
        <v>8389</v>
      </c>
      <c r="B3">
        <f>COUNTIFS(data!F3:F4116, "Successful", data!D3:D4116,"&gt;=1000", data!D3:D4116,"&lt;=4999" )</f>
        <v>932</v>
      </c>
      <c r="C3">
        <f>COUNTIFS(data!F3:F4116, "Failed", data!D3:D4116,"&gt;=1000", data!D3:D4116,"&lt;=4999" )</f>
        <v>420</v>
      </c>
      <c r="D3">
        <f>COUNTIFS(data!F3:F4116, "Canceled", data!D3:D4116,"&gt;=1000", data!D3:D4116,"&lt;=4999" )</f>
        <v>60</v>
      </c>
      <c r="E3">
        <f t="shared" ref="E3:E13" si="0">SUM(B3+C3+D3)</f>
        <v>1412</v>
      </c>
      <c r="F3" s="11">
        <f t="shared" ref="F3:F13" si="1">B3/E3</f>
        <v>0.66005665722379603</v>
      </c>
      <c r="G3" s="11">
        <f t="shared" ref="G3:G13" si="2">C3/E3</f>
        <v>0.29745042492917845</v>
      </c>
      <c r="H3" s="11">
        <f t="shared" ref="H3:H13" si="3">D3/E3</f>
        <v>4.2492917847025496E-2</v>
      </c>
    </row>
    <row r="4" spans="1:8" x14ac:dyDescent="0.35">
      <c r="A4" t="s">
        <v>8390</v>
      </c>
      <c r="B4">
        <f>COUNTIFS(data!F3:F4116, "Successful", data!D3:D4116,"&gt;=5000", data!D3:D4116,"&lt;=9999" )</f>
        <v>380</v>
      </c>
      <c r="C4">
        <f>COUNTIFS(data!F3:F4116, "Failed", data!D3:D4116,"&gt;=5000", data!D3:D4116,"&lt;=9999" )</f>
        <v>283</v>
      </c>
      <c r="D4">
        <f>COUNTIFS(data!F3:F4116, "canceled", data!D3:D4116,"&gt;=5000", data!D3:D4116,"&lt;=9999" )</f>
        <v>52</v>
      </c>
      <c r="E4">
        <f t="shared" si="0"/>
        <v>715</v>
      </c>
      <c r="F4" s="11">
        <f t="shared" si="1"/>
        <v>0.53146853146853146</v>
      </c>
      <c r="G4" s="11">
        <f t="shared" si="2"/>
        <v>0.39580419580419579</v>
      </c>
      <c r="H4" s="11">
        <f t="shared" si="3"/>
        <v>7.2727272727272724E-2</v>
      </c>
    </row>
    <row r="5" spans="1:8" x14ac:dyDescent="0.35">
      <c r="A5" t="s">
        <v>8391</v>
      </c>
      <c r="B5">
        <f>COUNTIFS(data!F3:F4116, "Successful", data!D3:D4116,"&gt;=10000", data!D3:D4116,"&lt;=14999" )</f>
        <v>168</v>
      </c>
      <c r="C5">
        <f>COUNTIFS(data!F3:F4116, "Failed", data!D3:D4116,"&gt;=10000", data!D3:D4116,"&lt;=14999" )</f>
        <v>144</v>
      </c>
      <c r="D5">
        <f>COUNTIFS(data!F3:F4116, "canceled", data!D3:D4116,"&gt;=10000", data!D3:D4116,"&lt;=14999" )</f>
        <v>40</v>
      </c>
      <c r="E5">
        <f t="shared" si="0"/>
        <v>352</v>
      </c>
      <c r="F5" s="11">
        <f t="shared" si="1"/>
        <v>0.47727272727272729</v>
      </c>
      <c r="G5" s="11">
        <f t="shared" si="2"/>
        <v>0.40909090909090912</v>
      </c>
      <c r="H5" s="11">
        <f t="shared" si="3"/>
        <v>0.11363636363636363</v>
      </c>
    </row>
    <row r="6" spans="1:8" x14ac:dyDescent="0.35">
      <c r="A6" t="s">
        <v>8392</v>
      </c>
      <c r="B6">
        <f>COUNTIFS(data!F3:F4116,"Successful",data!D3:D4116,"&gt;=15000",data!D3:D4116,"&lt;=19999")</f>
        <v>94</v>
      </c>
      <c r="C6">
        <f>COUNTIFS(data!F3:F4116, "Failed", data!D3:D4116,"&gt;=15000", data!D3:D4116,"&lt;=19999" )</f>
        <v>90</v>
      </c>
      <c r="D6">
        <f>COUNTIFS(data!F3:F4116, "canceled", data!D3:D4116,"&gt;=15000", data!D3:D4116,"&lt;=19999" )</f>
        <v>17</v>
      </c>
      <c r="E6">
        <f t="shared" si="0"/>
        <v>201</v>
      </c>
      <c r="F6" s="11">
        <f t="shared" si="1"/>
        <v>0.46766169154228854</v>
      </c>
      <c r="G6" s="11">
        <f t="shared" si="2"/>
        <v>0.44776119402985076</v>
      </c>
      <c r="H6" s="11">
        <f t="shared" si="3"/>
        <v>8.45771144278607E-2</v>
      </c>
    </row>
    <row r="7" spans="1:8" x14ac:dyDescent="0.35">
      <c r="A7" t="s">
        <v>8393</v>
      </c>
      <c r="B7">
        <f>COUNTIFS(data!F3:F4116, "Successful", data!D3:D4116,"&gt;=20000", data!D3:D4116,"&lt;=24999" )</f>
        <v>62</v>
      </c>
      <c r="C7">
        <f>COUNTIFS(data!F3:F4116, "Failed", data!D3:D4116,"&gt;=20000", data!D3:D4116,"&lt;=24999" )</f>
        <v>72</v>
      </c>
      <c r="D7">
        <f>COUNTIFS(data!F3:F4116, "canceled", data!D3:D4116,"&gt;=20000", data!D3:D4116,"&lt;=24999" )</f>
        <v>14</v>
      </c>
      <c r="E7">
        <f t="shared" si="0"/>
        <v>148</v>
      </c>
      <c r="F7" s="11">
        <f t="shared" si="1"/>
        <v>0.41891891891891891</v>
      </c>
      <c r="G7" s="11">
        <f t="shared" si="2"/>
        <v>0.48648648648648651</v>
      </c>
      <c r="H7" s="11">
        <f t="shared" si="3"/>
        <v>9.45945945945946E-2</v>
      </c>
    </row>
    <row r="8" spans="1:8" x14ac:dyDescent="0.35">
      <c r="A8" t="s">
        <v>8394</v>
      </c>
      <c r="B8">
        <f>COUNTIFS(data!F3:F4116, "Successful", data!D3:D4116,"&gt;=25000", data!D3:D4116,"&lt;=29999" )</f>
        <v>55</v>
      </c>
      <c r="C8">
        <f>COUNTIFS(data!F3:F4116, "Failed", data!D3:D4116,"&gt;=25000", data!D3:D4116,"&lt;=29999" )</f>
        <v>64</v>
      </c>
      <c r="D8">
        <f>COUNTIFS(data!F3:F4116, "canceled", data!D3:D4116,"&gt;=25000", data!D3:D4116,"&lt;=29999" )</f>
        <v>18</v>
      </c>
      <c r="E8">
        <f t="shared" si="0"/>
        <v>137</v>
      </c>
      <c r="F8" s="11">
        <f t="shared" si="1"/>
        <v>0.40145985401459855</v>
      </c>
      <c r="G8" s="11">
        <f t="shared" si="2"/>
        <v>0.46715328467153283</v>
      </c>
      <c r="H8" s="11">
        <f t="shared" si="3"/>
        <v>0.13138686131386862</v>
      </c>
    </row>
    <row r="9" spans="1:8" x14ac:dyDescent="0.35">
      <c r="A9" t="s">
        <v>8395</v>
      </c>
      <c r="B9">
        <f>COUNTIFS(data!F3:F4116, "Successful", data!D3:D4116,"&gt;=30000", data!D3:D4116,"&lt;=34999" )</f>
        <v>32</v>
      </c>
      <c r="C9">
        <f>COUNTIFS(data!F3:F4116, "Failed", data!D3:D4116,"&gt;=30000", data!D3:D4116,"&lt;=34999" )</f>
        <v>37</v>
      </c>
      <c r="D9">
        <f>COUNTIFS(data!F3:F4116, "canceled", data!D3:D4116,"&gt;=30000", data!D3:D4116,"&lt;=34999" )</f>
        <v>13</v>
      </c>
      <c r="E9">
        <f t="shared" si="0"/>
        <v>82</v>
      </c>
      <c r="F9" s="11">
        <f t="shared" si="1"/>
        <v>0.3902439024390244</v>
      </c>
      <c r="G9" s="11">
        <f t="shared" si="2"/>
        <v>0.45121951219512196</v>
      </c>
      <c r="H9" s="11">
        <f t="shared" si="3"/>
        <v>0.15853658536585366</v>
      </c>
    </row>
    <row r="10" spans="1:8" x14ac:dyDescent="0.35">
      <c r="A10" t="s">
        <v>8396</v>
      </c>
      <c r="B10">
        <f>COUNTIFS(data!F3:F4116, "Successful", data!D3:D4116,"&gt;=35000", data!D3:D4116,"&lt;=39999" )</f>
        <v>26</v>
      </c>
      <c r="C10">
        <f>COUNTIFS(data!F3:F4116, "Failed", data!D3:D4116,"&gt;=35000", data!D3:D4116,"&lt;=39999" )</f>
        <v>22</v>
      </c>
      <c r="D10">
        <f>COUNTIFS(data!F3:F4116, "canceled", data!D3:D4116,"&gt;=35000", data!D3:D4116,"&lt;=39999" )</f>
        <v>7</v>
      </c>
      <c r="E10">
        <f t="shared" si="0"/>
        <v>55</v>
      </c>
      <c r="F10" s="11">
        <f t="shared" si="1"/>
        <v>0.47272727272727272</v>
      </c>
      <c r="G10" s="11">
        <f t="shared" si="2"/>
        <v>0.4</v>
      </c>
      <c r="H10" s="11">
        <f t="shared" si="3"/>
        <v>0.12727272727272726</v>
      </c>
    </row>
    <row r="11" spans="1:8" x14ac:dyDescent="0.35">
      <c r="A11" t="s">
        <v>8397</v>
      </c>
      <c r="B11">
        <f>COUNTIFS(data!F3:F4116, "Successful", data!D3:D4116,"&gt;=40000", data!D3:D4116,"&lt;=44999" )</f>
        <v>21</v>
      </c>
      <c r="C11">
        <f>COUNTIFS(data!F3:F4116, "Failed", data!D3:D4116,"&gt;=40000", data!D3:D4116,"&lt;=44999" )</f>
        <v>16</v>
      </c>
      <c r="D11">
        <f>COUNTIFS(data!F3:F4116, "canceled", data!D3:D4116,"&gt;=40000", data!D3:D4116,"&lt;=49999" )</f>
        <v>10</v>
      </c>
      <c r="E11">
        <f t="shared" si="0"/>
        <v>47</v>
      </c>
      <c r="F11" s="11">
        <f t="shared" si="1"/>
        <v>0.44680851063829785</v>
      </c>
      <c r="G11" s="11">
        <f t="shared" si="2"/>
        <v>0.34042553191489361</v>
      </c>
      <c r="H11" s="11">
        <f t="shared" si="3"/>
        <v>0.21276595744680851</v>
      </c>
    </row>
    <row r="12" spans="1:8" x14ac:dyDescent="0.35">
      <c r="A12" t="s">
        <v>8398</v>
      </c>
      <c r="B12">
        <f>COUNTIFS(data!F3:F4116, "Successful", data!D3:D4116,"&gt;=45000", data!D3:D4116,"&lt;=49999" )</f>
        <v>6</v>
      </c>
      <c r="C12">
        <f>COUNTIFS(data!F3:F4116, "Failed", data!D3:D4116,"&gt;=45000", data!D3:D4116,"&lt;=49999" )</f>
        <v>11</v>
      </c>
      <c r="D12">
        <f>COUNTIFS(data!F3:F4116, "canceled", data!D3:D4116,"&gt;=45000", data!D3:D4116,"&lt;=49999" )</f>
        <v>4</v>
      </c>
      <c r="E12">
        <f t="shared" si="0"/>
        <v>21</v>
      </c>
      <c r="F12" s="11">
        <f t="shared" si="1"/>
        <v>0.2857142857142857</v>
      </c>
      <c r="G12" s="11">
        <f t="shared" si="2"/>
        <v>0.52380952380952384</v>
      </c>
      <c r="H12" s="11">
        <f t="shared" si="3"/>
        <v>0.19047619047619047</v>
      </c>
    </row>
    <row r="13" spans="1:8" x14ac:dyDescent="0.35">
      <c r="A13" t="s">
        <v>8399</v>
      </c>
      <c r="B13">
        <f>COUNTIFS(data!F3:F4116, "Successful", data!D3:D4116,"&gt;=50000" )</f>
        <v>86</v>
      </c>
      <c r="C13">
        <f>COUNTIFS(data!F3:F4116, "Failed", data!D3:D4116,"&gt;=50000" )</f>
        <v>258</v>
      </c>
      <c r="D13">
        <f>COUNTIFS(data!F3:F4116, "canceled", data!D3:D4116,"&gt;=50000" )</f>
        <v>100</v>
      </c>
      <c r="E13">
        <f t="shared" si="0"/>
        <v>444</v>
      </c>
      <c r="F13" s="11">
        <f t="shared" si="1"/>
        <v>0.19369369369369369</v>
      </c>
      <c r="G13" s="11">
        <f t="shared" si="2"/>
        <v>0.58108108108108103</v>
      </c>
      <c r="H13" s="11">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858B7-8FFB-4349-AC3C-9ECBF243B484}">
  <dimension ref="A1:O4115"/>
  <sheetViews>
    <sheetView tabSelected="1" topLeftCell="H1" zoomScaleNormal="100" workbookViewId="0">
      <selection activeCell="A11" sqref="A11"/>
    </sheetView>
  </sheetViews>
  <sheetFormatPr defaultRowHeight="14.5" x14ac:dyDescent="0.35"/>
  <cols>
    <col min="1" max="1" width="12.36328125" bestFit="1" customWidth="1"/>
    <col min="2" max="2" width="12.90625" bestFit="1" customWidth="1"/>
    <col min="7" max="7" width="17.453125" customWidth="1"/>
    <col min="10" max="10" width="15.1796875" customWidth="1"/>
    <col min="13" max="13" width="10" customWidth="1"/>
  </cols>
  <sheetData>
    <row r="1" spans="1:15" x14ac:dyDescent="0.35">
      <c r="A1" s="1"/>
      <c r="B1" s="2"/>
      <c r="C1" s="2"/>
      <c r="D1" s="1"/>
      <c r="E1" s="1"/>
      <c r="F1" s="1" t="s">
        <v>8405</v>
      </c>
      <c r="G1" s="1" t="s">
        <v>8262</v>
      </c>
      <c r="I1" s="5" t="s">
        <v>8405</v>
      </c>
      <c r="J1" s="5" t="s">
        <v>8402</v>
      </c>
    </row>
    <row r="2" spans="1:15" x14ac:dyDescent="0.35">
      <c r="B2" s="3"/>
      <c r="C2" s="3"/>
      <c r="F2" t="s">
        <v>8219</v>
      </c>
      <c r="G2">
        <v>1</v>
      </c>
      <c r="I2" t="s">
        <v>8221</v>
      </c>
      <c r="J2">
        <v>0</v>
      </c>
    </row>
    <row r="3" spans="1:15" x14ac:dyDescent="0.35">
      <c r="B3" s="3"/>
      <c r="C3" s="3"/>
      <c r="F3" t="s">
        <v>8219</v>
      </c>
      <c r="G3">
        <v>1</v>
      </c>
      <c r="I3" t="s">
        <v>8221</v>
      </c>
      <c r="J3">
        <v>0</v>
      </c>
      <c r="M3" s="12" t="s">
        <v>8400</v>
      </c>
      <c r="O3" s="12" t="s">
        <v>8401</v>
      </c>
    </row>
    <row r="4" spans="1:15" x14ac:dyDescent="0.35">
      <c r="B4" s="3"/>
      <c r="C4" s="3"/>
      <c r="F4" t="s">
        <v>8219</v>
      </c>
      <c r="G4">
        <v>1</v>
      </c>
      <c r="I4" t="s">
        <v>8221</v>
      </c>
      <c r="J4">
        <v>0</v>
      </c>
      <c r="L4" t="s">
        <v>8403</v>
      </c>
      <c r="M4">
        <f>AVERAGE(G2:G2186)</f>
        <v>194.42517162471395</v>
      </c>
      <c r="O4">
        <f>AVERAGE(J2:J1531)</f>
        <v>17.709803921568628</v>
      </c>
    </row>
    <row r="5" spans="1:15" x14ac:dyDescent="0.35">
      <c r="B5" s="3"/>
      <c r="C5" s="3"/>
      <c r="F5" t="s">
        <v>8219</v>
      </c>
      <c r="G5">
        <v>2</v>
      </c>
      <c r="I5" t="s">
        <v>8221</v>
      </c>
      <c r="J5">
        <v>0</v>
      </c>
      <c r="L5" t="s">
        <v>8404</v>
      </c>
      <c r="M5">
        <f>MEDIAN(G2:G2186)</f>
        <v>62</v>
      </c>
      <c r="O5">
        <f>MEDIAN(J2:J1531)</f>
        <v>4</v>
      </c>
    </row>
    <row r="6" spans="1:15" x14ac:dyDescent="0.35">
      <c r="B6" s="3"/>
      <c r="C6" s="3"/>
      <c r="F6" t="s">
        <v>8219</v>
      </c>
      <c r="G6">
        <v>3</v>
      </c>
      <c r="I6" t="s">
        <v>8221</v>
      </c>
      <c r="J6">
        <v>0</v>
      </c>
      <c r="L6" t="s">
        <v>8406</v>
      </c>
      <c r="M6">
        <f>MIN(G2:G2186)</f>
        <v>1</v>
      </c>
      <c r="O6">
        <f>MIN(J2:J1531)</f>
        <v>0</v>
      </c>
    </row>
    <row r="7" spans="1:15" x14ac:dyDescent="0.35">
      <c r="B7" s="3"/>
      <c r="C7" s="3"/>
      <c r="F7" t="s">
        <v>8219</v>
      </c>
      <c r="G7">
        <v>3</v>
      </c>
      <c r="I7" t="s">
        <v>8221</v>
      </c>
      <c r="J7">
        <v>0</v>
      </c>
      <c r="L7" t="s">
        <v>8407</v>
      </c>
      <c r="M7">
        <f>MAX(G2:G2186)</f>
        <v>26457</v>
      </c>
      <c r="O7">
        <f>MAX(J2:J1531)</f>
        <v>1293</v>
      </c>
    </row>
    <row r="8" spans="1:15" x14ac:dyDescent="0.35">
      <c r="B8" s="3"/>
      <c r="C8" s="3"/>
      <c r="F8" t="s">
        <v>8219</v>
      </c>
      <c r="G8">
        <v>3</v>
      </c>
      <c r="I8" t="s">
        <v>8221</v>
      </c>
      <c r="J8">
        <v>0</v>
      </c>
      <c r="L8" t="s">
        <v>8408</v>
      </c>
      <c r="M8">
        <f>_xlfn.VAR.P(G2:G2186)</f>
        <v>712840.9867348104</v>
      </c>
      <c r="O8">
        <f>_xlfn.VAR.P(J2:J1531)</f>
        <v>3773.2216685890044</v>
      </c>
    </row>
    <row r="9" spans="1:15" x14ac:dyDescent="0.35">
      <c r="B9" s="3"/>
      <c r="C9" s="3"/>
      <c r="F9" t="s">
        <v>8219</v>
      </c>
      <c r="G9">
        <v>3</v>
      </c>
      <c r="I9" t="s">
        <v>8221</v>
      </c>
      <c r="J9">
        <v>0</v>
      </c>
      <c r="L9" t="s">
        <v>8409</v>
      </c>
      <c r="M9">
        <f>_xlfn.STDEV.P(G2:G2186)</f>
        <v>844.29910975602149</v>
      </c>
      <c r="O9">
        <f>_xlfn.STDEV.P(J2:J1531)</f>
        <v>61.426555076684906</v>
      </c>
    </row>
    <row r="10" spans="1:15" x14ac:dyDescent="0.35">
      <c r="B10" s="3"/>
      <c r="C10" s="3"/>
      <c r="F10" t="s">
        <v>8219</v>
      </c>
      <c r="G10">
        <v>3</v>
      </c>
      <c r="I10" t="s">
        <v>8221</v>
      </c>
      <c r="J10">
        <v>0</v>
      </c>
    </row>
    <row r="11" spans="1:15" x14ac:dyDescent="0.35">
      <c r="B11" s="3"/>
      <c r="C11" s="3"/>
      <c r="F11" t="s">
        <v>8219</v>
      </c>
      <c r="G11">
        <v>3</v>
      </c>
      <c r="I11" t="s">
        <v>8221</v>
      </c>
      <c r="J11">
        <v>0</v>
      </c>
      <c r="M11" t="s">
        <v>8410</v>
      </c>
    </row>
    <row r="12" spans="1:15" x14ac:dyDescent="0.35">
      <c r="B12" s="3"/>
      <c r="C12" s="3"/>
      <c r="F12" t="s">
        <v>8219</v>
      </c>
      <c r="G12">
        <v>3</v>
      </c>
      <c r="I12" t="s">
        <v>8221</v>
      </c>
      <c r="J12">
        <v>0</v>
      </c>
    </row>
    <row r="13" spans="1:15" x14ac:dyDescent="0.35">
      <c r="B13" s="3"/>
      <c r="C13" s="3"/>
      <c r="F13" t="s">
        <v>8219</v>
      </c>
      <c r="G13">
        <v>3</v>
      </c>
      <c r="I13" t="s">
        <v>8221</v>
      </c>
      <c r="J13">
        <v>0</v>
      </c>
    </row>
    <row r="14" spans="1:15" x14ac:dyDescent="0.35">
      <c r="B14" s="3"/>
      <c r="C14" s="3"/>
      <c r="F14" t="s">
        <v>8219</v>
      </c>
      <c r="G14">
        <v>3</v>
      </c>
      <c r="I14" t="s">
        <v>8221</v>
      </c>
      <c r="J14">
        <v>0</v>
      </c>
    </row>
    <row r="15" spans="1:15" x14ac:dyDescent="0.35">
      <c r="B15" s="3"/>
      <c r="C15" s="3"/>
      <c r="F15" t="s">
        <v>8219</v>
      </c>
      <c r="G15">
        <v>3</v>
      </c>
      <c r="I15" t="s">
        <v>8221</v>
      </c>
      <c r="J15">
        <v>0</v>
      </c>
    </row>
    <row r="16" spans="1:15" x14ac:dyDescent="0.35">
      <c r="B16" s="3"/>
      <c r="C16" s="3"/>
      <c r="F16" t="s">
        <v>8219</v>
      </c>
      <c r="G16">
        <v>4</v>
      </c>
      <c r="I16" t="s">
        <v>8221</v>
      </c>
      <c r="J16">
        <v>0</v>
      </c>
    </row>
    <row r="17" spans="2:10" x14ac:dyDescent="0.35">
      <c r="B17" s="3"/>
      <c r="C17" s="3"/>
      <c r="F17" t="s">
        <v>8219</v>
      </c>
      <c r="G17">
        <v>4</v>
      </c>
      <c r="I17" t="s">
        <v>8221</v>
      </c>
      <c r="J17">
        <v>0</v>
      </c>
    </row>
    <row r="18" spans="2:10" x14ac:dyDescent="0.35">
      <c r="B18" s="3"/>
      <c r="C18" s="3"/>
      <c r="F18" t="s">
        <v>8219</v>
      </c>
      <c r="G18">
        <v>4</v>
      </c>
      <c r="I18" t="s">
        <v>8221</v>
      </c>
      <c r="J18">
        <v>0</v>
      </c>
    </row>
    <row r="19" spans="2:10" x14ac:dyDescent="0.35">
      <c r="B19" s="3"/>
      <c r="C19" s="3"/>
      <c r="F19" t="s">
        <v>8219</v>
      </c>
      <c r="G19">
        <v>4</v>
      </c>
      <c r="I19" t="s">
        <v>8221</v>
      </c>
      <c r="J19">
        <v>0</v>
      </c>
    </row>
    <row r="20" spans="2:10" x14ac:dyDescent="0.35">
      <c r="B20" s="3"/>
      <c r="C20" s="3"/>
      <c r="F20" t="s">
        <v>8219</v>
      </c>
      <c r="G20">
        <v>4</v>
      </c>
      <c r="I20" t="s">
        <v>8221</v>
      </c>
      <c r="J20">
        <v>0</v>
      </c>
    </row>
    <row r="21" spans="2:10" x14ac:dyDescent="0.35">
      <c r="B21" s="3"/>
      <c r="C21" s="3"/>
      <c r="F21" t="s">
        <v>8219</v>
      </c>
      <c r="G21">
        <v>5</v>
      </c>
      <c r="I21" t="s">
        <v>8221</v>
      </c>
      <c r="J21">
        <v>0</v>
      </c>
    </row>
    <row r="22" spans="2:10" x14ac:dyDescent="0.35">
      <c r="B22" s="3"/>
      <c r="C22" s="3"/>
      <c r="F22" t="s">
        <v>8219</v>
      </c>
      <c r="G22">
        <v>5</v>
      </c>
      <c r="I22" t="s">
        <v>8221</v>
      </c>
      <c r="J22">
        <v>0</v>
      </c>
    </row>
    <row r="23" spans="2:10" x14ac:dyDescent="0.35">
      <c r="B23" s="3"/>
      <c r="C23" s="3"/>
      <c r="F23" t="s">
        <v>8219</v>
      </c>
      <c r="G23">
        <v>5</v>
      </c>
      <c r="I23" t="s">
        <v>8221</v>
      </c>
      <c r="J23">
        <v>0</v>
      </c>
    </row>
    <row r="24" spans="2:10" x14ac:dyDescent="0.35">
      <c r="B24" s="3"/>
      <c r="C24" s="3"/>
      <c r="F24" t="s">
        <v>8219</v>
      </c>
      <c r="G24">
        <v>6</v>
      </c>
      <c r="I24" t="s">
        <v>8221</v>
      </c>
      <c r="J24">
        <v>0</v>
      </c>
    </row>
    <row r="25" spans="2:10" x14ac:dyDescent="0.35">
      <c r="B25" s="3"/>
      <c r="C25" s="3"/>
      <c r="F25" t="s">
        <v>8219</v>
      </c>
      <c r="G25">
        <v>6</v>
      </c>
      <c r="I25" t="s">
        <v>8221</v>
      </c>
      <c r="J25">
        <v>0</v>
      </c>
    </row>
    <row r="26" spans="2:10" x14ac:dyDescent="0.35">
      <c r="B26" s="3"/>
      <c r="C26" s="3"/>
      <c r="F26" t="s">
        <v>8219</v>
      </c>
      <c r="G26">
        <v>6</v>
      </c>
      <c r="I26" t="s">
        <v>8221</v>
      </c>
      <c r="J26">
        <v>0</v>
      </c>
    </row>
    <row r="27" spans="2:10" x14ac:dyDescent="0.35">
      <c r="B27" s="3"/>
      <c r="C27" s="3"/>
      <c r="F27" t="s">
        <v>8219</v>
      </c>
      <c r="G27">
        <v>6</v>
      </c>
      <c r="I27" t="s">
        <v>8221</v>
      </c>
      <c r="J27">
        <v>0</v>
      </c>
    </row>
    <row r="28" spans="2:10" x14ac:dyDescent="0.35">
      <c r="B28" s="3"/>
      <c r="C28" s="3"/>
      <c r="F28" t="s">
        <v>8219</v>
      </c>
      <c r="G28">
        <v>6</v>
      </c>
      <c r="I28" t="s">
        <v>8221</v>
      </c>
      <c r="J28">
        <v>0</v>
      </c>
    </row>
    <row r="29" spans="2:10" x14ac:dyDescent="0.35">
      <c r="B29" s="3"/>
      <c r="C29" s="3"/>
      <c r="F29" t="s">
        <v>8219</v>
      </c>
      <c r="G29">
        <v>7</v>
      </c>
      <c r="I29" t="s">
        <v>8221</v>
      </c>
      <c r="J29">
        <v>0</v>
      </c>
    </row>
    <row r="30" spans="2:10" x14ac:dyDescent="0.35">
      <c r="B30" s="3"/>
      <c r="C30" s="3"/>
      <c r="F30" t="s">
        <v>8219</v>
      </c>
      <c r="G30">
        <v>7</v>
      </c>
      <c r="I30" t="s">
        <v>8221</v>
      </c>
      <c r="J30">
        <v>0</v>
      </c>
    </row>
    <row r="31" spans="2:10" x14ac:dyDescent="0.35">
      <c r="B31" s="3"/>
      <c r="C31" s="3"/>
      <c r="F31" t="s">
        <v>8219</v>
      </c>
      <c r="G31">
        <v>7</v>
      </c>
      <c r="I31" t="s">
        <v>8221</v>
      </c>
      <c r="J31">
        <v>0</v>
      </c>
    </row>
    <row r="32" spans="2:10" x14ac:dyDescent="0.35">
      <c r="B32" s="3"/>
      <c r="C32" s="3"/>
      <c r="F32" t="s">
        <v>8219</v>
      </c>
      <c r="G32">
        <v>7</v>
      </c>
      <c r="I32" t="s">
        <v>8221</v>
      </c>
      <c r="J32">
        <v>0</v>
      </c>
    </row>
    <row r="33" spans="2:10" x14ac:dyDescent="0.35">
      <c r="B33" s="3"/>
      <c r="C33" s="3"/>
      <c r="F33" t="s">
        <v>8219</v>
      </c>
      <c r="G33">
        <v>7</v>
      </c>
      <c r="I33" t="s">
        <v>8221</v>
      </c>
      <c r="J33">
        <v>0</v>
      </c>
    </row>
    <row r="34" spans="2:10" x14ac:dyDescent="0.35">
      <c r="B34" s="3"/>
      <c r="C34" s="3"/>
      <c r="F34" t="s">
        <v>8219</v>
      </c>
      <c r="G34">
        <v>7</v>
      </c>
      <c r="I34" t="s">
        <v>8221</v>
      </c>
      <c r="J34">
        <v>0</v>
      </c>
    </row>
    <row r="35" spans="2:10" x14ac:dyDescent="0.35">
      <c r="B35" s="3"/>
      <c r="C35" s="3"/>
      <c r="F35" t="s">
        <v>8219</v>
      </c>
      <c r="G35">
        <v>7</v>
      </c>
      <c r="I35" t="s">
        <v>8221</v>
      </c>
      <c r="J35">
        <v>0</v>
      </c>
    </row>
    <row r="36" spans="2:10" x14ac:dyDescent="0.35">
      <c r="B36" s="3"/>
      <c r="C36" s="3"/>
      <c r="F36" t="s">
        <v>8219</v>
      </c>
      <c r="G36">
        <v>7</v>
      </c>
      <c r="I36" t="s">
        <v>8221</v>
      </c>
      <c r="J36">
        <v>0</v>
      </c>
    </row>
    <row r="37" spans="2:10" x14ac:dyDescent="0.35">
      <c r="B37" s="3"/>
      <c r="C37" s="3"/>
      <c r="F37" t="s">
        <v>8219</v>
      </c>
      <c r="G37">
        <v>7</v>
      </c>
      <c r="I37" t="s">
        <v>8221</v>
      </c>
      <c r="J37">
        <v>0</v>
      </c>
    </row>
    <row r="38" spans="2:10" x14ac:dyDescent="0.35">
      <c r="B38" s="3"/>
      <c r="C38" s="3"/>
      <c r="F38" t="s">
        <v>8219</v>
      </c>
      <c r="G38">
        <v>7</v>
      </c>
      <c r="I38" t="s">
        <v>8221</v>
      </c>
      <c r="J38">
        <v>0</v>
      </c>
    </row>
    <row r="39" spans="2:10" x14ac:dyDescent="0.35">
      <c r="B39" s="3"/>
      <c r="C39" s="3"/>
      <c r="F39" t="s">
        <v>8219</v>
      </c>
      <c r="G39">
        <v>8</v>
      </c>
      <c r="I39" t="s">
        <v>8221</v>
      </c>
      <c r="J39">
        <v>0</v>
      </c>
    </row>
    <row r="40" spans="2:10" x14ac:dyDescent="0.35">
      <c r="B40" s="3"/>
      <c r="C40" s="3"/>
      <c r="F40" t="s">
        <v>8219</v>
      </c>
      <c r="G40">
        <v>8</v>
      </c>
      <c r="I40" t="s">
        <v>8221</v>
      </c>
      <c r="J40">
        <v>0</v>
      </c>
    </row>
    <row r="41" spans="2:10" x14ac:dyDescent="0.35">
      <c r="B41" s="3"/>
      <c r="C41" s="3"/>
      <c r="F41" t="s">
        <v>8219</v>
      </c>
      <c r="G41">
        <v>8</v>
      </c>
      <c r="I41" t="s">
        <v>8221</v>
      </c>
      <c r="J41">
        <v>0</v>
      </c>
    </row>
    <row r="42" spans="2:10" x14ac:dyDescent="0.35">
      <c r="B42" s="3"/>
      <c r="C42" s="3"/>
      <c r="F42" t="s">
        <v>8219</v>
      </c>
      <c r="G42">
        <v>8</v>
      </c>
      <c r="I42" t="s">
        <v>8221</v>
      </c>
      <c r="J42">
        <v>0</v>
      </c>
    </row>
    <row r="43" spans="2:10" x14ac:dyDescent="0.35">
      <c r="B43" s="3"/>
      <c r="C43" s="3"/>
      <c r="F43" t="s">
        <v>8219</v>
      </c>
      <c r="G43">
        <v>8</v>
      </c>
      <c r="I43" t="s">
        <v>8221</v>
      </c>
      <c r="J43">
        <v>0</v>
      </c>
    </row>
    <row r="44" spans="2:10" x14ac:dyDescent="0.35">
      <c r="B44" s="3"/>
      <c r="C44" s="3"/>
      <c r="F44" t="s">
        <v>8219</v>
      </c>
      <c r="G44">
        <v>8</v>
      </c>
      <c r="I44" t="s">
        <v>8221</v>
      </c>
      <c r="J44">
        <v>0</v>
      </c>
    </row>
    <row r="45" spans="2:10" x14ac:dyDescent="0.35">
      <c r="B45" s="3"/>
      <c r="C45" s="3"/>
      <c r="F45" t="s">
        <v>8219</v>
      </c>
      <c r="G45">
        <v>8</v>
      </c>
      <c r="I45" t="s">
        <v>8221</v>
      </c>
      <c r="J45">
        <v>0</v>
      </c>
    </row>
    <row r="46" spans="2:10" x14ac:dyDescent="0.35">
      <c r="B46" s="3"/>
      <c r="C46" s="3"/>
      <c r="F46" t="s">
        <v>8219</v>
      </c>
      <c r="G46">
        <v>8</v>
      </c>
      <c r="I46" t="s">
        <v>8221</v>
      </c>
      <c r="J46">
        <v>0</v>
      </c>
    </row>
    <row r="47" spans="2:10" x14ac:dyDescent="0.35">
      <c r="B47" s="3"/>
      <c r="C47" s="3"/>
      <c r="F47" t="s">
        <v>8219</v>
      </c>
      <c r="G47">
        <v>8</v>
      </c>
      <c r="I47" t="s">
        <v>8221</v>
      </c>
      <c r="J47">
        <v>0</v>
      </c>
    </row>
    <row r="48" spans="2:10" x14ac:dyDescent="0.35">
      <c r="B48" s="3"/>
      <c r="C48" s="3"/>
      <c r="F48" t="s">
        <v>8219</v>
      </c>
      <c r="G48">
        <v>8</v>
      </c>
      <c r="I48" t="s">
        <v>8221</v>
      </c>
      <c r="J48">
        <v>0</v>
      </c>
    </row>
    <row r="49" spans="2:10" x14ac:dyDescent="0.35">
      <c r="B49" s="3"/>
      <c r="C49" s="3"/>
      <c r="F49" t="s">
        <v>8219</v>
      </c>
      <c r="G49">
        <v>8</v>
      </c>
      <c r="I49" t="s">
        <v>8221</v>
      </c>
      <c r="J49">
        <v>0</v>
      </c>
    </row>
    <row r="50" spans="2:10" x14ac:dyDescent="0.35">
      <c r="B50" s="3"/>
      <c r="C50" s="3"/>
      <c r="F50" t="s">
        <v>8219</v>
      </c>
      <c r="G50">
        <v>8</v>
      </c>
      <c r="I50" t="s">
        <v>8221</v>
      </c>
      <c r="J50">
        <v>0</v>
      </c>
    </row>
    <row r="51" spans="2:10" x14ac:dyDescent="0.35">
      <c r="B51" s="3"/>
      <c r="C51" s="3"/>
      <c r="F51" t="s">
        <v>8219</v>
      </c>
      <c r="G51">
        <v>8</v>
      </c>
      <c r="I51" t="s">
        <v>8221</v>
      </c>
      <c r="J51">
        <v>0</v>
      </c>
    </row>
    <row r="52" spans="2:10" x14ac:dyDescent="0.35">
      <c r="B52" s="3"/>
      <c r="C52" s="3"/>
      <c r="F52" t="s">
        <v>8219</v>
      </c>
      <c r="G52">
        <v>8</v>
      </c>
      <c r="I52" t="s">
        <v>8221</v>
      </c>
      <c r="J52">
        <v>0</v>
      </c>
    </row>
    <row r="53" spans="2:10" x14ac:dyDescent="0.35">
      <c r="B53" s="3"/>
      <c r="C53" s="3"/>
      <c r="F53" t="s">
        <v>8219</v>
      </c>
      <c r="G53">
        <v>8</v>
      </c>
      <c r="I53" t="s">
        <v>8221</v>
      </c>
      <c r="J53">
        <v>0</v>
      </c>
    </row>
    <row r="54" spans="2:10" x14ac:dyDescent="0.35">
      <c r="B54" s="3"/>
      <c r="C54" s="3"/>
      <c r="F54" t="s">
        <v>8219</v>
      </c>
      <c r="G54">
        <v>9</v>
      </c>
      <c r="I54" t="s">
        <v>8221</v>
      </c>
      <c r="J54">
        <v>0</v>
      </c>
    </row>
    <row r="55" spans="2:10" x14ac:dyDescent="0.35">
      <c r="B55" s="3"/>
      <c r="C55" s="3"/>
      <c r="F55" t="s">
        <v>8219</v>
      </c>
      <c r="G55">
        <v>9</v>
      </c>
      <c r="I55" t="s">
        <v>8221</v>
      </c>
      <c r="J55">
        <v>0</v>
      </c>
    </row>
    <row r="56" spans="2:10" x14ac:dyDescent="0.35">
      <c r="B56" s="3"/>
      <c r="C56" s="3"/>
      <c r="F56" t="s">
        <v>8219</v>
      </c>
      <c r="G56">
        <v>9</v>
      </c>
      <c r="I56" t="s">
        <v>8221</v>
      </c>
      <c r="J56">
        <v>0</v>
      </c>
    </row>
    <row r="57" spans="2:10" x14ac:dyDescent="0.35">
      <c r="B57" s="3"/>
      <c r="C57" s="3"/>
      <c r="F57" t="s">
        <v>8219</v>
      </c>
      <c r="G57">
        <v>9</v>
      </c>
      <c r="I57" t="s">
        <v>8221</v>
      </c>
      <c r="J57">
        <v>0</v>
      </c>
    </row>
    <row r="58" spans="2:10" x14ac:dyDescent="0.35">
      <c r="B58" s="3"/>
      <c r="C58" s="3"/>
      <c r="F58" t="s">
        <v>8219</v>
      </c>
      <c r="G58">
        <v>9</v>
      </c>
      <c r="I58" t="s">
        <v>8221</v>
      </c>
      <c r="J58">
        <v>0</v>
      </c>
    </row>
    <row r="59" spans="2:10" x14ac:dyDescent="0.35">
      <c r="B59" s="3"/>
      <c r="C59" s="3"/>
      <c r="F59" t="s">
        <v>8219</v>
      </c>
      <c r="G59">
        <v>9</v>
      </c>
      <c r="I59" t="s">
        <v>8221</v>
      </c>
      <c r="J59">
        <v>0</v>
      </c>
    </row>
    <row r="60" spans="2:10" x14ac:dyDescent="0.35">
      <c r="B60" s="3"/>
      <c r="C60" s="3"/>
      <c r="F60" t="s">
        <v>8219</v>
      </c>
      <c r="G60">
        <v>9</v>
      </c>
      <c r="I60" t="s">
        <v>8221</v>
      </c>
      <c r="J60">
        <v>0</v>
      </c>
    </row>
    <row r="61" spans="2:10" x14ac:dyDescent="0.35">
      <c r="B61" s="3"/>
      <c r="C61" s="3"/>
      <c r="F61" t="s">
        <v>8219</v>
      </c>
      <c r="G61">
        <v>9</v>
      </c>
      <c r="I61" t="s">
        <v>8221</v>
      </c>
      <c r="J61">
        <v>0</v>
      </c>
    </row>
    <row r="62" spans="2:10" x14ac:dyDescent="0.35">
      <c r="B62" s="3"/>
      <c r="C62" s="3"/>
      <c r="F62" t="s">
        <v>8219</v>
      </c>
      <c r="G62">
        <v>9</v>
      </c>
      <c r="I62" t="s">
        <v>8221</v>
      </c>
      <c r="J62">
        <v>0</v>
      </c>
    </row>
    <row r="63" spans="2:10" x14ac:dyDescent="0.35">
      <c r="B63" s="3"/>
      <c r="C63" s="3"/>
      <c r="F63" t="s">
        <v>8219</v>
      </c>
      <c r="G63">
        <v>9</v>
      </c>
      <c r="I63" t="s">
        <v>8221</v>
      </c>
      <c r="J63">
        <v>0</v>
      </c>
    </row>
    <row r="64" spans="2:10" x14ac:dyDescent="0.35">
      <c r="B64" s="3"/>
      <c r="C64" s="3"/>
      <c r="F64" t="s">
        <v>8219</v>
      </c>
      <c r="G64">
        <v>9</v>
      </c>
      <c r="I64" t="s">
        <v>8221</v>
      </c>
      <c r="J64">
        <v>0</v>
      </c>
    </row>
    <row r="65" spans="2:10" x14ac:dyDescent="0.35">
      <c r="B65" s="3"/>
      <c r="C65" s="3"/>
      <c r="F65" t="s">
        <v>8219</v>
      </c>
      <c r="G65">
        <v>9</v>
      </c>
      <c r="I65" t="s">
        <v>8221</v>
      </c>
      <c r="J65">
        <v>0</v>
      </c>
    </row>
    <row r="66" spans="2:10" x14ac:dyDescent="0.35">
      <c r="B66" s="3"/>
      <c r="C66" s="3"/>
      <c r="F66" t="s">
        <v>8219</v>
      </c>
      <c r="G66">
        <v>9</v>
      </c>
      <c r="I66" t="s">
        <v>8221</v>
      </c>
      <c r="J66">
        <v>0</v>
      </c>
    </row>
    <row r="67" spans="2:10" x14ac:dyDescent="0.35">
      <c r="B67" s="3"/>
      <c r="C67" s="3"/>
      <c r="F67" t="s">
        <v>8219</v>
      </c>
      <c r="G67">
        <v>9</v>
      </c>
      <c r="I67" t="s">
        <v>8221</v>
      </c>
      <c r="J67">
        <v>0</v>
      </c>
    </row>
    <row r="68" spans="2:10" x14ac:dyDescent="0.35">
      <c r="B68" s="3"/>
      <c r="C68" s="3"/>
      <c r="F68" t="s">
        <v>8219</v>
      </c>
      <c r="G68">
        <v>9</v>
      </c>
      <c r="I68" t="s">
        <v>8221</v>
      </c>
      <c r="J68">
        <v>0</v>
      </c>
    </row>
    <row r="69" spans="2:10" x14ac:dyDescent="0.35">
      <c r="B69" s="3"/>
      <c r="C69" s="3"/>
      <c r="F69" t="s">
        <v>8219</v>
      </c>
      <c r="G69">
        <v>9</v>
      </c>
      <c r="I69" t="s">
        <v>8221</v>
      </c>
      <c r="J69">
        <v>0</v>
      </c>
    </row>
    <row r="70" spans="2:10" x14ac:dyDescent="0.35">
      <c r="B70" s="3"/>
      <c r="C70" s="3"/>
      <c r="F70" t="s">
        <v>8219</v>
      </c>
      <c r="G70">
        <v>10</v>
      </c>
      <c r="I70" t="s">
        <v>8221</v>
      </c>
      <c r="J70">
        <v>0</v>
      </c>
    </row>
    <row r="71" spans="2:10" x14ac:dyDescent="0.35">
      <c r="B71" s="3"/>
      <c r="C71" s="3"/>
      <c r="F71" t="s">
        <v>8219</v>
      </c>
      <c r="G71">
        <v>10</v>
      </c>
      <c r="I71" t="s">
        <v>8221</v>
      </c>
      <c r="J71">
        <v>0</v>
      </c>
    </row>
    <row r="72" spans="2:10" x14ac:dyDescent="0.35">
      <c r="B72" s="3"/>
      <c r="C72" s="3"/>
      <c r="F72" t="s">
        <v>8219</v>
      </c>
      <c r="G72">
        <v>10</v>
      </c>
      <c r="I72" t="s">
        <v>8221</v>
      </c>
      <c r="J72">
        <v>0</v>
      </c>
    </row>
    <row r="73" spans="2:10" x14ac:dyDescent="0.35">
      <c r="B73" s="3"/>
      <c r="C73" s="3"/>
      <c r="F73" t="s">
        <v>8219</v>
      </c>
      <c r="G73">
        <v>10</v>
      </c>
      <c r="I73" t="s">
        <v>8221</v>
      </c>
      <c r="J73">
        <v>0</v>
      </c>
    </row>
    <row r="74" spans="2:10" x14ac:dyDescent="0.35">
      <c r="B74" s="3"/>
      <c r="C74" s="3"/>
      <c r="F74" t="s">
        <v>8219</v>
      </c>
      <c r="G74">
        <v>10</v>
      </c>
      <c r="I74" t="s">
        <v>8221</v>
      </c>
      <c r="J74">
        <v>0</v>
      </c>
    </row>
    <row r="75" spans="2:10" x14ac:dyDescent="0.35">
      <c r="B75" s="3"/>
      <c r="C75" s="3"/>
      <c r="F75" t="s">
        <v>8219</v>
      </c>
      <c r="G75">
        <v>10</v>
      </c>
      <c r="I75" t="s">
        <v>8221</v>
      </c>
      <c r="J75">
        <v>0</v>
      </c>
    </row>
    <row r="76" spans="2:10" x14ac:dyDescent="0.35">
      <c r="B76" s="3"/>
      <c r="C76" s="3"/>
      <c r="F76" t="s">
        <v>8219</v>
      </c>
      <c r="G76">
        <v>10</v>
      </c>
      <c r="I76" t="s">
        <v>8221</v>
      </c>
      <c r="J76">
        <v>0</v>
      </c>
    </row>
    <row r="77" spans="2:10" x14ac:dyDescent="0.35">
      <c r="B77" s="3"/>
      <c r="C77" s="3"/>
      <c r="F77" t="s">
        <v>8219</v>
      </c>
      <c r="G77">
        <v>10</v>
      </c>
      <c r="I77" t="s">
        <v>8221</v>
      </c>
      <c r="J77">
        <v>0</v>
      </c>
    </row>
    <row r="78" spans="2:10" x14ac:dyDescent="0.35">
      <c r="B78" s="3"/>
      <c r="C78" s="3"/>
      <c r="F78" t="s">
        <v>8219</v>
      </c>
      <c r="G78">
        <v>10</v>
      </c>
      <c r="I78" t="s">
        <v>8221</v>
      </c>
      <c r="J78">
        <v>0</v>
      </c>
    </row>
    <row r="79" spans="2:10" x14ac:dyDescent="0.35">
      <c r="B79" s="3"/>
      <c r="C79" s="3"/>
      <c r="F79" t="s">
        <v>8219</v>
      </c>
      <c r="G79">
        <v>10</v>
      </c>
      <c r="I79" t="s">
        <v>8221</v>
      </c>
      <c r="J79">
        <v>0</v>
      </c>
    </row>
    <row r="80" spans="2:10" x14ac:dyDescent="0.35">
      <c r="B80" s="3"/>
      <c r="C80" s="3"/>
      <c r="F80" t="s">
        <v>8219</v>
      </c>
      <c r="G80">
        <v>10</v>
      </c>
      <c r="I80" t="s">
        <v>8221</v>
      </c>
      <c r="J80">
        <v>0</v>
      </c>
    </row>
    <row r="81" spans="2:10" x14ac:dyDescent="0.35">
      <c r="B81" s="3"/>
      <c r="C81" s="3"/>
      <c r="F81" t="s">
        <v>8219</v>
      </c>
      <c r="G81">
        <v>10</v>
      </c>
      <c r="I81" t="s">
        <v>8221</v>
      </c>
      <c r="J81">
        <v>0</v>
      </c>
    </row>
    <row r="82" spans="2:10" x14ac:dyDescent="0.35">
      <c r="B82" s="3"/>
      <c r="C82" s="3"/>
      <c r="F82" t="s">
        <v>8219</v>
      </c>
      <c r="G82">
        <v>10</v>
      </c>
      <c r="I82" t="s">
        <v>8221</v>
      </c>
      <c r="J82">
        <v>0</v>
      </c>
    </row>
    <row r="83" spans="2:10" x14ac:dyDescent="0.35">
      <c r="B83" s="3"/>
      <c r="C83" s="3"/>
      <c r="F83" t="s">
        <v>8219</v>
      </c>
      <c r="G83">
        <v>10</v>
      </c>
      <c r="I83" t="s">
        <v>8221</v>
      </c>
      <c r="J83">
        <v>0</v>
      </c>
    </row>
    <row r="84" spans="2:10" x14ac:dyDescent="0.35">
      <c r="B84" s="3"/>
      <c r="C84" s="3"/>
      <c r="F84" t="s">
        <v>8219</v>
      </c>
      <c r="G84">
        <v>10</v>
      </c>
      <c r="I84" t="s">
        <v>8221</v>
      </c>
      <c r="J84">
        <v>0</v>
      </c>
    </row>
    <row r="85" spans="2:10" x14ac:dyDescent="0.35">
      <c r="B85" s="3"/>
      <c r="C85" s="3"/>
      <c r="F85" t="s">
        <v>8219</v>
      </c>
      <c r="G85">
        <v>11</v>
      </c>
      <c r="I85" t="s">
        <v>8221</v>
      </c>
      <c r="J85">
        <v>0</v>
      </c>
    </row>
    <row r="86" spans="2:10" x14ac:dyDescent="0.35">
      <c r="B86" s="3"/>
      <c r="C86" s="3"/>
      <c r="F86" t="s">
        <v>8219</v>
      </c>
      <c r="G86">
        <v>11</v>
      </c>
      <c r="I86" t="s">
        <v>8221</v>
      </c>
      <c r="J86">
        <v>0</v>
      </c>
    </row>
    <row r="87" spans="2:10" x14ac:dyDescent="0.35">
      <c r="B87" s="3"/>
      <c r="C87" s="3"/>
      <c r="F87" t="s">
        <v>8219</v>
      </c>
      <c r="G87">
        <v>11</v>
      </c>
      <c r="I87" t="s">
        <v>8221</v>
      </c>
      <c r="J87">
        <v>0</v>
      </c>
    </row>
    <row r="88" spans="2:10" x14ac:dyDescent="0.35">
      <c r="B88" s="3"/>
      <c r="C88" s="3"/>
      <c r="F88" t="s">
        <v>8219</v>
      </c>
      <c r="G88">
        <v>11</v>
      </c>
      <c r="I88" t="s">
        <v>8221</v>
      </c>
      <c r="J88">
        <v>0</v>
      </c>
    </row>
    <row r="89" spans="2:10" x14ac:dyDescent="0.35">
      <c r="B89" s="3"/>
      <c r="C89" s="3"/>
      <c r="F89" t="s">
        <v>8219</v>
      </c>
      <c r="G89">
        <v>11</v>
      </c>
      <c r="I89" t="s">
        <v>8221</v>
      </c>
      <c r="J89">
        <v>0</v>
      </c>
    </row>
    <row r="90" spans="2:10" x14ac:dyDescent="0.35">
      <c r="B90" s="3"/>
      <c r="C90" s="3"/>
      <c r="F90" t="s">
        <v>8219</v>
      </c>
      <c r="G90">
        <v>11</v>
      </c>
      <c r="I90" t="s">
        <v>8221</v>
      </c>
      <c r="J90">
        <v>0</v>
      </c>
    </row>
    <row r="91" spans="2:10" x14ac:dyDescent="0.35">
      <c r="B91" s="3"/>
      <c r="C91" s="3"/>
      <c r="F91" t="s">
        <v>8219</v>
      </c>
      <c r="G91">
        <v>11</v>
      </c>
      <c r="I91" t="s">
        <v>8221</v>
      </c>
      <c r="J91">
        <v>0</v>
      </c>
    </row>
    <row r="92" spans="2:10" x14ac:dyDescent="0.35">
      <c r="B92" s="3"/>
      <c r="C92" s="3"/>
      <c r="F92" t="s">
        <v>8219</v>
      </c>
      <c r="G92">
        <v>11</v>
      </c>
      <c r="I92" t="s">
        <v>8221</v>
      </c>
      <c r="J92">
        <v>0</v>
      </c>
    </row>
    <row r="93" spans="2:10" x14ac:dyDescent="0.35">
      <c r="B93" s="3"/>
      <c r="C93" s="3"/>
      <c r="F93" t="s">
        <v>8219</v>
      </c>
      <c r="G93">
        <v>11</v>
      </c>
      <c r="I93" t="s">
        <v>8221</v>
      </c>
      <c r="J93">
        <v>0</v>
      </c>
    </row>
    <row r="94" spans="2:10" x14ac:dyDescent="0.35">
      <c r="B94" s="3"/>
      <c r="C94" s="3"/>
      <c r="F94" t="s">
        <v>8219</v>
      </c>
      <c r="G94">
        <v>11</v>
      </c>
      <c r="I94" t="s">
        <v>8221</v>
      </c>
      <c r="J94">
        <v>0</v>
      </c>
    </row>
    <row r="95" spans="2:10" x14ac:dyDescent="0.35">
      <c r="B95" s="3"/>
      <c r="C95" s="3"/>
      <c r="F95" t="s">
        <v>8219</v>
      </c>
      <c r="G95">
        <v>11</v>
      </c>
      <c r="I95" t="s">
        <v>8221</v>
      </c>
      <c r="J95">
        <v>0</v>
      </c>
    </row>
    <row r="96" spans="2:10" x14ac:dyDescent="0.35">
      <c r="B96" s="3"/>
      <c r="C96" s="3"/>
      <c r="F96" t="s">
        <v>8219</v>
      </c>
      <c r="G96">
        <v>11</v>
      </c>
      <c r="I96" t="s">
        <v>8221</v>
      </c>
      <c r="J96">
        <v>0</v>
      </c>
    </row>
    <row r="97" spans="2:10" x14ac:dyDescent="0.35">
      <c r="B97" s="3"/>
      <c r="C97" s="3"/>
      <c r="F97" t="s">
        <v>8219</v>
      </c>
      <c r="G97">
        <v>11</v>
      </c>
      <c r="I97" t="s">
        <v>8221</v>
      </c>
      <c r="J97">
        <v>0</v>
      </c>
    </row>
    <row r="98" spans="2:10" x14ac:dyDescent="0.35">
      <c r="B98" s="3"/>
      <c r="C98" s="3"/>
      <c r="F98" t="s">
        <v>8219</v>
      </c>
      <c r="G98">
        <v>11</v>
      </c>
      <c r="I98" t="s">
        <v>8221</v>
      </c>
      <c r="J98">
        <v>0</v>
      </c>
    </row>
    <row r="99" spans="2:10" x14ac:dyDescent="0.35">
      <c r="B99" s="3"/>
      <c r="C99" s="3"/>
      <c r="F99" t="s">
        <v>8219</v>
      </c>
      <c r="G99">
        <v>11</v>
      </c>
      <c r="I99" t="s">
        <v>8221</v>
      </c>
      <c r="J99">
        <v>0</v>
      </c>
    </row>
    <row r="100" spans="2:10" x14ac:dyDescent="0.35">
      <c r="B100" s="3"/>
      <c r="C100" s="3"/>
      <c r="F100" t="s">
        <v>8219</v>
      </c>
      <c r="G100">
        <v>12</v>
      </c>
      <c r="I100" t="s">
        <v>8221</v>
      </c>
      <c r="J100">
        <v>0</v>
      </c>
    </row>
    <row r="101" spans="2:10" x14ac:dyDescent="0.35">
      <c r="B101" s="3"/>
      <c r="C101" s="3"/>
      <c r="F101" t="s">
        <v>8219</v>
      </c>
      <c r="G101">
        <v>12</v>
      </c>
      <c r="I101" t="s">
        <v>8221</v>
      </c>
      <c r="J101">
        <v>0</v>
      </c>
    </row>
    <row r="102" spans="2:10" x14ac:dyDescent="0.35">
      <c r="B102" s="3"/>
      <c r="C102" s="3"/>
      <c r="F102" t="s">
        <v>8219</v>
      </c>
      <c r="G102">
        <v>12</v>
      </c>
      <c r="I102" t="s">
        <v>8221</v>
      </c>
      <c r="J102">
        <v>0</v>
      </c>
    </row>
    <row r="103" spans="2:10" x14ac:dyDescent="0.35">
      <c r="B103" s="3"/>
      <c r="C103" s="3"/>
      <c r="F103" t="s">
        <v>8219</v>
      </c>
      <c r="G103">
        <v>12</v>
      </c>
      <c r="I103" t="s">
        <v>8221</v>
      </c>
      <c r="J103">
        <v>0</v>
      </c>
    </row>
    <row r="104" spans="2:10" x14ac:dyDescent="0.35">
      <c r="B104" s="3"/>
      <c r="C104" s="3"/>
      <c r="F104" t="s">
        <v>8219</v>
      </c>
      <c r="G104">
        <v>12</v>
      </c>
      <c r="I104" t="s">
        <v>8221</v>
      </c>
      <c r="J104">
        <v>0</v>
      </c>
    </row>
    <row r="105" spans="2:10" x14ac:dyDescent="0.35">
      <c r="B105" s="3"/>
      <c r="C105" s="3"/>
      <c r="F105" t="s">
        <v>8219</v>
      </c>
      <c r="G105">
        <v>12</v>
      </c>
      <c r="I105" t="s">
        <v>8221</v>
      </c>
      <c r="J105">
        <v>0</v>
      </c>
    </row>
    <row r="106" spans="2:10" x14ac:dyDescent="0.35">
      <c r="B106" s="3"/>
      <c r="C106" s="3"/>
      <c r="F106" t="s">
        <v>8219</v>
      </c>
      <c r="G106">
        <v>12</v>
      </c>
      <c r="I106" t="s">
        <v>8221</v>
      </c>
      <c r="J106">
        <v>0</v>
      </c>
    </row>
    <row r="107" spans="2:10" x14ac:dyDescent="0.35">
      <c r="B107" s="3"/>
      <c r="C107" s="3"/>
      <c r="F107" t="s">
        <v>8219</v>
      </c>
      <c r="G107">
        <v>12</v>
      </c>
      <c r="I107" t="s">
        <v>8221</v>
      </c>
      <c r="J107">
        <v>0</v>
      </c>
    </row>
    <row r="108" spans="2:10" x14ac:dyDescent="0.35">
      <c r="B108" s="3"/>
      <c r="C108" s="3"/>
      <c r="F108" t="s">
        <v>8219</v>
      </c>
      <c r="G108">
        <v>12</v>
      </c>
      <c r="I108" t="s">
        <v>8221</v>
      </c>
      <c r="J108">
        <v>0</v>
      </c>
    </row>
    <row r="109" spans="2:10" x14ac:dyDescent="0.35">
      <c r="B109" s="3"/>
      <c r="C109" s="3"/>
      <c r="F109" t="s">
        <v>8219</v>
      </c>
      <c r="G109">
        <v>12</v>
      </c>
      <c r="I109" t="s">
        <v>8221</v>
      </c>
      <c r="J109">
        <v>0</v>
      </c>
    </row>
    <row r="110" spans="2:10" x14ac:dyDescent="0.35">
      <c r="B110" s="3"/>
      <c r="C110" s="3"/>
      <c r="F110" t="s">
        <v>8219</v>
      </c>
      <c r="G110">
        <v>12</v>
      </c>
      <c r="I110" t="s">
        <v>8221</v>
      </c>
      <c r="J110">
        <v>0</v>
      </c>
    </row>
    <row r="111" spans="2:10" x14ac:dyDescent="0.35">
      <c r="B111" s="3"/>
      <c r="C111" s="3"/>
      <c r="F111" t="s">
        <v>8219</v>
      </c>
      <c r="G111">
        <v>13</v>
      </c>
      <c r="I111" t="s">
        <v>8221</v>
      </c>
      <c r="J111">
        <v>0</v>
      </c>
    </row>
    <row r="112" spans="2:10" x14ac:dyDescent="0.35">
      <c r="B112" s="3"/>
      <c r="C112" s="3"/>
      <c r="F112" t="s">
        <v>8219</v>
      </c>
      <c r="G112">
        <v>13</v>
      </c>
      <c r="I112" t="s">
        <v>8221</v>
      </c>
      <c r="J112">
        <v>0</v>
      </c>
    </row>
    <row r="113" spans="2:10" x14ac:dyDescent="0.35">
      <c r="B113" s="3"/>
      <c r="C113" s="3"/>
      <c r="F113" t="s">
        <v>8219</v>
      </c>
      <c r="G113">
        <v>13</v>
      </c>
      <c r="I113" t="s">
        <v>8221</v>
      </c>
      <c r="J113">
        <v>0</v>
      </c>
    </row>
    <row r="114" spans="2:10" x14ac:dyDescent="0.35">
      <c r="B114" s="3"/>
      <c r="C114" s="3"/>
      <c r="F114" t="s">
        <v>8219</v>
      </c>
      <c r="G114">
        <v>13</v>
      </c>
      <c r="I114" t="s">
        <v>8221</v>
      </c>
      <c r="J114">
        <v>0</v>
      </c>
    </row>
    <row r="115" spans="2:10" x14ac:dyDescent="0.35">
      <c r="B115" s="3"/>
      <c r="C115" s="3"/>
      <c r="F115" t="s">
        <v>8219</v>
      </c>
      <c r="G115">
        <v>13</v>
      </c>
      <c r="I115" t="s">
        <v>8221</v>
      </c>
      <c r="J115">
        <v>0</v>
      </c>
    </row>
    <row r="116" spans="2:10" x14ac:dyDescent="0.35">
      <c r="B116" s="3"/>
      <c r="C116" s="3"/>
      <c r="F116" t="s">
        <v>8219</v>
      </c>
      <c r="G116">
        <v>13</v>
      </c>
      <c r="I116" t="s">
        <v>8221</v>
      </c>
      <c r="J116">
        <v>0</v>
      </c>
    </row>
    <row r="117" spans="2:10" x14ac:dyDescent="0.35">
      <c r="B117" s="3"/>
      <c r="C117" s="3"/>
      <c r="F117" t="s">
        <v>8219</v>
      </c>
      <c r="G117">
        <v>13</v>
      </c>
      <c r="I117" t="s">
        <v>8221</v>
      </c>
      <c r="J117">
        <v>0</v>
      </c>
    </row>
    <row r="118" spans="2:10" x14ac:dyDescent="0.35">
      <c r="B118" s="3"/>
      <c r="C118" s="3"/>
      <c r="F118" t="s">
        <v>8219</v>
      </c>
      <c r="G118">
        <v>13</v>
      </c>
      <c r="I118" t="s">
        <v>8221</v>
      </c>
      <c r="J118">
        <v>0</v>
      </c>
    </row>
    <row r="119" spans="2:10" x14ac:dyDescent="0.35">
      <c r="B119" s="3"/>
      <c r="C119" s="3"/>
      <c r="F119" t="s">
        <v>8219</v>
      </c>
      <c r="G119">
        <v>13</v>
      </c>
      <c r="I119" t="s">
        <v>8221</v>
      </c>
      <c r="J119">
        <v>0</v>
      </c>
    </row>
    <row r="120" spans="2:10" x14ac:dyDescent="0.35">
      <c r="B120" s="3"/>
      <c r="C120" s="3"/>
      <c r="F120" t="s">
        <v>8219</v>
      </c>
      <c r="G120">
        <v>13</v>
      </c>
      <c r="I120" t="s">
        <v>8221</v>
      </c>
      <c r="J120">
        <v>0</v>
      </c>
    </row>
    <row r="121" spans="2:10" x14ac:dyDescent="0.35">
      <c r="B121" s="3"/>
      <c r="C121" s="3"/>
      <c r="F121" t="s">
        <v>8219</v>
      </c>
      <c r="G121">
        <v>13</v>
      </c>
      <c r="I121" t="s">
        <v>8221</v>
      </c>
      <c r="J121">
        <v>0</v>
      </c>
    </row>
    <row r="122" spans="2:10" x14ac:dyDescent="0.35">
      <c r="B122" s="3"/>
      <c r="C122" s="3"/>
      <c r="F122" t="s">
        <v>8219</v>
      </c>
      <c r="G122">
        <v>13</v>
      </c>
      <c r="I122" t="s">
        <v>8221</v>
      </c>
      <c r="J122">
        <v>0</v>
      </c>
    </row>
    <row r="123" spans="2:10" x14ac:dyDescent="0.35">
      <c r="B123" s="3"/>
      <c r="C123" s="3"/>
      <c r="F123" t="s">
        <v>8219</v>
      </c>
      <c r="G123">
        <v>13</v>
      </c>
      <c r="I123" t="s">
        <v>8221</v>
      </c>
      <c r="J123">
        <v>0</v>
      </c>
    </row>
    <row r="124" spans="2:10" x14ac:dyDescent="0.35">
      <c r="B124" s="3"/>
      <c r="C124" s="3"/>
      <c r="F124" t="s">
        <v>8219</v>
      </c>
      <c r="G124">
        <v>13</v>
      </c>
      <c r="I124" t="s">
        <v>8221</v>
      </c>
      <c r="J124">
        <v>0</v>
      </c>
    </row>
    <row r="125" spans="2:10" x14ac:dyDescent="0.35">
      <c r="B125" s="3"/>
      <c r="C125" s="3"/>
      <c r="F125" t="s">
        <v>8219</v>
      </c>
      <c r="G125">
        <v>13</v>
      </c>
      <c r="I125" t="s">
        <v>8221</v>
      </c>
      <c r="J125">
        <v>0</v>
      </c>
    </row>
    <row r="126" spans="2:10" x14ac:dyDescent="0.35">
      <c r="B126" s="3"/>
      <c r="C126" s="3"/>
      <c r="F126" t="s">
        <v>8219</v>
      </c>
      <c r="G126">
        <v>13</v>
      </c>
      <c r="I126" t="s">
        <v>8221</v>
      </c>
      <c r="J126">
        <v>0</v>
      </c>
    </row>
    <row r="127" spans="2:10" x14ac:dyDescent="0.35">
      <c r="B127" s="3"/>
      <c r="C127" s="3"/>
      <c r="F127" t="s">
        <v>8219</v>
      </c>
      <c r="G127">
        <v>13</v>
      </c>
      <c r="I127" t="s">
        <v>8221</v>
      </c>
      <c r="J127">
        <v>0</v>
      </c>
    </row>
    <row r="128" spans="2:10" x14ac:dyDescent="0.35">
      <c r="B128" s="3"/>
      <c r="C128" s="3"/>
      <c r="F128" t="s">
        <v>8219</v>
      </c>
      <c r="G128">
        <v>13</v>
      </c>
      <c r="I128" t="s">
        <v>8221</v>
      </c>
      <c r="J128">
        <v>0</v>
      </c>
    </row>
    <row r="129" spans="2:10" x14ac:dyDescent="0.35">
      <c r="B129" s="3"/>
      <c r="C129" s="3"/>
      <c r="F129" t="s">
        <v>8219</v>
      </c>
      <c r="G129">
        <v>13</v>
      </c>
      <c r="I129" t="s">
        <v>8221</v>
      </c>
      <c r="J129">
        <v>0</v>
      </c>
    </row>
    <row r="130" spans="2:10" x14ac:dyDescent="0.35">
      <c r="B130" s="3"/>
      <c r="C130" s="3"/>
      <c r="F130" t="s">
        <v>8219</v>
      </c>
      <c r="G130">
        <v>13</v>
      </c>
      <c r="I130" t="s">
        <v>8221</v>
      </c>
      <c r="J130">
        <v>0</v>
      </c>
    </row>
    <row r="131" spans="2:10" x14ac:dyDescent="0.35">
      <c r="B131" s="3"/>
      <c r="C131" s="3"/>
      <c r="F131" t="s">
        <v>8219</v>
      </c>
      <c r="G131">
        <v>13</v>
      </c>
      <c r="I131" t="s">
        <v>8221</v>
      </c>
      <c r="J131">
        <v>0</v>
      </c>
    </row>
    <row r="132" spans="2:10" x14ac:dyDescent="0.35">
      <c r="B132" s="3"/>
      <c r="C132" s="3"/>
      <c r="F132" t="s">
        <v>8219</v>
      </c>
      <c r="G132">
        <v>13</v>
      </c>
      <c r="I132" t="s">
        <v>8221</v>
      </c>
      <c r="J132">
        <v>0</v>
      </c>
    </row>
    <row r="133" spans="2:10" x14ac:dyDescent="0.35">
      <c r="B133" s="3"/>
      <c r="C133" s="3"/>
      <c r="F133" t="s">
        <v>8219</v>
      </c>
      <c r="G133">
        <v>13</v>
      </c>
      <c r="I133" t="s">
        <v>8221</v>
      </c>
      <c r="J133">
        <v>0</v>
      </c>
    </row>
    <row r="134" spans="2:10" x14ac:dyDescent="0.35">
      <c r="B134" s="3"/>
      <c r="C134" s="3"/>
      <c r="F134" t="s">
        <v>8219</v>
      </c>
      <c r="G134">
        <v>14</v>
      </c>
      <c r="I134" t="s">
        <v>8221</v>
      </c>
      <c r="J134">
        <v>0</v>
      </c>
    </row>
    <row r="135" spans="2:10" x14ac:dyDescent="0.35">
      <c r="B135" s="3"/>
      <c r="C135" s="3"/>
      <c r="F135" t="s">
        <v>8219</v>
      </c>
      <c r="G135">
        <v>14</v>
      </c>
      <c r="I135" t="s">
        <v>8221</v>
      </c>
      <c r="J135">
        <v>0</v>
      </c>
    </row>
    <row r="136" spans="2:10" x14ac:dyDescent="0.35">
      <c r="B136" s="3"/>
      <c r="C136" s="3"/>
      <c r="F136" t="s">
        <v>8219</v>
      </c>
      <c r="G136">
        <v>14</v>
      </c>
      <c r="I136" t="s">
        <v>8221</v>
      </c>
      <c r="J136">
        <v>0</v>
      </c>
    </row>
    <row r="137" spans="2:10" x14ac:dyDescent="0.35">
      <c r="B137" s="3"/>
      <c r="C137" s="3"/>
      <c r="F137" t="s">
        <v>8219</v>
      </c>
      <c r="G137">
        <v>14</v>
      </c>
      <c r="I137" t="s">
        <v>8221</v>
      </c>
      <c r="J137">
        <v>0</v>
      </c>
    </row>
    <row r="138" spans="2:10" x14ac:dyDescent="0.35">
      <c r="B138" s="3"/>
      <c r="C138" s="3"/>
      <c r="F138" t="s">
        <v>8219</v>
      </c>
      <c r="G138">
        <v>14</v>
      </c>
      <c r="I138" t="s">
        <v>8221</v>
      </c>
      <c r="J138">
        <v>0</v>
      </c>
    </row>
    <row r="139" spans="2:10" x14ac:dyDescent="0.35">
      <c r="B139" s="3"/>
      <c r="C139" s="3"/>
      <c r="F139" t="s">
        <v>8219</v>
      </c>
      <c r="G139">
        <v>14</v>
      </c>
      <c r="I139" t="s">
        <v>8221</v>
      </c>
      <c r="J139">
        <v>0</v>
      </c>
    </row>
    <row r="140" spans="2:10" x14ac:dyDescent="0.35">
      <c r="B140" s="3"/>
      <c r="C140" s="3"/>
      <c r="F140" t="s">
        <v>8219</v>
      </c>
      <c r="G140">
        <v>14</v>
      </c>
      <c r="I140" t="s">
        <v>8221</v>
      </c>
      <c r="J140">
        <v>0</v>
      </c>
    </row>
    <row r="141" spans="2:10" x14ac:dyDescent="0.35">
      <c r="B141" s="3"/>
      <c r="C141" s="3"/>
      <c r="F141" t="s">
        <v>8219</v>
      </c>
      <c r="G141">
        <v>14</v>
      </c>
      <c r="I141" t="s">
        <v>8221</v>
      </c>
      <c r="J141">
        <v>0</v>
      </c>
    </row>
    <row r="142" spans="2:10" x14ac:dyDescent="0.35">
      <c r="B142" s="3"/>
      <c r="C142" s="3"/>
      <c r="F142" t="s">
        <v>8219</v>
      </c>
      <c r="G142">
        <v>14</v>
      </c>
      <c r="I142" t="s">
        <v>8221</v>
      </c>
      <c r="J142">
        <v>0</v>
      </c>
    </row>
    <row r="143" spans="2:10" x14ac:dyDescent="0.35">
      <c r="B143" s="3"/>
      <c r="C143" s="3"/>
      <c r="F143" t="s">
        <v>8219</v>
      </c>
      <c r="G143">
        <v>14</v>
      </c>
      <c r="I143" t="s">
        <v>8221</v>
      </c>
      <c r="J143">
        <v>0</v>
      </c>
    </row>
    <row r="144" spans="2:10" x14ac:dyDescent="0.35">
      <c r="B144" s="3"/>
      <c r="C144" s="3"/>
      <c r="F144" t="s">
        <v>8219</v>
      </c>
      <c r="G144">
        <v>14</v>
      </c>
      <c r="I144" t="s">
        <v>8221</v>
      </c>
      <c r="J144">
        <v>0</v>
      </c>
    </row>
    <row r="145" spans="2:10" x14ac:dyDescent="0.35">
      <c r="B145" s="3"/>
      <c r="C145" s="3"/>
      <c r="F145" t="s">
        <v>8219</v>
      </c>
      <c r="G145">
        <v>14</v>
      </c>
      <c r="I145" t="s">
        <v>8221</v>
      </c>
      <c r="J145">
        <v>0</v>
      </c>
    </row>
    <row r="146" spans="2:10" x14ac:dyDescent="0.35">
      <c r="B146" s="3"/>
      <c r="C146" s="3"/>
      <c r="F146" t="s">
        <v>8219</v>
      </c>
      <c r="G146">
        <v>14</v>
      </c>
      <c r="I146" t="s">
        <v>8221</v>
      </c>
      <c r="J146">
        <v>0</v>
      </c>
    </row>
    <row r="147" spans="2:10" x14ac:dyDescent="0.35">
      <c r="B147" s="3"/>
      <c r="C147" s="3"/>
      <c r="F147" t="s">
        <v>8219</v>
      </c>
      <c r="G147">
        <v>14</v>
      </c>
      <c r="I147" t="s">
        <v>8221</v>
      </c>
      <c r="J147">
        <v>0</v>
      </c>
    </row>
    <row r="148" spans="2:10" x14ac:dyDescent="0.35">
      <c r="B148" s="3"/>
      <c r="C148" s="3"/>
      <c r="F148" t="s">
        <v>8219</v>
      </c>
      <c r="G148">
        <v>14</v>
      </c>
      <c r="I148" t="s">
        <v>8221</v>
      </c>
      <c r="J148">
        <v>0</v>
      </c>
    </row>
    <row r="149" spans="2:10" x14ac:dyDescent="0.35">
      <c r="B149" s="3"/>
      <c r="C149" s="3"/>
      <c r="F149" t="s">
        <v>8219</v>
      </c>
      <c r="G149">
        <v>14</v>
      </c>
      <c r="I149" t="s">
        <v>8221</v>
      </c>
      <c r="J149">
        <v>0</v>
      </c>
    </row>
    <row r="150" spans="2:10" x14ac:dyDescent="0.35">
      <c r="B150" s="3"/>
      <c r="C150" s="3"/>
      <c r="F150" t="s">
        <v>8219</v>
      </c>
      <c r="G150">
        <v>14</v>
      </c>
      <c r="I150" t="s">
        <v>8221</v>
      </c>
      <c r="J150">
        <v>0</v>
      </c>
    </row>
    <row r="151" spans="2:10" x14ac:dyDescent="0.35">
      <c r="B151" s="3"/>
      <c r="C151" s="3"/>
      <c r="F151" t="s">
        <v>8219</v>
      </c>
      <c r="G151">
        <v>14</v>
      </c>
      <c r="I151" t="s">
        <v>8221</v>
      </c>
      <c r="J151">
        <v>0</v>
      </c>
    </row>
    <row r="152" spans="2:10" x14ac:dyDescent="0.35">
      <c r="B152" s="3"/>
      <c r="C152" s="3"/>
      <c r="F152" t="s">
        <v>8219</v>
      </c>
      <c r="G152">
        <v>14</v>
      </c>
      <c r="I152" t="s">
        <v>8221</v>
      </c>
      <c r="J152">
        <v>0</v>
      </c>
    </row>
    <row r="153" spans="2:10" x14ac:dyDescent="0.35">
      <c r="B153" s="3"/>
      <c r="C153" s="3"/>
      <c r="F153" t="s">
        <v>8219</v>
      </c>
      <c r="G153">
        <v>14</v>
      </c>
      <c r="I153" t="s">
        <v>8221</v>
      </c>
      <c r="J153">
        <v>0</v>
      </c>
    </row>
    <row r="154" spans="2:10" x14ac:dyDescent="0.35">
      <c r="B154" s="3"/>
      <c r="C154" s="3"/>
      <c r="F154" t="s">
        <v>8219</v>
      </c>
      <c r="G154">
        <v>14</v>
      </c>
      <c r="I154" t="s">
        <v>8221</v>
      </c>
      <c r="J154">
        <v>0</v>
      </c>
    </row>
    <row r="155" spans="2:10" x14ac:dyDescent="0.35">
      <c r="B155" s="3"/>
      <c r="C155" s="3"/>
      <c r="F155" t="s">
        <v>8219</v>
      </c>
      <c r="G155">
        <v>14</v>
      </c>
      <c r="I155" t="s">
        <v>8221</v>
      </c>
      <c r="J155">
        <v>0</v>
      </c>
    </row>
    <row r="156" spans="2:10" x14ac:dyDescent="0.35">
      <c r="B156" s="3"/>
      <c r="C156" s="3"/>
      <c r="F156" t="s">
        <v>8219</v>
      </c>
      <c r="G156">
        <v>14</v>
      </c>
      <c r="I156" t="s">
        <v>8221</v>
      </c>
      <c r="J156">
        <v>0</v>
      </c>
    </row>
    <row r="157" spans="2:10" x14ac:dyDescent="0.35">
      <c r="B157" s="3"/>
      <c r="C157" s="3"/>
      <c r="F157" t="s">
        <v>8219</v>
      </c>
      <c r="G157">
        <v>14</v>
      </c>
      <c r="I157" t="s">
        <v>8221</v>
      </c>
      <c r="J157">
        <v>0</v>
      </c>
    </row>
    <row r="158" spans="2:10" x14ac:dyDescent="0.35">
      <c r="B158" s="3"/>
      <c r="C158" s="3"/>
      <c r="F158" t="s">
        <v>8219</v>
      </c>
      <c r="G158">
        <v>14</v>
      </c>
      <c r="I158" t="s">
        <v>8221</v>
      </c>
      <c r="J158">
        <v>0</v>
      </c>
    </row>
    <row r="159" spans="2:10" x14ac:dyDescent="0.35">
      <c r="B159" s="3"/>
      <c r="C159" s="3"/>
      <c r="F159" t="s">
        <v>8219</v>
      </c>
      <c r="G159">
        <v>14</v>
      </c>
      <c r="I159" t="s">
        <v>8221</v>
      </c>
      <c r="J159">
        <v>0</v>
      </c>
    </row>
    <row r="160" spans="2:10" x14ac:dyDescent="0.35">
      <c r="B160" s="3"/>
      <c r="C160" s="3"/>
      <c r="F160" t="s">
        <v>8219</v>
      </c>
      <c r="G160">
        <v>14</v>
      </c>
      <c r="I160" t="s">
        <v>8221</v>
      </c>
      <c r="J160">
        <v>0</v>
      </c>
    </row>
    <row r="161" spans="2:10" x14ac:dyDescent="0.35">
      <c r="B161" s="3"/>
      <c r="C161" s="3"/>
      <c r="F161" t="s">
        <v>8219</v>
      </c>
      <c r="G161">
        <v>14</v>
      </c>
      <c r="I161" t="s">
        <v>8221</v>
      </c>
      <c r="J161">
        <v>0</v>
      </c>
    </row>
    <row r="162" spans="2:10" x14ac:dyDescent="0.35">
      <c r="B162" s="3"/>
      <c r="C162" s="3"/>
      <c r="F162" t="s">
        <v>8219</v>
      </c>
      <c r="G162">
        <v>14</v>
      </c>
      <c r="I162" t="s">
        <v>8221</v>
      </c>
      <c r="J162">
        <v>0</v>
      </c>
    </row>
    <row r="163" spans="2:10" x14ac:dyDescent="0.35">
      <c r="B163" s="3"/>
      <c r="C163" s="3"/>
      <c r="F163" t="s">
        <v>8219</v>
      </c>
      <c r="G163">
        <v>14</v>
      </c>
      <c r="I163" t="s">
        <v>8221</v>
      </c>
      <c r="J163">
        <v>0</v>
      </c>
    </row>
    <row r="164" spans="2:10" x14ac:dyDescent="0.35">
      <c r="B164" s="3"/>
      <c r="C164" s="3"/>
      <c r="F164" t="s">
        <v>8219</v>
      </c>
      <c r="G164">
        <v>14</v>
      </c>
      <c r="I164" t="s">
        <v>8221</v>
      </c>
      <c r="J164">
        <v>0</v>
      </c>
    </row>
    <row r="165" spans="2:10" x14ac:dyDescent="0.35">
      <c r="B165" s="3"/>
      <c r="C165" s="3"/>
      <c r="F165" t="s">
        <v>8219</v>
      </c>
      <c r="G165">
        <v>15</v>
      </c>
      <c r="I165" t="s">
        <v>8221</v>
      </c>
      <c r="J165">
        <v>0</v>
      </c>
    </row>
    <row r="166" spans="2:10" x14ac:dyDescent="0.35">
      <c r="B166" s="3"/>
      <c r="C166" s="3"/>
      <c r="F166" t="s">
        <v>8219</v>
      </c>
      <c r="G166">
        <v>15</v>
      </c>
      <c r="I166" t="s">
        <v>8221</v>
      </c>
      <c r="J166">
        <v>0</v>
      </c>
    </row>
    <row r="167" spans="2:10" x14ac:dyDescent="0.35">
      <c r="B167" s="3"/>
      <c r="C167" s="3"/>
      <c r="F167" t="s">
        <v>8219</v>
      </c>
      <c r="G167">
        <v>15</v>
      </c>
      <c r="I167" t="s">
        <v>8221</v>
      </c>
      <c r="J167">
        <v>0</v>
      </c>
    </row>
    <row r="168" spans="2:10" x14ac:dyDescent="0.35">
      <c r="B168" s="3"/>
      <c r="C168" s="3"/>
      <c r="F168" t="s">
        <v>8219</v>
      </c>
      <c r="G168">
        <v>15</v>
      </c>
      <c r="I168" t="s">
        <v>8221</v>
      </c>
      <c r="J168">
        <v>0</v>
      </c>
    </row>
    <row r="169" spans="2:10" x14ac:dyDescent="0.35">
      <c r="B169" s="3"/>
      <c r="C169" s="3"/>
      <c r="F169" t="s">
        <v>8219</v>
      </c>
      <c r="G169">
        <v>15</v>
      </c>
      <c r="I169" t="s">
        <v>8221</v>
      </c>
      <c r="J169">
        <v>0</v>
      </c>
    </row>
    <row r="170" spans="2:10" x14ac:dyDescent="0.35">
      <c r="B170" s="3"/>
      <c r="C170" s="3"/>
      <c r="F170" t="s">
        <v>8219</v>
      </c>
      <c r="G170">
        <v>15</v>
      </c>
      <c r="I170" t="s">
        <v>8221</v>
      </c>
      <c r="J170">
        <v>0</v>
      </c>
    </row>
    <row r="171" spans="2:10" x14ac:dyDescent="0.35">
      <c r="B171" s="3"/>
      <c r="C171" s="3"/>
      <c r="F171" t="s">
        <v>8219</v>
      </c>
      <c r="G171">
        <v>15</v>
      </c>
      <c r="I171" t="s">
        <v>8221</v>
      </c>
      <c r="J171">
        <v>0</v>
      </c>
    </row>
    <row r="172" spans="2:10" x14ac:dyDescent="0.35">
      <c r="B172" s="3"/>
      <c r="C172" s="3"/>
      <c r="F172" t="s">
        <v>8219</v>
      </c>
      <c r="G172">
        <v>15</v>
      </c>
      <c r="I172" t="s">
        <v>8221</v>
      </c>
      <c r="J172">
        <v>0</v>
      </c>
    </row>
    <row r="173" spans="2:10" x14ac:dyDescent="0.35">
      <c r="B173" s="3"/>
      <c r="C173" s="3"/>
      <c r="F173" t="s">
        <v>8219</v>
      </c>
      <c r="G173">
        <v>15</v>
      </c>
      <c r="I173" t="s">
        <v>8221</v>
      </c>
      <c r="J173">
        <v>0</v>
      </c>
    </row>
    <row r="174" spans="2:10" x14ac:dyDescent="0.35">
      <c r="B174" s="3"/>
      <c r="C174" s="3"/>
      <c r="F174" t="s">
        <v>8219</v>
      </c>
      <c r="G174">
        <v>15</v>
      </c>
      <c r="I174" t="s">
        <v>8221</v>
      </c>
      <c r="J174">
        <v>0</v>
      </c>
    </row>
    <row r="175" spans="2:10" x14ac:dyDescent="0.35">
      <c r="B175" s="3"/>
      <c r="C175" s="3"/>
      <c r="F175" t="s">
        <v>8219</v>
      </c>
      <c r="G175">
        <v>15</v>
      </c>
      <c r="I175" t="s">
        <v>8221</v>
      </c>
      <c r="J175">
        <v>0</v>
      </c>
    </row>
    <row r="176" spans="2:10" x14ac:dyDescent="0.35">
      <c r="B176" s="3"/>
      <c r="C176" s="3"/>
      <c r="F176" t="s">
        <v>8219</v>
      </c>
      <c r="G176">
        <v>15</v>
      </c>
      <c r="I176" t="s">
        <v>8221</v>
      </c>
      <c r="J176">
        <v>0</v>
      </c>
    </row>
    <row r="177" spans="2:10" x14ac:dyDescent="0.35">
      <c r="B177" s="3"/>
      <c r="C177" s="3"/>
      <c r="F177" t="s">
        <v>8219</v>
      </c>
      <c r="G177">
        <v>15</v>
      </c>
      <c r="I177" t="s">
        <v>8221</v>
      </c>
      <c r="J177">
        <v>0</v>
      </c>
    </row>
    <row r="178" spans="2:10" x14ac:dyDescent="0.35">
      <c r="B178" s="3"/>
      <c r="C178" s="3"/>
      <c r="F178" t="s">
        <v>8219</v>
      </c>
      <c r="G178">
        <v>15</v>
      </c>
      <c r="I178" t="s">
        <v>8221</v>
      </c>
      <c r="J178">
        <v>0</v>
      </c>
    </row>
    <row r="179" spans="2:10" x14ac:dyDescent="0.35">
      <c r="B179" s="3"/>
      <c r="C179" s="3"/>
      <c r="F179" t="s">
        <v>8219</v>
      </c>
      <c r="G179">
        <v>15</v>
      </c>
      <c r="I179" t="s">
        <v>8221</v>
      </c>
      <c r="J179">
        <v>0</v>
      </c>
    </row>
    <row r="180" spans="2:10" x14ac:dyDescent="0.35">
      <c r="B180" s="3"/>
      <c r="C180" s="3"/>
      <c r="F180" t="s">
        <v>8219</v>
      </c>
      <c r="G180">
        <v>15</v>
      </c>
      <c r="I180" t="s">
        <v>8221</v>
      </c>
      <c r="J180">
        <v>0</v>
      </c>
    </row>
    <row r="181" spans="2:10" x14ac:dyDescent="0.35">
      <c r="B181" s="3"/>
      <c r="C181" s="3"/>
      <c r="F181" t="s">
        <v>8219</v>
      </c>
      <c r="G181">
        <v>15</v>
      </c>
      <c r="I181" t="s">
        <v>8221</v>
      </c>
      <c r="J181">
        <v>0</v>
      </c>
    </row>
    <row r="182" spans="2:10" x14ac:dyDescent="0.35">
      <c r="B182" s="3"/>
      <c r="C182" s="3"/>
      <c r="F182" t="s">
        <v>8219</v>
      </c>
      <c r="G182">
        <v>15</v>
      </c>
      <c r="I182" t="s">
        <v>8221</v>
      </c>
      <c r="J182">
        <v>0</v>
      </c>
    </row>
    <row r="183" spans="2:10" x14ac:dyDescent="0.35">
      <c r="B183" s="3"/>
      <c r="C183" s="3"/>
      <c r="F183" t="s">
        <v>8219</v>
      </c>
      <c r="G183">
        <v>15</v>
      </c>
      <c r="I183" t="s">
        <v>8221</v>
      </c>
      <c r="J183">
        <v>0</v>
      </c>
    </row>
    <row r="184" spans="2:10" x14ac:dyDescent="0.35">
      <c r="B184" s="3"/>
      <c r="C184" s="3"/>
      <c r="F184" t="s">
        <v>8219</v>
      </c>
      <c r="G184">
        <v>15</v>
      </c>
      <c r="I184" t="s">
        <v>8221</v>
      </c>
      <c r="J184">
        <v>0</v>
      </c>
    </row>
    <row r="185" spans="2:10" x14ac:dyDescent="0.35">
      <c r="B185" s="3"/>
      <c r="C185" s="3"/>
      <c r="F185" t="s">
        <v>8219</v>
      </c>
      <c r="G185">
        <v>15</v>
      </c>
      <c r="I185" t="s">
        <v>8221</v>
      </c>
      <c r="J185">
        <v>0</v>
      </c>
    </row>
    <row r="186" spans="2:10" x14ac:dyDescent="0.35">
      <c r="B186" s="3"/>
      <c r="C186" s="3"/>
      <c r="F186" t="s">
        <v>8219</v>
      </c>
      <c r="G186">
        <v>15</v>
      </c>
      <c r="I186" t="s">
        <v>8221</v>
      </c>
      <c r="J186">
        <v>0</v>
      </c>
    </row>
    <row r="187" spans="2:10" x14ac:dyDescent="0.35">
      <c r="B187" s="3"/>
      <c r="C187" s="3"/>
      <c r="F187" t="s">
        <v>8219</v>
      </c>
      <c r="G187">
        <v>15</v>
      </c>
      <c r="I187" t="s">
        <v>8221</v>
      </c>
      <c r="J187">
        <v>0</v>
      </c>
    </row>
    <row r="188" spans="2:10" x14ac:dyDescent="0.35">
      <c r="B188" s="3"/>
      <c r="C188" s="3"/>
      <c r="F188" t="s">
        <v>8219</v>
      </c>
      <c r="G188">
        <v>15</v>
      </c>
      <c r="I188" t="s">
        <v>8221</v>
      </c>
      <c r="J188">
        <v>0</v>
      </c>
    </row>
    <row r="189" spans="2:10" x14ac:dyDescent="0.35">
      <c r="B189" s="3"/>
      <c r="C189" s="3"/>
      <c r="F189" t="s">
        <v>8219</v>
      </c>
      <c r="G189">
        <v>15</v>
      </c>
      <c r="I189" t="s">
        <v>8221</v>
      </c>
      <c r="J189">
        <v>0</v>
      </c>
    </row>
    <row r="190" spans="2:10" x14ac:dyDescent="0.35">
      <c r="B190" s="3"/>
      <c r="C190" s="3"/>
      <c r="F190" t="s">
        <v>8219</v>
      </c>
      <c r="G190">
        <v>15</v>
      </c>
      <c r="I190" t="s">
        <v>8221</v>
      </c>
      <c r="J190">
        <v>0</v>
      </c>
    </row>
    <row r="191" spans="2:10" x14ac:dyDescent="0.35">
      <c r="B191" s="3"/>
      <c r="C191" s="3"/>
      <c r="F191" t="s">
        <v>8219</v>
      </c>
      <c r="G191">
        <v>16</v>
      </c>
      <c r="I191" t="s">
        <v>8221</v>
      </c>
      <c r="J191">
        <v>0</v>
      </c>
    </row>
    <row r="192" spans="2:10" x14ac:dyDescent="0.35">
      <c r="B192" s="3"/>
      <c r="C192" s="3"/>
      <c r="F192" t="s">
        <v>8219</v>
      </c>
      <c r="G192">
        <v>16</v>
      </c>
      <c r="I192" t="s">
        <v>8221</v>
      </c>
      <c r="J192">
        <v>0</v>
      </c>
    </row>
    <row r="193" spans="2:10" x14ac:dyDescent="0.35">
      <c r="B193" s="3"/>
      <c r="C193" s="3"/>
      <c r="F193" t="s">
        <v>8219</v>
      </c>
      <c r="G193">
        <v>16</v>
      </c>
      <c r="I193" t="s">
        <v>8221</v>
      </c>
      <c r="J193">
        <v>0</v>
      </c>
    </row>
    <row r="194" spans="2:10" x14ac:dyDescent="0.35">
      <c r="B194" s="3"/>
      <c r="C194" s="3"/>
      <c r="F194" t="s">
        <v>8219</v>
      </c>
      <c r="G194">
        <v>16</v>
      </c>
      <c r="I194" t="s">
        <v>8221</v>
      </c>
      <c r="J194">
        <v>0</v>
      </c>
    </row>
    <row r="195" spans="2:10" x14ac:dyDescent="0.35">
      <c r="B195" s="3"/>
      <c r="C195" s="3"/>
      <c r="F195" t="s">
        <v>8219</v>
      </c>
      <c r="G195">
        <v>16</v>
      </c>
      <c r="I195" t="s">
        <v>8221</v>
      </c>
      <c r="J195">
        <v>0</v>
      </c>
    </row>
    <row r="196" spans="2:10" x14ac:dyDescent="0.35">
      <c r="B196" s="3"/>
      <c r="C196" s="3"/>
      <c r="F196" t="s">
        <v>8219</v>
      </c>
      <c r="G196">
        <v>16</v>
      </c>
      <c r="I196" t="s">
        <v>8221</v>
      </c>
      <c r="J196">
        <v>0</v>
      </c>
    </row>
    <row r="197" spans="2:10" x14ac:dyDescent="0.35">
      <c r="B197" s="3"/>
      <c r="C197" s="3"/>
      <c r="F197" t="s">
        <v>8219</v>
      </c>
      <c r="G197">
        <v>16</v>
      </c>
      <c r="I197" t="s">
        <v>8221</v>
      </c>
      <c r="J197">
        <v>0</v>
      </c>
    </row>
    <row r="198" spans="2:10" x14ac:dyDescent="0.35">
      <c r="B198" s="3"/>
      <c r="C198" s="3"/>
      <c r="F198" t="s">
        <v>8219</v>
      </c>
      <c r="G198">
        <v>16</v>
      </c>
      <c r="I198" t="s">
        <v>8221</v>
      </c>
      <c r="J198">
        <v>0</v>
      </c>
    </row>
    <row r="199" spans="2:10" x14ac:dyDescent="0.35">
      <c r="B199" s="3"/>
      <c r="C199" s="3"/>
      <c r="F199" t="s">
        <v>8219</v>
      </c>
      <c r="G199">
        <v>16</v>
      </c>
      <c r="I199" t="s">
        <v>8221</v>
      </c>
      <c r="J199">
        <v>0</v>
      </c>
    </row>
    <row r="200" spans="2:10" x14ac:dyDescent="0.35">
      <c r="B200" s="3"/>
      <c r="C200" s="3"/>
      <c r="F200" t="s">
        <v>8219</v>
      </c>
      <c r="G200">
        <v>16</v>
      </c>
      <c r="I200" t="s">
        <v>8221</v>
      </c>
      <c r="J200">
        <v>0</v>
      </c>
    </row>
    <row r="201" spans="2:10" x14ac:dyDescent="0.35">
      <c r="B201" s="3"/>
      <c r="C201" s="3"/>
      <c r="F201" t="s">
        <v>8219</v>
      </c>
      <c r="G201">
        <v>16</v>
      </c>
      <c r="I201" t="s">
        <v>8221</v>
      </c>
      <c r="J201">
        <v>0</v>
      </c>
    </row>
    <row r="202" spans="2:10" x14ac:dyDescent="0.35">
      <c r="B202" s="3"/>
      <c r="C202" s="3"/>
      <c r="F202" t="s">
        <v>8219</v>
      </c>
      <c r="G202">
        <v>16</v>
      </c>
      <c r="I202" t="s">
        <v>8221</v>
      </c>
      <c r="J202">
        <v>0</v>
      </c>
    </row>
    <row r="203" spans="2:10" x14ac:dyDescent="0.35">
      <c r="B203" s="3"/>
      <c r="C203" s="3"/>
      <c r="F203" t="s">
        <v>8219</v>
      </c>
      <c r="G203">
        <v>16</v>
      </c>
      <c r="I203" t="s">
        <v>8221</v>
      </c>
      <c r="J203">
        <v>0</v>
      </c>
    </row>
    <row r="204" spans="2:10" x14ac:dyDescent="0.35">
      <c r="B204" s="3"/>
      <c r="C204" s="3"/>
      <c r="F204" t="s">
        <v>8219</v>
      </c>
      <c r="G204">
        <v>17</v>
      </c>
      <c r="I204" t="s">
        <v>8221</v>
      </c>
      <c r="J204">
        <v>0</v>
      </c>
    </row>
    <row r="205" spans="2:10" x14ac:dyDescent="0.35">
      <c r="B205" s="3"/>
      <c r="C205" s="3"/>
      <c r="F205" t="s">
        <v>8219</v>
      </c>
      <c r="G205">
        <v>17</v>
      </c>
      <c r="I205" t="s">
        <v>8221</v>
      </c>
      <c r="J205">
        <v>0</v>
      </c>
    </row>
    <row r="206" spans="2:10" x14ac:dyDescent="0.35">
      <c r="B206" s="3"/>
      <c r="C206" s="3"/>
      <c r="F206" t="s">
        <v>8219</v>
      </c>
      <c r="G206">
        <v>17</v>
      </c>
      <c r="I206" t="s">
        <v>8221</v>
      </c>
      <c r="J206">
        <v>0</v>
      </c>
    </row>
    <row r="207" spans="2:10" x14ac:dyDescent="0.35">
      <c r="B207" s="3"/>
      <c r="C207" s="3"/>
      <c r="F207" t="s">
        <v>8219</v>
      </c>
      <c r="G207">
        <v>17</v>
      </c>
      <c r="I207" t="s">
        <v>8221</v>
      </c>
      <c r="J207">
        <v>0</v>
      </c>
    </row>
    <row r="208" spans="2:10" x14ac:dyDescent="0.35">
      <c r="B208" s="3"/>
      <c r="C208" s="3"/>
      <c r="F208" t="s">
        <v>8219</v>
      </c>
      <c r="G208">
        <v>17</v>
      </c>
      <c r="I208" t="s">
        <v>8221</v>
      </c>
      <c r="J208">
        <v>0</v>
      </c>
    </row>
    <row r="209" spans="2:10" x14ac:dyDescent="0.35">
      <c r="B209" s="3"/>
      <c r="C209" s="3"/>
      <c r="F209" t="s">
        <v>8219</v>
      </c>
      <c r="G209">
        <v>17</v>
      </c>
      <c r="I209" t="s">
        <v>8221</v>
      </c>
      <c r="J209">
        <v>0</v>
      </c>
    </row>
    <row r="210" spans="2:10" x14ac:dyDescent="0.35">
      <c r="B210" s="3"/>
      <c r="C210" s="3"/>
      <c r="F210" t="s">
        <v>8219</v>
      </c>
      <c r="G210">
        <v>17</v>
      </c>
      <c r="I210" t="s">
        <v>8221</v>
      </c>
      <c r="J210">
        <v>0</v>
      </c>
    </row>
    <row r="211" spans="2:10" x14ac:dyDescent="0.35">
      <c r="B211" s="3"/>
      <c r="C211" s="3"/>
      <c r="F211" t="s">
        <v>8219</v>
      </c>
      <c r="G211">
        <v>17</v>
      </c>
      <c r="I211" t="s">
        <v>8221</v>
      </c>
      <c r="J211">
        <v>0</v>
      </c>
    </row>
    <row r="212" spans="2:10" x14ac:dyDescent="0.35">
      <c r="B212" s="3"/>
      <c r="C212" s="3"/>
      <c r="F212" t="s">
        <v>8219</v>
      </c>
      <c r="G212">
        <v>17</v>
      </c>
      <c r="I212" t="s">
        <v>8221</v>
      </c>
      <c r="J212">
        <v>0</v>
      </c>
    </row>
    <row r="213" spans="2:10" x14ac:dyDescent="0.35">
      <c r="B213" s="3"/>
      <c r="C213" s="3"/>
      <c r="F213" t="s">
        <v>8219</v>
      </c>
      <c r="G213">
        <v>17</v>
      </c>
      <c r="I213" t="s">
        <v>8221</v>
      </c>
      <c r="J213">
        <v>0</v>
      </c>
    </row>
    <row r="214" spans="2:10" x14ac:dyDescent="0.35">
      <c r="B214" s="3"/>
      <c r="C214" s="3"/>
      <c r="F214" t="s">
        <v>8219</v>
      </c>
      <c r="G214">
        <v>17</v>
      </c>
      <c r="I214" t="s">
        <v>8221</v>
      </c>
      <c r="J214">
        <v>0</v>
      </c>
    </row>
    <row r="215" spans="2:10" x14ac:dyDescent="0.35">
      <c r="B215" s="3"/>
      <c r="C215" s="3"/>
      <c r="F215" t="s">
        <v>8219</v>
      </c>
      <c r="G215">
        <v>17</v>
      </c>
      <c r="I215" t="s">
        <v>8221</v>
      </c>
      <c r="J215">
        <v>0</v>
      </c>
    </row>
    <row r="216" spans="2:10" x14ac:dyDescent="0.35">
      <c r="B216" s="3"/>
      <c r="C216" s="3"/>
      <c r="F216" t="s">
        <v>8219</v>
      </c>
      <c r="G216">
        <v>17</v>
      </c>
      <c r="I216" t="s">
        <v>8221</v>
      </c>
      <c r="J216">
        <v>0</v>
      </c>
    </row>
    <row r="217" spans="2:10" x14ac:dyDescent="0.35">
      <c r="B217" s="3"/>
      <c r="C217" s="3"/>
      <c r="F217" t="s">
        <v>8219</v>
      </c>
      <c r="G217">
        <v>17</v>
      </c>
      <c r="I217" t="s">
        <v>8221</v>
      </c>
      <c r="J217">
        <v>0</v>
      </c>
    </row>
    <row r="218" spans="2:10" x14ac:dyDescent="0.35">
      <c r="B218" s="3"/>
      <c r="C218" s="3"/>
      <c r="F218" t="s">
        <v>8219</v>
      </c>
      <c r="G218">
        <v>17</v>
      </c>
      <c r="I218" t="s">
        <v>8221</v>
      </c>
      <c r="J218">
        <v>0</v>
      </c>
    </row>
    <row r="219" spans="2:10" x14ac:dyDescent="0.35">
      <c r="B219" s="3"/>
      <c r="C219" s="3"/>
      <c r="F219" t="s">
        <v>8219</v>
      </c>
      <c r="G219">
        <v>17</v>
      </c>
      <c r="I219" t="s">
        <v>8221</v>
      </c>
      <c r="J219">
        <v>0</v>
      </c>
    </row>
    <row r="220" spans="2:10" x14ac:dyDescent="0.35">
      <c r="B220" s="3"/>
      <c r="C220" s="3"/>
      <c r="F220" t="s">
        <v>8219</v>
      </c>
      <c r="G220">
        <v>17</v>
      </c>
      <c r="I220" t="s">
        <v>8221</v>
      </c>
      <c r="J220">
        <v>0</v>
      </c>
    </row>
    <row r="221" spans="2:10" x14ac:dyDescent="0.35">
      <c r="B221" s="3"/>
      <c r="C221" s="3"/>
      <c r="F221" t="s">
        <v>8219</v>
      </c>
      <c r="G221">
        <v>17</v>
      </c>
      <c r="I221" t="s">
        <v>8221</v>
      </c>
      <c r="J221">
        <v>0</v>
      </c>
    </row>
    <row r="222" spans="2:10" x14ac:dyDescent="0.35">
      <c r="B222" s="3"/>
      <c r="C222" s="3"/>
      <c r="F222" t="s">
        <v>8219</v>
      </c>
      <c r="G222">
        <v>17</v>
      </c>
      <c r="I222" t="s">
        <v>8221</v>
      </c>
      <c r="J222">
        <v>0</v>
      </c>
    </row>
    <row r="223" spans="2:10" x14ac:dyDescent="0.35">
      <c r="B223" s="3"/>
      <c r="C223" s="3"/>
      <c r="F223" t="s">
        <v>8219</v>
      </c>
      <c r="G223">
        <v>17</v>
      </c>
      <c r="I223" t="s">
        <v>8221</v>
      </c>
      <c r="J223">
        <v>0</v>
      </c>
    </row>
    <row r="224" spans="2:10" x14ac:dyDescent="0.35">
      <c r="B224" s="3"/>
      <c r="C224" s="3"/>
      <c r="F224" t="s">
        <v>8219</v>
      </c>
      <c r="G224">
        <v>17</v>
      </c>
      <c r="I224" t="s">
        <v>8221</v>
      </c>
      <c r="J224">
        <v>0</v>
      </c>
    </row>
    <row r="225" spans="2:10" x14ac:dyDescent="0.35">
      <c r="B225" s="3"/>
      <c r="C225" s="3"/>
      <c r="F225" t="s">
        <v>8219</v>
      </c>
      <c r="G225">
        <v>17</v>
      </c>
      <c r="I225" t="s">
        <v>8221</v>
      </c>
      <c r="J225">
        <v>0</v>
      </c>
    </row>
    <row r="226" spans="2:10" x14ac:dyDescent="0.35">
      <c r="B226" s="3"/>
      <c r="C226" s="3"/>
      <c r="F226" t="s">
        <v>8219</v>
      </c>
      <c r="G226">
        <v>17</v>
      </c>
      <c r="I226" t="s">
        <v>8221</v>
      </c>
      <c r="J226">
        <v>0</v>
      </c>
    </row>
    <row r="227" spans="2:10" x14ac:dyDescent="0.35">
      <c r="B227" s="3"/>
      <c r="C227" s="3"/>
      <c r="F227" t="s">
        <v>8219</v>
      </c>
      <c r="G227">
        <v>17</v>
      </c>
      <c r="I227" t="s">
        <v>8221</v>
      </c>
      <c r="J227">
        <v>0</v>
      </c>
    </row>
    <row r="228" spans="2:10" x14ac:dyDescent="0.35">
      <c r="B228" s="3"/>
      <c r="C228" s="3"/>
      <c r="F228" t="s">
        <v>8219</v>
      </c>
      <c r="G228">
        <v>17</v>
      </c>
      <c r="I228" t="s">
        <v>8221</v>
      </c>
      <c r="J228">
        <v>0</v>
      </c>
    </row>
    <row r="229" spans="2:10" x14ac:dyDescent="0.35">
      <c r="B229" s="3"/>
      <c r="C229" s="3"/>
      <c r="F229" t="s">
        <v>8219</v>
      </c>
      <c r="G229">
        <v>17</v>
      </c>
      <c r="I229" t="s">
        <v>8221</v>
      </c>
      <c r="J229">
        <v>0</v>
      </c>
    </row>
    <row r="230" spans="2:10" x14ac:dyDescent="0.35">
      <c r="B230" s="3"/>
      <c r="C230" s="3"/>
      <c r="F230" t="s">
        <v>8219</v>
      </c>
      <c r="G230">
        <v>17</v>
      </c>
      <c r="I230" t="s">
        <v>8221</v>
      </c>
      <c r="J230">
        <v>0</v>
      </c>
    </row>
    <row r="231" spans="2:10" x14ac:dyDescent="0.35">
      <c r="B231" s="3"/>
      <c r="C231" s="3"/>
      <c r="F231" t="s">
        <v>8219</v>
      </c>
      <c r="G231">
        <v>17</v>
      </c>
      <c r="I231" t="s">
        <v>8221</v>
      </c>
      <c r="J231">
        <v>0</v>
      </c>
    </row>
    <row r="232" spans="2:10" x14ac:dyDescent="0.35">
      <c r="B232" s="3"/>
      <c r="C232" s="3"/>
      <c r="F232" t="s">
        <v>8219</v>
      </c>
      <c r="G232">
        <v>17</v>
      </c>
      <c r="I232" t="s">
        <v>8221</v>
      </c>
      <c r="J232">
        <v>0</v>
      </c>
    </row>
    <row r="233" spans="2:10" x14ac:dyDescent="0.35">
      <c r="B233" s="3"/>
      <c r="C233" s="3"/>
      <c r="F233" t="s">
        <v>8219</v>
      </c>
      <c r="G233">
        <v>17</v>
      </c>
      <c r="I233" t="s">
        <v>8221</v>
      </c>
      <c r="J233">
        <v>0</v>
      </c>
    </row>
    <row r="234" spans="2:10" x14ac:dyDescent="0.35">
      <c r="B234" s="3"/>
      <c r="C234" s="3"/>
      <c r="F234" t="s">
        <v>8219</v>
      </c>
      <c r="G234">
        <v>17</v>
      </c>
      <c r="I234" t="s">
        <v>8221</v>
      </c>
      <c r="J234">
        <v>0</v>
      </c>
    </row>
    <row r="235" spans="2:10" x14ac:dyDescent="0.35">
      <c r="B235" s="3"/>
      <c r="C235" s="3"/>
      <c r="F235" t="s">
        <v>8219</v>
      </c>
      <c r="G235">
        <v>17</v>
      </c>
      <c r="I235" t="s">
        <v>8221</v>
      </c>
      <c r="J235">
        <v>0</v>
      </c>
    </row>
    <row r="236" spans="2:10" x14ac:dyDescent="0.35">
      <c r="B236" s="3"/>
      <c r="C236" s="3"/>
      <c r="F236" t="s">
        <v>8219</v>
      </c>
      <c r="G236">
        <v>17</v>
      </c>
      <c r="I236" t="s">
        <v>8221</v>
      </c>
      <c r="J236">
        <v>0</v>
      </c>
    </row>
    <row r="237" spans="2:10" x14ac:dyDescent="0.35">
      <c r="B237" s="3"/>
      <c r="C237" s="3"/>
      <c r="F237" t="s">
        <v>8219</v>
      </c>
      <c r="G237">
        <v>17</v>
      </c>
      <c r="I237" t="s">
        <v>8221</v>
      </c>
      <c r="J237">
        <v>0</v>
      </c>
    </row>
    <row r="238" spans="2:10" x14ac:dyDescent="0.35">
      <c r="B238" s="3"/>
      <c r="C238" s="3"/>
      <c r="F238" t="s">
        <v>8219</v>
      </c>
      <c r="G238">
        <v>18</v>
      </c>
      <c r="I238" t="s">
        <v>8221</v>
      </c>
      <c r="J238">
        <v>0</v>
      </c>
    </row>
    <row r="239" spans="2:10" x14ac:dyDescent="0.35">
      <c r="B239" s="3"/>
      <c r="C239" s="3"/>
      <c r="F239" t="s">
        <v>8219</v>
      </c>
      <c r="G239">
        <v>18</v>
      </c>
      <c r="I239" t="s">
        <v>8221</v>
      </c>
      <c r="J239">
        <v>0</v>
      </c>
    </row>
    <row r="240" spans="2:10" x14ac:dyDescent="0.35">
      <c r="B240" s="3"/>
      <c r="C240" s="3"/>
      <c r="F240" t="s">
        <v>8219</v>
      </c>
      <c r="G240">
        <v>18</v>
      </c>
      <c r="I240" t="s">
        <v>8221</v>
      </c>
      <c r="J240">
        <v>0</v>
      </c>
    </row>
    <row r="241" spans="2:10" x14ac:dyDescent="0.35">
      <c r="B241" s="3"/>
      <c r="C241" s="3"/>
      <c r="F241" t="s">
        <v>8219</v>
      </c>
      <c r="G241">
        <v>18</v>
      </c>
      <c r="I241" t="s">
        <v>8221</v>
      </c>
      <c r="J241">
        <v>0</v>
      </c>
    </row>
    <row r="242" spans="2:10" x14ac:dyDescent="0.35">
      <c r="B242" s="3"/>
      <c r="C242" s="3"/>
      <c r="F242" t="s">
        <v>8219</v>
      </c>
      <c r="G242">
        <v>18</v>
      </c>
      <c r="I242" t="s">
        <v>8221</v>
      </c>
      <c r="J242">
        <v>0</v>
      </c>
    </row>
    <row r="243" spans="2:10" x14ac:dyDescent="0.35">
      <c r="B243" s="3"/>
      <c r="C243" s="3"/>
      <c r="F243" t="s">
        <v>8219</v>
      </c>
      <c r="G243">
        <v>18</v>
      </c>
      <c r="I243" t="s">
        <v>8221</v>
      </c>
      <c r="J243">
        <v>0</v>
      </c>
    </row>
    <row r="244" spans="2:10" x14ac:dyDescent="0.35">
      <c r="B244" s="3"/>
      <c r="C244" s="3"/>
      <c r="F244" t="s">
        <v>8219</v>
      </c>
      <c r="G244">
        <v>18</v>
      </c>
      <c r="I244" t="s">
        <v>8221</v>
      </c>
      <c r="J244">
        <v>0</v>
      </c>
    </row>
    <row r="245" spans="2:10" x14ac:dyDescent="0.35">
      <c r="B245" s="3"/>
      <c r="C245" s="3"/>
      <c r="F245" t="s">
        <v>8219</v>
      </c>
      <c r="G245">
        <v>18</v>
      </c>
      <c r="I245" t="s">
        <v>8221</v>
      </c>
      <c r="J245">
        <v>0</v>
      </c>
    </row>
    <row r="246" spans="2:10" x14ac:dyDescent="0.35">
      <c r="B246" s="3"/>
      <c r="C246" s="3"/>
      <c r="F246" t="s">
        <v>8219</v>
      </c>
      <c r="G246">
        <v>18</v>
      </c>
      <c r="I246" t="s">
        <v>8221</v>
      </c>
      <c r="J246">
        <v>0</v>
      </c>
    </row>
    <row r="247" spans="2:10" x14ac:dyDescent="0.35">
      <c r="B247" s="3"/>
      <c r="C247" s="3"/>
      <c r="F247" t="s">
        <v>8219</v>
      </c>
      <c r="G247">
        <v>18</v>
      </c>
      <c r="I247" t="s">
        <v>8221</v>
      </c>
      <c r="J247">
        <v>0</v>
      </c>
    </row>
    <row r="248" spans="2:10" x14ac:dyDescent="0.35">
      <c r="B248" s="3"/>
      <c r="C248" s="3"/>
      <c r="F248" t="s">
        <v>8219</v>
      </c>
      <c r="G248">
        <v>18</v>
      </c>
      <c r="I248" t="s">
        <v>8221</v>
      </c>
      <c r="J248">
        <v>0</v>
      </c>
    </row>
    <row r="249" spans="2:10" x14ac:dyDescent="0.35">
      <c r="B249" s="3"/>
      <c r="C249" s="3"/>
      <c r="F249" t="s">
        <v>8219</v>
      </c>
      <c r="G249">
        <v>18</v>
      </c>
      <c r="I249" t="s">
        <v>8221</v>
      </c>
      <c r="J249">
        <v>0</v>
      </c>
    </row>
    <row r="250" spans="2:10" x14ac:dyDescent="0.35">
      <c r="B250" s="3"/>
      <c r="C250" s="3"/>
      <c r="F250" t="s">
        <v>8219</v>
      </c>
      <c r="G250">
        <v>18</v>
      </c>
      <c r="I250" t="s">
        <v>8221</v>
      </c>
      <c r="J250">
        <v>0</v>
      </c>
    </row>
    <row r="251" spans="2:10" x14ac:dyDescent="0.35">
      <c r="B251" s="3"/>
      <c r="C251" s="3"/>
      <c r="F251" t="s">
        <v>8219</v>
      </c>
      <c r="G251">
        <v>18</v>
      </c>
      <c r="I251" t="s">
        <v>8221</v>
      </c>
      <c r="J251">
        <v>0</v>
      </c>
    </row>
    <row r="252" spans="2:10" x14ac:dyDescent="0.35">
      <c r="B252" s="3"/>
      <c r="C252" s="3"/>
      <c r="F252" t="s">
        <v>8219</v>
      </c>
      <c r="G252">
        <v>18</v>
      </c>
      <c r="I252" t="s">
        <v>8221</v>
      </c>
      <c r="J252">
        <v>0</v>
      </c>
    </row>
    <row r="253" spans="2:10" x14ac:dyDescent="0.35">
      <c r="B253" s="3"/>
      <c r="C253" s="3"/>
      <c r="F253" t="s">
        <v>8219</v>
      </c>
      <c r="G253">
        <v>18</v>
      </c>
      <c r="I253" t="s">
        <v>8221</v>
      </c>
      <c r="J253">
        <v>0</v>
      </c>
    </row>
    <row r="254" spans="2:10" x14ac:dyDescent="0.35">
      <c r="B254" s="3"/>
      <c r="C254" s="3"/>
      <c r="F254" t="s">
        <v>8219</v>
      </c>
      <c r="G254">
        <v>18</v>
      </c>
      <c r="I254" t="s">
        <v>8221</v>
      </c>
      <c r="J254">
        <v>0</v>
      </c>
    </row>
    <row r="255" spans="2:10" x14ac:dyDescent="0.35">
      <c r="B255" s="3"/>
      <c r="C255" s="3"/>
      <c r="F255" t="s">
        <v>8219</v>
      </c>
      <c r="G255">
        <v>18</v>
      </c>
      <c r="I255" t="s">
        <v>8221</v>
      </c>
      <c r="J255">
        <v>0</v>
      </c>
    </row>
    <row r="256" spans="2:10" x14ac:dyDescent="0.35">
      <c r="B256" s="3"/>
      <c r="C256" s="3"/>
      <c r="F256" t="s">
        <v>8219</v>
      </c>
      <c r="G256">
        <v>18</v>
      </c>
      <c r="I256" t="s">
        <v>8221</v>
      </c>
      <c r="J256">
        <v>0</v>
      </c>
    </row>
    <row r="257" spans="2:10" x14ac:dyDescent="0.35">
      <c r="B257" s="3"/>
      <c r="C257" s="3"/>
      <c r="F257" t="s">
        <v>8219</v>
      </c>
      <c r="G257">
        <v>18</v>
      </c>
      <c r="I257" t="s">
        <v>8221</v>
      </c>
      <c r="J257">
        <v>0</v>
      </c>
    </row>
    <row r="258" spans="2:10" x14ac:dyDescent="0.35">
      <c r="B258" s="3"/>
      <c r="C258" s="3"/>
      <c r="F258" t="s">
        <v>8219</v>
      </c>
      <c r="G258">
        <v>18</v>
      </c>
      <c r="I258" t="s">
        <v>8221</v>
      </c>
      <c r="J258">
        <v>0</v>
      </c>
    </row>
    <row r="259" spans="2:10" x14ac:dyDescent="0.35">
      <c r="B259" s="3"/>
      <c r="C259" s="3"/>
      <c r="F259" t="s">
        <v>8219</v>
      </c>
      <c r="G259">
        <v>19</v>
      </c>
      <c r="I259" t="s">
        <v>8221</v>
      </c>
      <c r="J259">
        <v>0</v>
      </c>
    </row>
    <row r="260" spans="2:10" x14ac:dyDescent="0.35">
      <c r="B260" s="3"/>
      <c r="C260" s="3"/>
      <c r="F260" t="s">
        <v>8219</v>
      </c>
      <c r="G260">
        <v>19</v>
      </c>
      <c r="I260" t="s">
        <v>8221</v>
      </c>
      <c r="J260">
        <v>0</v>
      </c>
    </row>
    <row r="261" spans="2:10" x14ac:dyDescent="0.35">
      <c r="B261" s="3"/>
      <c r="C261" s="3"/>
      <c r="F261" t="s">
        <v>8219</v>
      </c>
      <c r="G261">
        <v>19</v>
      </c>
      <c r="I261" t="s">
        <v>8221</v>
      </c>
      <c r="J261">
        <v>0</v>
      </c>
    </row>
    <row r="262" spans="2:10" x14ac:dyDescent="0.35">
      <c r="B262" s="3"/>
      <c r="C262" s="3"/>
      <c r="F262" t="s">
        <v>8219</v>
      </c>
      <c r="G262">
        <v>19</v>
      </c>
      <c r="I262" t="s">
        <v>8221</v>
      </c>
      <c r="J262">
        <v>0</v>
      </c>
    </row>
    <row r="263" spans="2:10" x14ac:dyDescent="0.35">
      <c r="B263" s="3"/>
      <c r="C263" s="3"/>
      <c r="F263" t="s">
        <v>8219</v>
      </c>
      <c r="G263">
        <v>19</v>
      </c>
      <c r="I263" t="s">
        <v>8221</v>
      </c>
      <c r="J263">
        <v>0</v>
      </c>
    </row>
    <row r="264" spans="2:10" x14ac:dyDescent="0.35">
      <c r="B264" s="3"/>
      <c r="C264" s="3"/>
      <c r="F264" t="s">
        <v>8219</v>
      </c>
      <c r="G264">
        <v>19</v>
      </c>
      <c r="I264" t="s">
        <v>8221</v>
      </c>
      <c r="J264">
        <v>0</v>
      </c>
    </row>
    <row r="265" spans="2:10" x14ac:dyDescent="0.35">
      <c r="B265" s="3"/>
      <c r="C265" s="3"/>
      <c r="F265" t="s">
        <v>8219</v>
      </c>
      <c r="G265">
        <v>19</v>
      </c>
      <c r="I265" t="s">
        <v>8221</v>
      </c>
      <c r="J265">
        <v>0</v>
      </c>
    </row>
    <row r="266" spans="2:10" x14ac:dyDescent="0.35">
      <c r="B266" s="3"/>
      <c r="C266" s="3"/>
      <c r="F266" t="s">
        <v>8219</v>
      </c>
      <c r="G266">
        <v>19</v>
      </c>
      <c r="I266" t="s">
        <v>8221</v>
      </c>
      <c r="J266">
        <v>0</v>
      </c>
    </row>
    <row r="267" spans="2:10" x14ac:dyDescent="0.35">
      <c r="B267" s="3"/>
      <c r="C267" s="3"/>
      <c r="F267" t="s">
        <v>8219</v>
      </c>
      <c r="G267">
        <v>19</v>
      </c>
      <c r="I267" t="s">
        <v>8221</v>
      </c>
      <c r="J267">
        <v>0</v>
      </c>
    </row>
    <row r="268" spans="2:10" x14ac:dyDescent="0.35">
      <c r="B268" s="3"/>
      <c r="C268" s="3"/>
      <c r="F268" t="s">
        <v>8219</v>
      </c>
      <c r="G268">
        <v>19</v>
      </c>
      <c r="I268" t="s">
        <v>8221</v>
      </c>
      <c r="J268">
        <v>0</v>
      </c>
    </row>
    <row r="269" spans="2:10" x14ac:dyDescent="0.35">
      <c r="B269" s="3"/>
      <c r="C269" s="3"/>
      <c r="F269" t="s">
        <v>8219</v>
      </c>
      <c r="G269">
        <v>19</v>
      </c>
      <c r="I269" t="s">
        <v>8221</v>
      </c>
      <c r="J269">
        <v>0</v>
      </c>
    </row>
    <row r="270" spans="2:10" x14ac:dyDescent="0.35">
      <c r="B270" s="3"/>
      <c r="C270" s="3"/>
      <c r="F270" t="s">
        <v>8219</v>
      </c>
      <c r="G270">
        <v>19</v>
      </c>
      <c r="I270" t="s">
        <v>8221</v>
      </c>
      <c r="J270">
        <v>0</v>
      </c>
    </row>
    <row r="271" spans="2:10" x14ac:dyDescent="0.35">
      <c r="B271" s="3"/>
      <c r="C271" s="3"/>
      <c r="F271" t="s">
        <v>8219</v>
      </c>
      <c r="G271">
        <v>19</v>
      </c>
      <c r="I271" t="s">
        <v>8221</v>
      </c>
      <c r="J271">
        <v>0</v>
      </c>
    </row>
    <row r="272" spans="2:10" x14ac:dyDescent="0.35">
      <c r="B272" s="3"/>
      <c r="C272" s="3"/>
      <c r="F272" t="s">
        <v>8219</v>
      </c>
      <c r="G272">
        <v>19</v>
      </c>
      <c r="I272" t="s">
        <v>8221</v>
      </c>
      <c r="J272">
        <v>0</v>
      </c>
    </row>
    <row r="273" spans="2:10" x14ac:dyDescent="0.35">
      <c r="B273" s="3"/>
      <c r="C273" s="3"/>
      <c r="F273" t="s">
        <v>8219</v>
      </c>
      <c r="G273">
        <v>19</v>
      </c>
      <c r="I273" t="s">
        <v>8221</v>
      </c>
      <c r="J273">
        <v>0</v>
      </c>
    </row>
    <row r="274" spans="2:10" x14ac:dyDescent="0.35">
      <c r="B274" s="3"/>
      <c r="C274" s="3"/>
      <c r="F274" t="s">
        <v>8219</v>
      </c>
      <c r="G274">
        <v>19</v>
      </c>
      <c r="I274" t="s">
        <v>8221</v>
      </c>
      <c r="J274">
        <v>0</v>
      </c>
    </row>
    <row r="275" spans="2:10" x14ac:dyDescent="0.35">
      <c r="B275" s="3"/>
      <c r="C275" s="3"/>
      <c r="F275" t="s">
        <v>8219</v>
      </c>
      <c r="G275">
        <v>19</v>
      </c>
      <c r="I275" t="s">
        <v>8221</v>
      </c>
      <c r="J275">
        <v>0</v>
      </c>
    </row>
    <row r="276" spans="2:10" x14ac:dyDescent="0.35">
      <c r="B276" s="3"/>
      <c r="C276" s="3"/>
      <c r="F276" t="s">
        <v>8219</v>
      </c>
      <c r="G276">
        <v>19</v>
      </c>
      <c r="I276" t="s">
        <v>8221</v>
      </c>
      <c r="J276">
        <v>0</v>
      </c>
    </row>
    <row r="277" spans="2:10" x14ac:dyDescent="0.35">
      <c r="B277" s="3"/>
      <c r="C277" s="3"/>
      <c r="F277" t="s">
        <v>8219</v>
      </c>
      <c r="G277">
        <v>19</v>
      </c>
      <c r="I277" t="s">
        <v>8221</v>
      </c>
      <c r="J277">
        <v>0</v>
      </c>
    </row>
    <row r="278" spans="2:10" x14ac:dyDescent="0.35">
      <c r="B278" s="3"/>
      <c r="C278" s="3"/>
      <c r="F278" t="s">
        <v>8219</v>
      </c>
      <c r="G278">
        <v>19</v>
      </c>
      <c r="I278" t="s">
        <v>8221</v>
      </c>
      <c r="J278">
        <v>0</v>
      </c>
    </row>
    <row r="279" spans="2:10" x14ac:dyDescent="0.35">
      <c r="B279" s="3"/>
      <c r="C279" s="3"/>
      <c r="F279" t="s">
        <v>8219</v>
      </c>
      <c r="G279">
        <v>19</v>
      </c>
      <c r="I279" t="s">
        <v>8221</v>
      </c>
      <c r="J279">
        <v>0</v>
      </c>
    </row>
    <row r="280" spans="2:10" x14ac:dyDescent="0.35">
      <c r="B280" s="3"/>
      <c r="C280" s="3"/>
      <c r="F280" t="s">
        <v>8219</v>
      </c>
      <c r="G280">
        <v>19</v>
      </c>
      <c r="I280" t="s">
        <v>8221</v>
      </c>
      <c r="J280">
        <v>0</v>
      </c>
    </row>
    <row r="281" spans="2:10" x14ac:dyDescent="0.35">
      <c r="B281" s="3"/>
      <c r="C281" s="3"/>
      <c r="F281" t="s">
        <v>8219</v>
      </c>
      <c r="G281">
        <v>19</v>
      </c>
      <c r="I281" t="s">
        <v>8221</v>
      </c>
      <c r="J281">
        <v>0</v>
      </c>
    </row>
    <row r="282" spans="2:10" x14ac:dyDescent="0.35">
      <c r="B282" s="3"/>
      <c r="C282" s="3"/>
      <c r="F282" t="s">
        <v>8219</v>
      </c>
      <c r="G282">
        <v>19</v>
      </c>
      <c r="I282" t="s">
        <v>8221</v>
      </c>
      <c r="J282">
        <v>0</v>
      </c>
    </row>
    <row r="283" spans="2:10" x14ac:dyDescent="0.35">
      <c r="B283" s="3"/>
      <c r="C283" s="3"/>
      <c r="F283" t="s">
        <v>8219</v>
      </c>
      <c r="G283">
        <v>19</v>
      </c>
      <c r="I283" t="s">
        <v>8221</v>
      </c>
      <c r="J283">
        <v>0</v>
      </c>
    </row>
    <row r="284" spans="2:10" x14ac:dyDescent="0.35">
      <c r="B284" s="3"/>
      <c r="C284" s="3"/>
      <c r="F284" t="s">
        <v>8219</v>
      </c>
      <c r="G284">
        <v>20</v>
      </c>
      <c r="I284" t="s">
        <v>8221</v>
      </c>
      <c r="J284">
        <v>0</v>
      </c>
    </row>
    <row r="285" spans="2:10" x14ac:dyDescent="0.35">
      <c r="B285" s="3"/>
      <c r="C285" s="3"/>
      <c r="F285" t="s">
        <v>8219</v>
      </c>
      <c r="G285">
        <v>20</v>
      </c>
      <c r="I285" t="s">
        <v>8221</v>
      </c>
      <c r="J285">
        <v>0</v>
      </c>
    </row>
    <row r="286" spans="2:10" x14ac:dyDescent="0.35">
      <c r="B286" s="3"/>
      <c r="C286" s="3"/>
      <c r="F286" t="s">
        <v>8219</v>
      </c>
      <c r="G286">
        <v>20</v>
      </c>
      <c r="I286" t="s">
        <v>8221</v>
      </c>
      <c r="J286">
        <v>0</v>
      </c>
    </row>
    <row r="287" spans="2:10" x14ac:dyDescent="0.35">
      <c r="B287" s="3"/>
      <c r="C287" s="3"/>
      <c r="F287" t="s">
        <v>8219</v>
      </c>
      <c r="G287">
        <v>20</v>
      </c>
      <c r="I287" t="s">
        <v>8221</v>
      </c>
      <c r="J287">
        <v>0</v>
      </c>
    </row>
    <row r="288" spans="2:10" x14ac:dyDescent="0.35">
      <c r="B288" s="3"/>
      <c r="C288" s="3"/>
      <c r="F288" t="s">
        <v>8219</v>
      </c>
      <c r="G288">
        <v>20</v>
      </c>
      <c r="I288" t="s">
        <v>8221</v>
      </c>
      <c r="J288">
        <v>0</v>
      </c>
    </row>
    <row r="289" spans="2:10" x14ac:dyDescent="0.35">
      <c r="B289" s="3"/>
      <c r="C289" s="3"/>
      <c r="F289" t="s">
        <v>8219</v>
      </c>
      <c r="G289">
        <v>20</v>
      </c>
      <c r="I289" t="s">
        <v>8221</v>
      </c>
      <c r="J289">
        <v>1</v>
      </c>
    </row>
    <row r="290" spans="2:10" x14ac:dyDescent="0.35">
      <c r="B290" s="3"/>
      <c r="C290" s="3"/>
      <c r="F290" t="s">
        <v>8219</v>
      </c>
      <c r="G290">
        <v>20</v>
      </c>
      <c r="I290" t="s">
        <v>8221</v>
      </c>
      <c r="J290">
        <v>1</v>
      </c>
    </row>
    <row r="291" spans="2:10" x14ac:dyDescent="0.35">
      <c r="B291" s="3"/>
      <c r="C291" s="3"/>
      <c r="F291" t="s">
        <v>8219</v>
      </c>
      <c r="G291">
        <v>20</v>
      </c>
      <c r="I291" t="s">
        <v>8221</v>
      </c>
      <c r="J291">
        <v>1</v>
      </c>
    </row>
    <row r="292" spans="2:10" x14ac:dyDescent="0.35">
      <c r="B292" s="3"/>
      <c r="C292" s="3"/>
      <c r="F292" t="s">
        <v>8219</v>
      </c>
      <c r="G292">
        <v>20</v>
      </c>
      <c r="I292" t="s">
        <v>8221</v>
      </c>
      <c r="J292">
        <v>1</v>
      </c>
    </row>
    <row r="293" spans="2:10" x14ac:dyDescent="0.35">
      <c r="B293" s="3"/>
      <c r="C293" s="3"/>
      <c r="F293" t="s">
        <v>8219</v>
      </c>
      <c r="G293">
        <v>20</v>
      </c>
      <c r="I293" t="s">
        <v>8221</v>
      </c>
      <c r="J293">
        <v>1</v>
      </c>
    </row>
    <row r="294" spans="2:10" x14ac:dyDescent="0.35">
      <c r="B294" s="3"/>
      <c r="C294" s="3"/>
      <c r="F294" t="s">
        <v>8219</v>
      </c>
      <c r="G294">
        <v>20</v>
      </c>
      <c r="I294" t="s">
        <v>8221</v>
      </c>
      <c r="J294">
        <v>1</v>
      </c>
    </row>
    <row r="295" spans="2:10" x14ac:dyDescent="0.35">
      <c r="B295" s="3"/>
      <c r="C295" s="3"/>
      <c r="F295" t="s">
        <v>8219</v>
      </c>
      <c r="G295">
        <v>20</v>
      </c>
      <c r="I295" t="s">
        <v>8221</v>
      </c>
      <c r="J295">
        <v>1</v>
      </c>
    </row>
    <row r="296" spans="2:10" x14ac:dyDescent="0.35">
      <c r="B296" s="3"/>
      <c r="C296" s="3"/>
      <c r="F296" t="s">
        <v>8219</v>
      </c>
      <c r="G296">
        <v>20</v>
      </c>
      <c r="I296" t="s">
        <v>8221</v>
      </c>
      <c r="J296">
        <v>1</v>
      </c>
    </row>
    <row r="297" spans="2:10" x14ac:dyDescent="0.35">
      <c r="B297" s="3"/>
      <c r="C297" s="3"/>
      <c r="F297" t="s">
        <v>8219</v>
      </c>
      <c r="G297">
        <v>20</v>
      </c>
      <c r="I297" t="s">
        <v>8221</v>
      </c>
      <c r="J297">
        <v>1</v>
      </c>
    </row>
    <row r="298" spans="2:10" x14ac:dyDescent="0.35">
      <c r="B298" s="3"/>
      <c r="C298" s="3"/>
      <c r="F298" t="s">
        <v>8219</v>
      </c>
      <c r="G298">
        <v>20</v>
      </c>
      <c r="I298" t="s">
        <v>8221</v>
      </c>
      <c r="J298">
        <v>1</v>
      </c>
    </row>
    <row r="299" spans="2:10" x14ac:dyDescent="0.35">
      <c r="B299" s="3"/>
      <c r="C299" s="3"/>
      <c r="F299" t="s">
        <v>8219</v>
      </c>
      <c r="G299">
        <v>20</v>
      </c>
      <c r="I299" t="s">
        <v>8221</v>
      </c>
      <c r="J299">
        <v>1</v>
      </c>
    </row>
    <row r="300" spans="2:10" x14ac:dyDescent="0.35">
      <c r="B300" s="3"/>
      <c r="C300" s="3"/>
      <c r="F300" t="s">
        <v>8219</v>
      </c>
      <c r="G300">
        <v>20</v>
      </c>
      <c r="I300" t="s">
        <v>8221</v>
      </c>
      <c r="J300">
        <v>1</v>
      </c>
    </row>
    <row r="301" spans="2:10" x14ac:dyDescent="0.35">
      <c r="B301" s="3"/>
      <c r="C301" s="3"/>
      <c r="F301" t="s">
        <v>8219</v>
      </c>
      <c r="G301">
        <v>20</v>
      </c>
      <c r="I301" t="s">
        <v>8221</v>
      </c>
      <c r="J301">
        <v>1</v>
      </c>
    </row>
    <row r="302" spans="2:10" x14ac:dyDescent="0.35">
      <c r="B302" s="3"/>
      <c r="C302" s="3"/>
      <c r="F302" t="s">
        <v>8219</v>
      </c>
      <c r="G302">
        <v>20</v>
      </c>
      <c r="I302" t="s">
        <v>8221</v>
      </c>
      <c r="J302">
        <v>1</v>
      </c>
    </row>
    <row r="303" spans="2:10" x14ac:dyDescent="0.35">
      <c r="B303" s="3"/>
      <c r="C303" s="3"/>
      <c r="F303" t="s">
        <v>8219</v>
      </c>
      <c r="G303">
        <v>20</v>
      </c>
      <c r="I303" t="s">
        <v>8221</v>
      </c>
      <c r="J303">
        <v>1</v>
      </c>
    </row>
    <row r="304" spans="2:10" x14ac:dyDescent="0.35">
      <c r="B304" s="3"/>
      <c r="C304" s="3"/>
      <c r="F304" t="s">
        <v>8219</v>
      </c>
      <c r="G304">
        <v>20</v>
      </c>
      <c r="I304" t="s">
        <v>8221</v>
      </c>
      <c r="J304">
        <v>1</v>
      </c>
    </row>
    <row r="305" spans="2:10" x14ac:dyDescent="0.35">
      <c r="B305" s="3"/>
      <c r="C305" s="3"/>
      <c r="F305" t="s">
        <v>8219</v>
      </c>
      <c r="G305">
        <v>20</v>
      </c>
      <c r="I305" t="s">
        <v>8221</v>
      </c>
      <c r="J305">
        <v>1</v>
      </c>
    </row>
    <row r="306" spans="2:10" x14ac:dyDescent="0.35">
      <c r="B306" s="3"/>
      <c r="C306" s="3"/>
      <c r="F306" t="s">
        <v>8219</v>
      </c>
      <c r="G306">
        <v>20</v>
      </c>
      <c r="I306" t="s">
        <v>8221</v>
      </c>
      <c r="J306">
        <v>1</v>
      </c>
    </row>
    <row r="307" spans="2:10" x14ac:dyDescent="0.35">
      <c r="B307" s="3"/>
      <c r="C307" s="3"/>
      <c r="F307" t="s">
        <v>8219</v>
      </c>
      <c r="G307">
        <v>20</v>
      </c>
      <c r="I307" t="s">
        <v>8221</v>
      </c>
      <c r="J307">
        <v>1</v>
      </c>
    </row>
    <row r="308" spans="2:10" x14ac:dyDescent="0.35">
      <c r="B308" s="3"/>
      <c r="C308" s="3"/>
      <c r="F308" t="s">
        <v>8219</v>
      </c>
      <c r="G308">
        <v>20</v>
      </c>
      <c r="I308" t="s">
        <v>8221</v>
      </c>
      <c r="J308">
        <v>1</v>
      </c>
    </row>
    <row r="309" spans="2:10" x14ac:dyDescent="0.35">
      <c r="B309" s="3"/>
      <c r="C309" s="3"/>
      <c r="F309" t="s">
        <v>8219</v>
      </c>
      <c r="G309">
        <v>20</v>
      </c>
      <c r="I309" t="s">
        <v>8221</v>
      </c>
      <c r="J309">
        <v>1</v>
      </c>
    </row>
    <row r="310" spans="2:10" x14ac:dyDescent="0.35">
      <c r="B310" s="3"/>
      <c r="C310" s="3"/>
      <c r="F310" t="s">
        <v>8219</v>
      </c>
      <c r="G310">
        <v>20</v>
      </c>
      <c r="I310" t="s">
        <v>8221</v>
      </c>
      <c r="J310">
        <v>1</v>
      </c>
    </row>
    <row r="311" spans="2:10" x14ac:dyDescent="0.35">
      <c r="B311" s="3"/>
      <c r="C311" s="3"/>
      <c r="F311" t="s">
        <v>8219</v>
      </c>
      <c r="G311">
        <v>20</v>
      </c>
      <c r="I311" t="s">
        <v>8221</v>
      </c>
      <c r="J311">
        <v>1</v>
      </c>
    </row>
    <row r="312" spans="2:10" x14ac:dyDescent="0.35">
      <c r="B312" s="3"/>
      <c r="C312" s="3"/>
      <c r="F312" t="s">
        <v>8219</v>
      </c>
      <c r="G312">
        <v>20</v>
      </c>
      <c r="I312" t="s">
        <v>8221</v>
      </c>
      <c r="J312">
        <v>1</v>
      </c>
    </row>
    <row r="313" spans="2:10" x14ac:dyDescent="0.35">
      <c r="B313" s="3"/>
      <c r="C313" s="3"/>
      <c r="F313" t="s">
        <v>8219</v>
      </c>
      <c r="G313">
        <v>20</v>
      </c>
      <c r="I313" t="s">
        <v>8221</v>
      </c>
      <c r="J313">
        <v>1</v>
      </c>
    </row>
    <row r="314" spans="2:10" x14ac:dyDescent="0.35">
      <c r="B314" s="3"/>
      <c r="C314" s="3"/>
      <c r="F314" t="s">
        <v>8219</v>
      </c>
      <c r="G314">
        <v>20</v>
      </c>
      <c r="I314" t="s">
        <v>8221</v>
      </c>
      <c r="J314">
        <v>1</v>
      </c>
    </row>
    <row r="315" spans="2:10" x14ac:dyDescent="0.35">
      <c r="B315" s="3"/>
      <c r="C315" s="3"/>
      <c r="F315" t="s">
        <v>8219</v>
      </c>
      <c r="G315">
        <v>20</v>
      </c>
      <c r="I315" t="s">
        <v>8221</v>
      </c>
      <c r="J315">
        <v>1</v>
      </c>
    </row>
    <row r="316" spans="2:10" x14ac:dyDescent="0.35">
      <c r="B316" s="3"/>
      <c r="C316" s="3"/>
      <c r="F316" t="s">
        <v>8219</v>
      </c>
      <c r="G316">
        <v>20</v>
      </c>
      <c r="I316" t="s">
        <v>8221</v>
      </c>
      <c r="J316">
        <v>1</v>
      </c>
    </row>
    <row r="317" spans="2:10" x14ac:dyDescent="0.35">
      <c r="B317" s="3"/>
      <c r="C317" s="3"/>
      <c r="F317" t="s">
        <v>8219</v>
      </c>
      <c r="G317">
        <v>20</v>
      </c>
      <c r="I317" t="s">
        <v>8221</v>
      </c>
      <c r="J317">
        <v>1</v>
      </c>
    </row>
    <row r="318" spans="2:10" x14ac:dyDescent="0.35">
      <c r="B318" s="3"/>
      <c r="C318" s="3"/>
      <c r="F318" t="s">
        <v>8219</v>
      </c>
      <c r="G318">
        <v>20</v>
      </c>
      <c r="I318" t="s">
        <v>8221</v>
      </c>
      <c r="J318">
        <v>1</v>
      </c>
    </row>
    <row r="319" spans="2:10" x14ac:dyDescent="0.35">
      <c r="B319" s="3"/>
      <c r="C319" s="3"/>
      <c r="F319" t="s">
        <v>8219</v>
      </c>
      <c r="G319">
        <v>21</v>
      </c>
      <c r="I319" t="s">
        <v>8221</v>
      </c>
      <c r="J319">
        <v>1</v>
      </c>
    </row>
    <row r="320" spans="2:10" x14ac:dyDescent="0.35">
      <c r="B320" s="3"/>
      <c r="C320" s="3"/>
      <c r="F320" t="s">
        <v>8219</v>
      </c>
      <c r="G320">
        <v>21</v>
      </c>
      <c r="I320" t="s">
        <v>8221</v>
      </c>
      <c r="J320">
        <v>1</v>
      </c>
    </row>
    <row r="321" spans="2:10" x14ac:dyDescent="0.35">
      <c r="B321" s="3"/>
      <c r="C321" s="3"/>
      <c r="F321" t="s">
        <v>8219</v>
      </c>
      <c r="G321">
        <v>21</v>
      </c>
      <c r="I321" t="s">
        <v>8221</v>
      </c>
      <c r="J321">
        <v>1</v>
      </c>
    </row>
    <row r="322" spans="2:10" x14ac:dyDescent="0.35">
      <c r="B322" s="3"/>
      <c r="C322" s="3"/>
      <c r="F322" t="s">
        <v>8219</v>
      </c>
      <c r="G322">
        <v>21</v>
      </c>
      <c r="I322" t="s">
        <v>8221</v>
      </c>
      <c r="J322">
        <v>1</v>
      </c>
    </row>
    <row r="323" spans="2:10" x14ac:dyDescent="0.35">
      <c r="B323" s="3"/>
      <c r="C323" s="3"/>
      <c r="F323" t="s">
        <v>8219</v>
      </c>
      <c r="G323">
        <v>21</v>
      </c>
      <c r="I323" t="s">
        <v>8221</v>
      </c>
      <c r="J323">
        <v>1</v>
      </c>
    </row>
    <row r="324" spans="2:10" x14ac:dyDescent="0.35">
      <c r="B324" s="3"/>
      <c r="C324" s="3"/>
      <c r="F324" t="s">
        <v>8219</v>
      </c>
      <c r="G324">
        <v>21</v>
      </c>
      <c r="I324" t="s">
        <v>8221</v>
      </c>
      <c r="J324">
        <v>1</v>
      </c>
    </row>
    <row r="325" spans="2:10" x14ac:dyDescent="0.35">
      <c r="B325" s="3"/>
      <c r="C325" s="3"/>
      <c r="F325" t="s">
        <v>8219</v>
      </c>
      <c r="G325">
        <v>21</v>
      </c>
      <c r="I325" t="s">
        <v>8221</v>
      </c>
      <c r="J325">
        <v>1</v>
      </c>
    </row>
    <row r="326" spans="2:10" x14ac:dyDescent="0.35">
      <c r="B326" s="3"/>
      <c r="C326" s="3"/>
      <c r="F326" t="s">
        <v>8219</v>
      </c>
      <c r="G326">
        <v>21</v>
      </c>
      <c r="I326" t="s">
        <v>8221</v>
      </c>
      <c r="J326">
        <v>1</v>
      </c>
    </row>
    <row r="327" spans="2:10" x14ac:dyDescent="0.35">
      <c r="B327" s="3"/>
      <c r="C327" s="3"/>
      <c r="F327" t="s">
        <v>8219</v>
      </c>
      <c r="G327">
        <v>21</v>
      </c>
      <c r="I327" t="s">
        <v>8221</v>
      </c>
      <c r="J327">
        <v>1</v>
      </c>
    </row>
    <row r="328" spans="2:10" x14ac:dyDescent="0.35">
      <c r="B328" s="3"/>
      <c r="C328" s="3"/>
      <c r="F328" t="s">
        <v>8219</v>
      </c>
      <c r="G328">
        <v>21</v>
      </c>
      <c r="I328" t="s">
        <v>8221</v>
      </c>
      <c r="J328">
        <v>1</v>
      </c>
    </row>
    <row r="329" spans="2:10" x14ac:dyDescent="0.35">
      <c r="B329" s="3"/>
      <c r="C329" s="3"/>
      <c r="F329" t="s">
        <v>8219</v>
      </c>
      <c r="G329">
        <v>21</v>
      </c>
      <c r="I329" t="s">
        <v>8221</v>
      </c>
      <c r="J329">
        <v>1</v>
      </c>
    </row>
    <row r="330" spans="2:10" x14ac:dyDescent="0.35">
      <c r="B330" s="3"/>
      <c r="C330" s="3"/>
      <c r="F330" t="s">
        <v>8219</v>
      </c>
      <c r="G330">
        <v>21</v>
      </c>
      <c r="I330" t="s">
        <v>8221</v>
      </c>
      <c r="J330">
        <v>1</v>
      </c>
    </row>
    <row r="331" spans="2:10" x14ac:dyDescent="0.35">
      <c r="B331" s="3"/>
      <c r="C331" s="3"/>
      <c r="F331" t="s">
        <v>8219</v>
      </c>
      <c r="G331">
        <v>21</v>
      </c>
      <c r="I331" t="s">
        <v>8221</v>
      </c>
      <c r="J331">
        <v>1</v>
      </c>
    </row>
    <row r="332" spans="2:10" x14ac:dyDescent="0.35">
      <c r="B332" s="3"/>
      <c r="C332" s="3"/>
      <c r="F332" t="s">
        <v>8219</v>
      </c>
      <c r="G332">
        <v>21</v>
      </c>
      <c r="I332" t="s">
        <v>8221</v>
      </c>
      <c r="J332">
        <v>1</v>
      </c>
    </row>
    <row r="333" spans="2:10" x14ac:dyDescent="0.35">
      <c r="B333" s="3"/>
      <c r="C333" s="3"/>
      <c r="F333" t="s">
        <v>8219</v>
      </c>
      <c r="G333">
        <v>21</v>
      </c>
      <c r="I333" t="s">
        <v>8221</v>
      </c>
      <c r="J333">
        <v>1</v>
      </c>
    </row>
    <row r="334" spans="2:10" x14ac:dyDescent="0.35">
      <c r="B334" s="3"/>
      <c r="C334" s="3"/>
      <c r="F334" t="s">
        <v>8219</v>
      </c>
      <c r="G334">
        <v>21</v>
      </c>
      <c r="I334" t="s">
        <v>8221</v>
      </c>
      <c r="J334">
        <v>1</v>
      </c>
    </row>
    <row r="335" spans="2:10" x14ac:dyDescent="0.35">
      <c r="B335" s="3"/>
      <c r="C335" s="3"/>
      <c r="F335" t="s">
        <v>8219</v>
      </c>
      <c r="G335">
        <v>21</v>
      </c>
      <c r="I335" t="s">
        <v>8221</v>
      </c>
      <c r="J335">
        <v>1</v>
      </c>
    </row>
    <row r="336" spans="2:10" x14ac:dyDescent="0.35">
      <c r="B336" s="3"/>
      <c r="C336" s="3"/>
      <c r="F336" t="s">
        <v>8219</v>
      </c>
      <c r="G336">
        <v>21</v>
      </c>
      <c r="I336" t="s">
        <v>8221</v>
      </c>
      <c r="J336">
        <v>1</v>
      </c>
    </row>
    <row r="337" spans="2:10" x14ac:dyDescent="0.35">
      <c r="B337" s="3"/>
      <c r="C337" s="3"/>
      <c r="F337" t="s">
        <v>8219</v>
      </c>
      <c r="G337">
        <v>21</v>
      </c>
      <c r="I337" t="s">
        <v>8221</v>
      </c>
      <c r="J337">
        <v>1</v>
      </c>
    </row>
    <row r="338" spans="2:10" x14ac:dyDescent="0.35">
      <c r="B338" s="3"/>
      <c r="C338" s="3"/>
      <c r="F338" t="s">
        <v>8219</v>
      </c>
      <c r="G338">
        <v>21</v>
      </c>
      <c r="I338" t="s">
        <v>8221</v>
      </c>
      <c r="J338">
        <v>1</v>
      </c>
    </row>
    <row r="339" spans="2:10" x14ac:dyDescent="0.35">
      <c r="B339" s="3"/>
      <c r="C339" s="3"/>
      <c r="F339" t="s">
        <v>8219</v>
      </c>
      <c r="G339">
        <v>21</v>
      </c>
      <c r="I339" t="s">
        <v>8221</v>
      </c>
      <c r="J339">
        <v>1</v>
      </c>
    </row>
    <row r="340" spans="2:10" x14ac:dyDescent="0.35">
      <c r="B340" s="3"/>
      <c r="C340" s="3"/>
      <c r="F340" t="s">
        <v>8219</v>
      </c>
      <c r="G340">
        <v>21</v>
      </c>
      <c r="I340" t="s">
        <v>8221</v>
      </c>
      <c r="J340">
        <v>1</v>
      </c>
    </row>
    <row r="341" spans="2:10" x14ac:dyDescent="0.35">
      <c r="B341" s="3"/>
      <c r="C341" s="3"/>
      <c r="F341" t="s">
        <v>8219</v>
      </c>
      <c r="G341">
        <v>21</v>
      </c>
      <c r="I341" t="s">
        <v>8221</v>
      </c>
      <c r="J341">
        <v>1</v>
      </c>
    </row>
    <row r="342" spans="2:10" x14ac:dyDescent="0.35">
      <c r="B342" s="3"/>
      <c r="C342" s="3"/>
      <c r="F342" t="s">
        <v>8219</v>
      </c>
      <c r="G342">
        <v>21</v>
      </c>
      <c r="I342" t="s">
        <v>8221</v>
      </c>
      <c r="J342">
        <v>1</v>
      </c>
    </row>
    <row r="343" spans="2:10" x14ac:dyDescent="0.35">
      <c r="B343" s="3"/>
      <c r="C343" s="3"/>
      <c r="F343" t="s">
        <v>8219</v>
      </c>
      <c r="G343">
        <v>21</v>
      </c>
      <c r="I343" t="s">
        <v>8221</v>
      </c>
      <c r="J343">
        <v>1</v>
      </c>
    </row>
    <row r="344" spans="2:10" x14ac:dyDescent="0.35">
      <c r="B344" s="3"/>
      <c r="C344" s="3"/>
      <c r="F344" t="s">
        <v>8219</v>
      </c>
      <c r="G344">
        <v>21</v>
      </c>
      <c r="I344" t="s">
        <v>8221</v>
      </c>
      <c r="J344">
        <v>1</v>
      </c>
    </row>
    <row r="345" spans="2:10" x14ac:dyDescent="0.35">
      <c r="B345" s="3"/>
      <c r="C345" s="3"/>
      <c r="F345" t="s">
        <v>8219</v>
      </c>
      <c r="G345">
        <v>21</v>
      </c>
      <c r="I345" t="s">
        <v>8221</v>
      </c>
      <c r="J345">
        <v>1</v>
      </c>
    </row>
    <row r="346" spans="2:10" x14ac:dyDescent="0.35">
      <c r="B346" s="3"/>
      <c r="C346" s="3"/>
      <c r="F346" t="s">
        <v>8219</v>
      </c>
      <c r="G346">
        <v>21</v>
      </c>
      <c r="I346" t="s">
        <v>8221</v>
      </c>
      <c r="J346">
        <v>1</v>
      </c>
    </row>
    <row r="347" spans="2:10" x14ac:dyDescent="0.35">
      <c r="B347" s="3"/>
      <c r="C347" s="3"/>
      <c r="F347" t="s">
        <v>8219</v>
      </c>
      <c r="G347">
        <v>22</v>
      </c>
      <c r="I347" t="s">
        <v>8221</v>
      </c>
      <c r="J347">
        <v>1</v>
      </c>
    </row>
    <row r="348" spans="2:10" x14ac:dyDescent="0.35">
      <c r="B348" s="3"/>
      <c r="C348" s="3"/>
      <c r="F348" t="s">
        <v>8219</v>
      </c>
      <c r="G348">
        <v>22</v>
      </c>
      <c r="I348" t="s">
        <v>8221</v>
      </c>
      <c r="J348">
        <v>1</v>
      </c>
    </row>
    <row r="349" spans="2:10" x14ac:dyDescent="0.35">
      <c r="B349" s="3"/>
      <c r="C349" s="3"/>
      <c r="F349" t="s">
        <v>8219</v>
      </c>
      <c r="G349">
        <v>22</v>
      </c>
      <c r="I349" t="s">
        <v>8221</v>
      </c>
      <c r="J349">
        <v>1</v>
      </c>
    </row>
    <row r="350" spans="2:10" x14ac:dyDescent="0.35">
      <c r="B350" s="3"/>
      <c r="C350" s="3"/>
      <c r="F350" t="s">
        <v>8219</v>
      </c>
      <c r="G350">
        <v>22</v>
      </c>
      <c r="I350" t="s">
        <v>8221</v>
      </c>
      <c r="J350">
        <v>1</v>
      </c>
    </row>
    <row r="351" spans="2:10" x14ac:dyDescent="0.35">
      <c r="B351" s="3"/>
      <c r="C351" s="3"/>
      <c r="F351" t="s">
        <v>8219</v>
      </c>
      <c r="G351">
        <v>22</v>
      </c>
      <c r="I351" t="s">
        <v>8221</v>
      </c>
      <c r="J351">
        <v>1</v>
      </c>
    </row>
    <row r="352" spans="2:10" x14ac:dyDescent="0.35">
      <c r="B352" s="3"/>
      <c r="C352" s="3"/>
      <c r="F352" t="s">
        <v>8219</v>
      </c>
      <c r="G352">
        <v>22</v>
      </c>
      <c r="I352" t="s">
        <v>8221</v>
      </c>
      <c r="J352">
        <v>1</v>
      </c>
    </row>
    <row r="353" spans="2:10" x14ac:dyDescent="0.35">
      <c r="B353" s="3"/>
      <c r="C353" s="3"/>
      <c r="F353" t="s">
        <v>8219</v>
      </c>
      <c r="G353">
        <v>22</v>
      </c>
      <c r="I353" t="s">
        <v>8221</v>
      </c>
      <c r="J353">
        <v>1</v>
      </c>
    </row>
    <row r="354" spans="2:10" x14ac:dyDescent="0.35">
      <c r="B354" s="3"/>
      <c r="C354" s="3"/>
      <c r="F354" t="s">
        <v>8219</v>
      </c>
      <c r="G354">
        <v>22</v>
      </c>
      <c r="I354" t="s">
        <v>8221</v>
      </c>
      <c r="J354">
        <v>1</v>
      </c>
    </row>
    <row r="355" spans="2:10" x14ac:dyDescent="0.35">
      <c r="B355" s="3"/>
      <c r="C355" s="3"/>
      <c r="F355" t="s">
        <v>8219</v>
      </c>
      <c r="G355">
        <v>22</v>
      </c>
      <c r="I355" t="s">
        <v>8221</v>
      </c>
      <c r="J355">
        <v>1</v>
      </c>
    </row>
    <row r="356" spans="2:10" x14ac:dyDescent="0.35">
      <c r="B356" s="3"/>
      <c r="C356" s="3"/>
      <c r="F356" t="s">
        <v>8219</v>
      </c>
      <c r="G356">
        <v>22</v>
      </c>
      <c r="I356" t="s">
        <v>8221</v>
      </c>
      <c r="J356">
        <v>1</v>
      </c>
    </row>
    <row r="357" spans="2:10" x14ac:dyDescent="0.35">
      <c r="B357" s="3"/>
      <c r="C357" s="3"/>
      <c r="F357" t="s">
        <v>8219</v>
      </c>
      <c r="G357">
        <v>22</v>
      </c>
      <c r="I357" t="s">
        <v>8221</v>
      </c>
      <c r="J357">
        <v>1</v>
      </c>
    </row>
    <row r="358" spans="2:10" x14ac:dyDescent="0.35">
      <c r="B358" s="3"/>
      <c r="C358" s="3"/>
      <c r="F358" t="s">
        <v>8219</v>
      </c>
      <c r="G358">
        <v>22</v>
      </c>
      <c r="I358" t="s">
        <v>8221</v>
      </c>
      <c r="J358">
        <v>1</v>
      </c>
    </row>
    <row r="359" spans="2:10" x14ac:dyDescent="0.35">
      <c r="B359" s="3"/>
      <c r="C359" s="3"/>
      <c r="F359" t="s">
        <v>8219</v>
      </c>
      <c r="G359">
        <v>22</v>
      </c>
      <c r="I359" t="s">
        <v>8221</v>
      </c>
      <c r="J359">
        <v>1</v>
      </c>
    </row>
    <row r="360" spans="2:10" x14ac:dyDescent="0.35">
      <c r="B360" s="3"/>
      <c r="C360" s="3"/>
      <c r="F360" t="s">
        <v>8219</v>
      </c>
      <c r="G360">
        <v>22</v>
      </c>
      <c r="I360" t="s">
        <v>8221</v>
      </c>
      <c r="J360">
        <v>1</v>
      </c>
    </row>
    <row r="361" spans="2:10" x14ac:dyDescent="0.35">
      <c r="B361" s="3"/>
      <c r="C361" s="3"/>
      <c r="F361" t="s">
        <v>8219</v>
      </c>
      <c r="G361">
        <v>22</v>
      </c>
      <c r="I361" t="s">
        <v>8221</v>
      </c>
      <c r="J361">
        <v>1</v>
      </c>
    </row>
    <row r="362" spans="2:10" x14ac:dyDescent="0.35">
      <c r="B362" s="3"/>
      <c r="C362" s="3"/>
      <c r="F362" t="s">
        <v>8219</v>
      </c>
      <c r="G362">
        <v>22</v>
      </c>
      <c r="I362" t="s">
        <v>8221</v>
      </c>
      <c r="J362">
        <v>1</v>
      </c>
    </row>
    <row r="363" spans="2:10" x14ac:dyDescent="0.35">
      <c r="B363" s="3"/>
      <c r="C363" s="3"/>
      <c r="F363" t="s">
        <v>8219</v>
      </c>
      <c r="G363">
        <v>22</v>
      </c>
      <c r="I363" t="s">
        <v>8221</v>
      </c>
      <c r="J363">
        <v>1</v>
      </c>
    </row>
    <row r="364" spans="2:10" x14ac:dyDescent="0.35">
      <c r="B364" s="3"/>
      <c r="C364" s="3"/>
      <c r="F364" t="s">
        <v>8219</v>
      </c>
      <c r="G364">
        <v>22</v>
      </c>
      <c r="I364" t="s">
        <v>8221</v>
      </c>
      <c r="J364">
        <v>1</v>
      </c>
    </row>
    <row r="365" spans="2:10" x14ac:dyDescent="0.35">
      <c r="B365" s="3"/>
      <c r="C365" s="3"/>
      <c r="F365" t="s">
        <v>8219</v>
      </c>
      <c r="G365">
        <v>23</v>
      </c>
      <c r="I365" t="s">
        <v>8221</v>
      </c>
      <c r="J365">
        <v>1</v>
      </c>
    </row>
    <row r="366" spans="2:10" x14ac:dyDescent="0.35">
      <c r="B366" s="3"/>
      <c r="C366" s="3"/>
      <c r="F366" t="s">
        <v>8219</v>
      </c>
      <c r="G366">
        <v>23</v>
      </c>
      <c r="I366" t="s">
        <v>8221</v>
      </c>
      <c r="J366">
        <v>1</v>
      </c>
    </row>
    <row r="367" spans="2:10" x14ac:dyDescent="0.35">
      <c r="B367" s="3"/>
      <c r="C367" s="3"/>
      <c r="F367" t="s">
        <v>8219</v>
      </c>
      <c r="G367">
        <v>23</v>
      </c>
      <c r="I367" t="s">
        <v>8221</v>
      </c>
      <c r="J367">
        <v>1</v>
      </c>
    </row>
    <row r="368" spans="2:10" x14ac:dyDescent="0.35">
      <c r="B368" s="3"/>
      <c r="C368" s="3"/>
      <c r="F368" t="s">
        <v>8219</v>
      </c>
      <c r="G368">
        <v>23</v>
      </c>
      <c r="I368" t="s">
        <v>8221</v>
      </c>
      <c r="J368">
        <v>1</v>
      </c>
    </row>
    <row r="369" spans="2:10" x14ac:dyDescent="0.35">
      <c r="B369" s="3"/>
      <c r="C369" s="3"/>
      <c r="F369" t="s">
        <v>8219</v>
      </c>
      <c r="G369">
        <v>23</v>
      </c>
      <c r="I369" t="s">
        <v>8221</v>
      </c>
      <c r="J369">
        <v>1</v>
      </c>
    </row>
    <row r="370" spans="2:10" x14ac:dyDescent="0.35">
      <c r="B370" s="3"/>
      <c r="C370" s="3"/>
      <c r="F370" t="s">
        <v>8219</v>
      </c>
      <c r="G370">
        <v>23</v>
      </c>
      <c r="I370" t="s">
        <v>8221</v>
      </c>
      <c r="J370">
        <v>1</v>
      </c>
    </row>
    <row r="371" spans="2:10" x14ac:dyDescent="0.35">
      <c r="B371" s="3"/>
      <c r="C371" s="3"/>
      <c r="F371" t="s">
        <v>8219</v>
      </c>
      <c r="G371">
        <v>23</v>
      </c>
      <c r="I371" t="s">
        <v>8221</v>
      </c>
      <c r="J371">
        <v>1</v>
      </c>
    </row>
    <row r="372" spans="2:10" x14ac:dyDescent="0.35">
      <c r="B372" s="3"/>
      <c r="C372" s="3"/>
      <c r="F372" t="s">
        <v>8219</v>
      </c>
      <c r="G372">
        <v>23</v>
      </c>
      <c r="I372" t="s">
        <v>8221</v>
      </c>
      <c r="J372">
        <v>1</v>
      </c>
    </row>
    <row r="373" spans="2:10" x14ac:dyDescent="0.35">
      <c r="B373" s="3"/>
      <c r="C373" s="3"/>
      <c r="F373" t="s">
        <v>8219</v>
      </c>
      <c r="G373">
        <v>23</v>
      </c>
      <c r="I373" t="s">
        <v>8221</v>
      </c>
      <c r="J373">
        <v>1</v>
      </c>
    </row>
    <row r="374" spans="2:10" x14ac:dyDescent="0.35">
      <c r="B374" s="3"/>
      <c r="C374" s="3"/>
      <c r="F374" t="s">
        <v>8219</v>
      </c>
      <c r="G374">
        <v>23</v>
      </c>
      <c r="I374" t="s">
        <v>8221</v>
      </c>
      <c r="J374">
        <v>1</v>
      </c>
    </row>
    <row r="375" spans="2:10" x14ac:dyDescent="0.35">
      <c r="B375" s="3"/>
      <c r="C375" s="3"/>
      <c r="F375" t="s">
        <v>8219</v>
      </c>
      <c r="G375">
        <v>23</v>
      </c>
      <c r="I375" t="s">
        <v>8221</v>
      </c>
      <c r="J375">
        <v>1</v>
      </c>
    </row>
    <row r="376" spans="2:10" x14ac:dyDescent="0.35">
      <c r="B376" s="3"/>
      <c r="C376" s="3"/>
      <c r="F376" t="s">
        <v>8219</v>
      </c>
      <c r="G376">
        <v>23</v>
      </c>
      <c r="I376" t="s">
        <v>8221</v>
      </c>
      <c r="J376">
        <v>1</v>
      </c>
    </row>
    <row r="377" spans="2:10" x14ac:dyDescent="0.35">
      <c r="B377" s="3"/>
      <c r="C377" s="3"/>
      <c r="F377" t="s">
        <v>8219</v>
      </c>
      <c r="G377">
        <v>23</v>
      </c>
      <c r="I377" t="s">
        <v>8221</v>
      </c>
      <c r="J377">
        <v>1</v>
      </c>
    </row>
    <row r="378" spans="2:10" x14ac:dyDescent="0.35">
      <c r="B378" s="3"/>
      <c r="C378" s="3"/>
      <c r="F378" t="s">
        <v>8219</v>
      </c>
      <c r="G378">
        <v>23</v>
      </c>
      <c r="I378" t="s">
        <v>8221</v>
      </c>
      <c r="J378">
        <v>1</v>
      </c>
    </row>
    <row r="379" spans="2:10" x14ac:dyDescent="0.35">
      <c r="B379" s="3"/>
      <c r="C379" s="3"/>
      <c r="F379" t="s">
        <v>8219</v>
      </c>
      <c r="G379">
        <v>23</v>
      </c>
      <c r="I379" t="s">
        <v>8221</v>
      </c>
      <c r="J379">
        <v>1</v>
      </c>
    </row>
    <row r="380" spans="2:10" x14ac:dyDescent="0.35">
      <c r="B380" s="3"/>
      <c r="C380" s="3"/>
      <c r="F380" t="s">
        <v>8219</v>
      </c>
      <c r="G380">
        <v>23</v>
      </c>
      <c r="I380" t="s">
        <v>8221</v>
      </c>
      <c r="J380">
        <v>1</v>
      </c>
    </row>
    <row r="381" spans="2:10" x14ac:dyDescent="0.35">
      <c r="B381" s="3"/>
      <c r="C381" s="3"/>
      <c r="F381" t="s">
        <v>8219</v>
      </c>
      <c r="G381">
        <v>23</v>
      </c>
      <c r="I381" t="s">
        <v>8221</v>
      </c>
      <c r="J381">
        <v>1</v>
      </c>
    </row>
    <row r="382" spans="2:10" x14ac:dyDescent="0.35">
      <c r="B382" s="3"/>
      <c r="C382" s="3"/>
      <c r="F382" t="s">
        <v>8219</v>
      </c>
      <c r="G382">
        <v>23</v>
      </c>
      <c r="I382" t="s">
        <v>8221</v>
      </c>
      <c r="J382">
        <v>1</v>
      </c>
    </row>
    <row r="383" spans="2:10" x14ac:dyDescent="0.35">
      <c r="B383" s="3"/>
      <c r="C383" s="3"/>
      <c r="F383" t="s">
        <v>8219</v>
      </c>
      <c r="G383">
        <v>23</v>
      </c>
      <c r="I383" t="s">
        <v>8221</v>
      </c>
      <c r="J383">
        <v>1</v>
      </c>
    </row>
    <row r="384" spans="2:10" x14ac:dyDescent="0.35">
      <c r="B384" s="3"/>
      <c r="C384" s="3"/>
      <c r="F384" t="s">
        <v>8219</v>
      </c>
      <c r="G384">
        <v>23</v>
      </c>
      <c r="I384" t="s">
        <v>8221</v>
      </c>
      <c r="J384">
        <v>1</v>
      </c>
    </row>
    <row r="385" spans="2:10" x14ac:dyDescent="0.35">
      <c r="B385" s="3"/>
      <c r="C385" s="3"/>
      <c r="F385" t="s">
        <v>8219</v>
      </c>
      <c r="G385">
        <v>23</v>
      </c>
      <c r="I385" t="s">
        <v>8221</v>
      </c>
      <c r="J385">
        <v>1</v>
      </c>
    </row>
    <row r="386" spans="2:10" x14ac:dyDescent="0.35">
      <c r="B386" s="3"/>
      <c r="C386" s="3"/>
      <c r="F386" t="s">
        <v>8219</v>
      </c>
      <c r="G386">
        <v>23</v>
      </c>
      <c r="I386" t="s">
        <v>8221</v>
      </c>
      <c r="J386">
        <v>1</v>
      </c>
    </row>
    <row r="387" spans="2:10" x14ac:dyDescent="0.35">
      <c r="B387" s="3"/>
      <c r="C387" s="3"/>
      <c r="F387" t="s">
        <v>8219</v>
      </c>
      <c r="G387">
        <v>23</v>
      </c>
      <c r="I387" t="s">
        <v>8221</v>
      </c>
      <c r="J387">
        <v>1</v>
      </c>
    </row>
    <row r="388" spans="2:10" x14ac:dyDescent="0.35">
      <c r="B388" s="3"/>
      <c r="C388" s="3"/>
      <c r="F388" t="s">
        <v>8219</v>
      </c>
      <c r="G388">
        <v>23</v>
      </c>
      <c r="I388" t="s">
        <v>8221</v>
      </c>
      <c r="J388">
        <v>1</v>
      </c>
    </row>
    <row r="389" spans="2:10" x14ac:dyDescent="0.35">
      <c r="B389" s="3"/>
      <c r="C389" s="3"/>
      <c r="F389" t="s">
        <v>8219</v>
      </c>
      <c r="G389">
        <v>24</v>
      </c>
      <c r="I389" t="s">
        <v>8221</v>
      </c>
      <c r="J389">
        <v>1</v>
      </c>
    </row>
    <row r="390" spans="2:10" x14ac:dyDescent="0.35">
      <c r="B390" s="3"/>
      <c r="C390" s="3"/>
      <c r="F390" t="s">
        <v>8219</v>
      </c>
      <c r="G390">
        <v>24</v>
      </c>
      <c r="I390" t="s">
        <v>8221</v>
      </c>
      <c r="J390">
        <v>1</v>
      </c>
    </row>
    <row r="391" spans="2:10" x14ac:dyDescent="0.35">
      <c r="B391" s="3"/>
      <c r="C391" s="3"/>
      <c r="F391" t="s">
        <v>8219</v>
      </c>
      <c r="G391">
        <v>24</v>
      </c>
      <c r="I391" t="s">
        <v>8221</v>
      </c>
      <c r="J391">
        <v>1</v>
      </c>
    </row>
    <row r="392" spans="2:10" x14ac:dyDescent="0.35">
      <c r="B392" s="3"/>
      <c r="C392" s="3"/>
      <c r="F392" t="s">
        <v>8219</v>
      </c>
      <c r="G392">
        <v>24</v>
      </c>
      <c r="I392" t="s">
        <v>8221</v>
      </c>
      <c r="J392">
        <v>1</v>
      </c>
    </row>
    <row r="393" spans="2:10" x14ac:dyDescent="0.35">
      <c r="B393" s="3"/>
      <c r="C393" s="3"/>
      <c r="F393" t="s">
        <v>8219</v>
      </c>
      <c r="G393">
        <v>24</v>
      </c>
      <c r="I393" t="s">
        <v>8221</v>
      </c>
      <c r="J393">
        <v>1</v>
      </c>
    </row>
    <row r="394" spans="2:10" x14ac:dyDescent="0.35">
      <c r="B394" s="3"/>
      <c r="C394" s="3"/>
      <c r="F394" t="s">
        <v>8219</v>
      </c>
      <c r="G394">
        <v>24</v>
      </c>
      <c r="I394" t="s">
        <v>8221</v>
      </c>
      <c r="J394">
        <v>1</v>
      </c>
    </row>
    <row r="395" spans="2:10" x14ac:dyDescent="0.35">
      <c r="B395" s="3"/>
      <c r="C395" s="3"/>
      <c r="F395" t="s">
        <v>8219</v>
      </c>
      <c r="G395">
        <v>24</v>
      </c>
      <c r="I395" t="s">
        <v>8221</v>
      </c>
      <c r="J395">
        <v>1</v>
      </c>
    </row>
    <row r="396" spans="2:10" x14ac:dyDescent="0.35">
      <c r="B396" s="3"/>
      <c r="C396" s="3"/>
      <c r="F396" t="s">
        <v>8219</v>
      </c>
      <c r="G396">
        <v>24</v>
      </c>
      <c r="I396" t="s">
        <v>8221</v>
      </c>
      <c r="J396">
        <v>1</v>
      </c>
    </row>
    <row r="397" spans="2:10" x14ac:dyDescent="0.35">
      <c r="B397" s="3"/>
      <c r="C397" s="3"/>
      <c r="F397" t="s">
        <v>8219</v>
      </c>
      <c r="G397">
        <v>24</v>
      </c>
      <c r="I397" t="s">
        <v>8221</v>
      </c>
      <c r="J397">
        <v>1</v>
      </c>
    </row>
    <row r="398" spans="2:10" x14ac:dyDescent="0.35">
      <c r="B398" s="3"/>
      <c r="C398" s="3"/>
      <c r="F398" t="s">
        <v>8219</v>
      </c>
      <c r="G398">
        <v>24</v>
      </c>
      <c r="I398" t="s">
        <v>8221</v>
      </c>
      <c r="J398">
        <v>1</v>
      </c>
    </row>
    <row r="399" spans="2:10" x14ac:dyDescent="0.35">
      <c r="B399" s="3"/>
      <c r="C399" s="3"/>
      <c r="F399" t="s">
        <v>8219</v>
      </c>
      <c r="G399">
        <v>24</v>
      </c>
      <c r="I399" t="s">
        <v>8221</v>
      </c>
      <c r="J399">
        <v>1</v>
      </c>
    </row>
    <row r="400" spans="2:10" x14ac:dyDescent="0.35">
      <c r="B400" s="3"/>
      <c r="C400" s="3"/>
      <c r="F400" t="s">
        <v>8219</v>
      </c>
      <c r="G400">
        <v>24</v>
      </c>
      <c r="I400" t="s">
        <v>8221</v>
      </c>
      <c r="J400">
        <v>1</v>
      </c>
    </row>
    <row r="401" spans="2:10" x14ac:dyDescent="0.35">
      <c r="B401" s="3"/>
      <c r="C401" s="3"/>
      <c r="F401" t="s">
        <v>8219</v>
      </c>
      <c r="G401">
        <v>24</v>
      </c>
      <c r="I401" t="s">
        <v>8221</v>
      </c>
      <c r="J401">
        <v>1</v>
      </c>
    </row>
    <row r="402" spans="2:10" x14ac:dyDescent="0.35">
      <c r="B402" s="3"/>
      <c r="C402" s="3"/>
      <c r="F402" t="s">
        <v>8219</v>
      </c>
      <c r="G402">
        <v>24</v>
      </c>
      <c r="I402" t="s">
        <v>8221</v>
      </c>
      <c r="J402">
        <v>1</v>
      </c>
    </row>
    <row r="403" spans="2:10" x14ac:dyDescent="0.35">
      <c r="B403" s="3"/>
      <c r="C403" s="3"/>
      <c r="F403" t="s">
        <v>8219</v>
      </c>
      <c r="G403">
        <v>24</v>
      </c>
      <c r="I403" t="s">
        <v>8221</v>
      </c>
      <c r="J403">
        <v>1</v>
      </c>
    </row>
    <row r="404" spans="2:10" x14ac:dyDescent="0.35">
      <c r="B404" s="3"/>
      <c r="C404" s="3"/>
      <c r="F404" t="s">
        <v>8219</v>
      </c>
      <c r="G404">
        <v>24</v>
      </c>
      <c r="I404" t="s">
        <v>8221</v>
      </c>
      <c r="J404">
        <v>1</v>
      </c>
    </row>
    <row r="405" spans="2:10" x14ac:dyDescent="0.35">
      <c r="B405" s="3"/>
      <c r="C405" s="3"/>
      <c r="F405" t="s">
        <v>8219</v>
      </c>
      <c r="G405">
        <v>24</v>
      </c>
      <c r="I405" t="s">
        <v>8221</v>
      </c>
      <c r="J405">
        <v>1</v>
      </c>
    </row>
    <row r="406" spans="2:10" x14ac:dyDescent="0.35">
      <c r="B406" s="3"/>
      <c r="C406" s="3"/>
      <c r="F406" t="s">
        <v>8219</v>
      </c>
      <c r="G406">
        <v>24</v>
      </c>
      <c r="I406" t="s">
        <v>8221</v>
      </c>
      <c r="J406">
        <v>1</v>
      </c>
    </row>
    <row r="407" spans="2:10" x14ac:dyDescent="0.35">
      <c r="B407" s="3"/>
      <c r="C407" s="3"/>
      <c r="F407" t="s">
        <v>8219</v>
      </c>
      <c r="G407">
        <v>24</v>
      </c>
      <c r="I407" t="s">
        <v>8221</v>
      </c>
      <c r="J407">
        <v>1</v>
      </c>
    </row>
    <row r="408" spans="2:10" x14ac:dyDescent="0.35">
      <c r="B408" s="3"/>
      <c r="C408" s="3"/>
      <c r="F408" t="s">
        <v>8219</v>
      </c>
      <c r="G408">
        <v>25</v>
      </c>
      <c r="I408" t="s">
        <v>8221</v>
      </c>
      <c r="J408">
        <v>1</v>
      </c>
    </row>
    <row r="409" spans="2:10" x14ac:dyDescent="0.35">
      <c r="B409" s="3"/>
      <c r="C409" s="3"/>
      <c r="F409" t="s">
        <v>8219</v>
      </c>
      <c r="G409">
        <v>25</v>
      </c>
      <c r="I409" t="s">
        <v>8221</v>
      </c>
      <c r="J409">
        <v>1</v>
      </c>
    </row>
    <row r="410" spans="2:10" x14ac:dyDescent="0.35">
      <c r="B410" s="3"/>
      <c r="C410" s="3"/>
      <c r="F410" t="s">
        <v>8219</v>
      </c>
      <c r="G410">
        <v>25</v>
      </c>
      <c r="I410" t="s">
        <v>8221</v>
      </c>
      <c r="J410">
        <v>1</v>
      </c>
    </row>
    <row r="411" spans="2:10" x14ac:dyDescent="0.35">
      <c r="B411" s="3"/>
      <c r="C411" s="3"/>
      <c r="F411" t="s">
        <v>8219</v>
      </c>
      <c r="G411">
        <v>25</v>
      </c>
      <c r="I411" t="s">
        <v>8221</v>
      </c>
      <c r="J411">
        <v>1</v>
      </c>
    </row>
    <row r="412" spans="2:10" x14ac:dyDescent="0.35">
      <c r="B412" s="3"/>
      <c r="C412" s="3"/>
      <c r="F412" t="s">
        <v>8219</v>
      </c>
      <c r="G412">
        <v>25</v>
      </c>
      <c r="I412" t="s">
        <v>8221</v>
      </c>
      <c r="J412">
        <v>1</v>
      </c>
    </row>
    <row r="413" spans="2:10" x14ac:dyDescent="0.35">
      <c r="B413" s="3"/>
      <c r="C413" s="3"/>
      <c r="F413" t="s">
        <v>8219</v>
      </c>
      <c r="G413">
        <v>25</v>
      </c>
      <c r="I413" t="s">
        <v>8221</v>
      </c>
      <c r="J413">
        <v>1</v>
      </c>
    </row>
    <row r="414" spans="2:10" x14ac:dyDescent="0.35">
      <c r="B414" s="3"/>
      <c r="C414" s="3"/>
      <c r="F414" t="s">
        <v>8219</v>
      </c>
      <c r="G414">
        <v>25</v>
      </c>
      <c r="I414" t="s">
        <v>8221</v>
      </c>
      <c r="J414">
        <v>1</v>
      </c>
    </row>
    <row r="415" spans="2:10" x14ac:dyDescent="0.35">
      <c r="B415" s="3"/>
      <c r="C415" s="3"/>
      <c r="F415" t="s">
        <v>8219</v>
      </c>
      <c r="G415">
        <v>25</v>
      </c>
      <c r="I415" t="s">
        <v>8221</v>
      </c>
      <c r="J415">
        <v>1</v>
      </c>
    </row>
    <row r="416" spans="2:10" x14ac:dyDescent="0.35">
      <c r="B416" s="3"/>
      <c r="C416" s="3"/>
      <c r="F416" t="s">
        <v>8219</v>
      </c>
      <c r="G416">
        <v>25</v>
      </c>
      <c r="I416" t="s">
        <v>8221</v>
      </c>
      <c r="J416">
        <v>1</v>
      </c>
    </row>
    <row r="417" spans="2:10" x14ac:dyDescent="0.35">
      <c r="B417" s="3"/>
      <c r="C417" s="3"/>
      <c r="F417" t="s">
        <v>8219</v>
      </c>
      <c r="G417">
        <v>25</v>
      </c>
      <c r="I417" t="s">
        <v>8221</v>
      </c>
      <c r="J417">
        <v>1</v>
      </c>
    </row>
    <row r="418" spans="2:10" x14ac:dyDescent="0.35">
      <c r="B418" s="3"/>
      <c r="C418" s="3"/>
      <c r="F418" t="s">
        <v>8219</v>
      </c>
      <c r="G418">
        <v>25</v>
      </c>
      <c r="I418" t="s">
        <v>8221</v>
      </c>
      <c r="J418">
        <v>1</v>
      </c>
    </row>
    <row r="419" spans="2:10" x14ac:dyDescent="0.35">
      <c r="B419" s="3"/>
      <c r="C419" s="3"/>
      <c r="F419" t="s">
        <v>8219</v>
      </c>
      <c r="G419">
        <v>25</v>
      </c>
      <c r="I419" t="s">
        <v>8221</v>
      </c>
      <c r="J419">
        <v>1</v>
      </c>
    </row>
    <row r="420" spans="2:10" x14ac:dyDescent="0.35">
      <c r="B420" s="3"/>
      <c r="C420" s="3"/>
      <c r="F420" t="s">
        <v>8219</v>
      </c>
      <c r="G420">
        <v>25</v>
      </c>
      <c r="I420" t="s">
        <v>8221</v>
      </c>
      <c r="J420">
        <v>1</v>
      </c>
    </row>
    <row r="421" spans="2:10" x14ac:dyDescent="0.35">
      <c r="B421" s="3"/>
      <c r="C421" s="3"/>
      <c r="F421" t="s">
        <v>8219</v>
      </c>
      <c r="G421">
        <v>25</v>
      </c>
      <c r="I421" t="s">
        <v>8221</v>
      </c>
      <c r="J421">
        <v>1</v>
      </c>
    </row>
    <row r="422" spans="2:10" x14ac:dyDescent="0.35">
      <c r="B422" s="3"/>
      <c r="C422" s="3"/>
      <c r="F422" t="s">
        <v>8219</v>
      </c>
      <c r="G422">
        <v>25</v>
      </c>
      <c r="I422" t="s">
        <v>8221</v>
      </c>
      <c r="J422">
        <v>1</v>
      </c>
    </row>
    <row r="423" spans="2:10" x14ac:dyDescent="0.35">
      <c r="B423" s="3"/>
      <c r="C423" s="3"/>
      <c r="F423" t="s">
        <v>8219</v>
      </c>
      <c r="G423">
        <v>25</v>
      </c>
      <c r="I423" t="s">
        <v>8221</v>
      </c>
      <c r="J423">
        <v>1</v>
      </c>
    </row>
    <row r="424" spans="2:10" x14ac:dyDescent="0.35">
      <c r="B424" s="3"/>
      <c r="C424" s="3"/>
      <c r="F424" t="s">
        <v>8219</v>
      </c>
      <c r="G424">
        <v>25</v>
      </c>
      <c r="I424" t="s">
        <v>8221</v>
      </c>
      <c r="J424">
        <v>1</v>
      </c>
    </row>
    <row r="425" spans="2:10" x14ac:dyDescent="0.35">
      <c r="B425" s="3"/>
      <c r="C425" s="3"/>
      <c r="F425" t="s">
        <v>8219</v>
      </c>
      <c r="G425">
        <v>25</v>
      </c>
      <c r="I425" t="s">
        <v>8221</v>
      </c>
      <c r="J425">
        <v>1</v>
      </c>
    </row>
    <row r="426" spans="2:10" x14ac:dyDescent="0.35">
      <c r="B426" s="3"/>
      <c r="C426" s="3"/>
      <c r="F426" t="s">
        <v>8219</v>
      </c>
      <c r="G426">
        <v>25</v>
      </c>
      <c r="I426" t="s">
        <v>8221</v>
      </c>
      <c r="J426">
        <v>1</v>
      </c>
    </row>
    <row r="427" spans="2:10" x14ac:dyDescent="0.35">
      <c r="B427" s="3"/>
      <c r="C427" s="3"/>
      <c r="F427" t="s">
        <v>8219</v>
      </c>
      <c r="G427">
        <v>25</v>
      </c>
      <c r="I427" t="s">
        <v>8221</v>
      </c>
      <c r="J427">
        <v>1</v>
      </c>
    </row>
    <row r="428" spans="2:10" x14ac:dyDescent="0.35">
      <c r="B428" s="3"/>
      <c r="C428" s="3"/>
      <c r="F428" t="s">
        <v>8219</v>
      </c>
      <c r="G428">
        <v>25</v>
      </c>
      <c r="I428" t="s">
        <v>8221</v>
      </c>
      <c r="J428">
        <v>1</v>
      </c>
    </row>
    <row r="429" spans="2:10" x14ac:dyDescent="0.35">
      <c r="B429" s="3"/>
      <c r="C429" s="3"/>
      <c r="F429" t="s">
        <v>8219</v>
      </c>
      <c r="G429">
        <v>25</v>
      </c>
      <c r="I429" t="s">
        <v>8221</v>
      </c>
      <c r="J429">
        <v>1</v>
      </c>
    </row>
    <row r="430" spans="2:10" x14ac:dyDescent="0.35">
      <c r="B430" s="3"/>
      <c r="C430" s="3"/>
      <c r="F430" t="s">
        <v>8219</v>
      </c>
      <c r="G430">
        <v>25</v>
      </c>
      <c r="I430" t="s">
        <v>8221</v>
      </c>
      <c r="J430">
        <v>1</v>
      </c>
    </row>
    <row r="431" spans="2:10" x14ac:dyDescent="0.35">
      <c r="B431" s="3"/>
      <c r="C431" s="3"/>
      <c r="F431" t="s">
        <v>8219</v>
      </c>
      <c r="G431">
        <v>25</v>
      </c>
      <c r="I431" t="s">
        <v>8221</v>
      </c>
      <c r="J431">
        <v>1</v>
      </c>
    </row>
    <row r="432" spans="2:10" x14ac:dyDescent="0.35">
      <c r="B432" s="3"/>
      <c r="C432" s="3"/>
      <c r="F432" t="s">
        <v>8219</v>
      </c>
      <c r="G432">
        <v>25</v>
      </c>
      <c r="I432" t="s">
        <v>8221</v>
      </c>
      <c r="J432">
        <v>1</v>
      </c>
    </row>
    <row r="433" spans="2:10" x14ac:dyDescent="0.35">
      <c r="B433" s="3"/>
      <c r="C433" s="3"/>
      <c r="F433" t="s">
        <v>8219</v>
      </c>
      <c r="G433">
        <v>25</v>
      </c>
      <c r="I433" t="s">
        <v>8221</v>
      </c>
      <c r="J433">
        <v>1</v>
      </c>
    </row>
    <row r="434" spans="2:10" x14ac:dyDescent="0.35">
      <c r="B434" s="3"/>
      <c r="C434" s="3"/>
      <c r="F434" t="s">
        <v>8219</v>
      </c>
      <c r="G434">
        <v>25</v>
      </c>
      <c r="I434" t="s">
        <v>8221</v>
      </c>
      <c r="J434">
        <v>1</v>
      </c>
    </row>
    <row r="435" spans="2:10" x14ac:dyDescent="0.35">
      <c r="B435" s="3"/>
      <c r="C435" s="3"/>
      <c r="F435" t="s">
        <v>8219</v>
      </c>
      <c r="G435">
        <v>25</v>
      </c>
      <c r="I435" t="s">
        <v>8221</v>
      </c>
      <c r="J435">
        <v>1</v>
      </c>
    </row>
    <row r="436" spans="2:10" x14ac:dyDescent="0.35">
      <c r="B436" s="3"/>
      <c r="C436" s="3"/>
      <c r="F436" t="s">
        <v>8219</v>
      </c>
      <c r="G436">
        <v>25</v>
      </c>
      <c r="I436" t="s">
        <v>8221</v>
      </c>
      <c r="J436">
        <v>1</v>
      </c>
    </row>
    <row r="437" spans="2:10" x14ac:dyDescent="0.35">
      <c r="B437" s="3"/>
      <c r="C437" s="3"/>
      <c r="F437" t="s">
        <v>8219</v>
      </c>
      <c r="G437">
        <v>25</v>
      </c>
      <c r="I437" t="s">
        <v>8221</v>
      </c>
      <c r="J437">
        <v>1</v>
      </c>
    </row>
    <row r="438" spans="2:10" x14ac:dyDescent="0.35">
      <c r="B438" s="3"/>
      <c r="C438" s="3"/>
      <c r="F438" t="s">
        <v>8219</v>
      </c>
      <c r="G438">
        <v>25</v>
      </c>
      <c r="I438" t="s">
        <v>8221</v>
      </c>
      <c r="J438">
        <v>1</v>
      </c>
    </row>
    <row r="439" spans="2:10" x14ac:dyDescent="0.35">
      <c r="B439" s="3"/>
      <c r="C439" s="3"/>
      <c r="F439" t="s">
        <v>8219</v>
      </c>
      <c r="G439">
        <v>25</v>
      </c>
      <c r="I439" t="s">
        <v>8221</v>
      </c>
      <c r="J439">
        <v>1</v>
      </c>
    </row>
    <row r="440" spans="2:10" x14ac:dyDescent="0.35">
      <c r="B440" s="3"/>
      <c r="C440" s="3"/>
      <c r="F440" t="s">
        <v>8219</v>
      </c>
      <c r="G440">
        <v>26</v>
      </c>
      <c r="I440" t="s">
        <v>8221</v>
      </c>
      <c r="J440">
        <v>1</v>
      </c>
    </row>
    <row r="441" spans="2:10" x14ac:dyDescent="0.35">
      <c r="B441" s="3"/>
      <c r="C441" s="3"/>
      <c r="F441" t="s">
        <v>8219</v>
      </c>
      <c r="G441">
        <v>26</v>
      </c>
      <c r="I441" t="s">
        <v>8221</v>
      </c>
      <c r="J441">
        <v>1</v>
      </c>
    </row>
    <row r="442" spans="2:10" x14ac:dyDescent="0.35">
      <c r="B442" s="3"/>
      <c r="C442" s="3"/>
      <c r="F442" t="s">
        <v>8219</v>
      </c>
      <c r="G442">
        <v>26</v>
      </c>
      <c r="I442" t="s">
        <v>8221</v>
      </c>
      <c r="J442">
        <v>1</v>
      </c>
    </row>
    <row r="443" spans="2:10" x14ac:dyDescent="0.35">
      <c r="B443" s="3"/>
      <c r="C443" s="3"/>
      <c r="F443" t="s">
        <v>8219</v>
      </c>
      <c r="G443">
        <v>26</v>
      </c>
      <c r="I443" t="s">
        <v>8221</v>
      </c>
      <c r="J443">
        <v>1</v>
      </c>
    </row>
    <row r="444" spans="2:10" x14ac:dyDescent="0.35">
      <c r="B444" s="3"/>
      <c r="C444" s="3"/>
      <c r="F444" t="s">
        <v>8219</v>
      </c>
      <c r="G444">
        <v>26</v>
      </c>
      <c r="I444" t="s">
        <v>8221</v>
      </c>
      <c r="J444">
        <v>1</v>
      </c>
    </row>
    <row r="445" spans="2:10" x14ac:dyDescent="0.35">
      <c r="B445" s="3"/>
      <c r="C445" s="3"/>
      <c r="F445" t="s">
        <v>8219</v>
      </c>
      <c r="G445">
        <v>26</v>
      </c>
      <c r="I445" t="s">
        <v>8221</v>
      </c>
      <c r="J445">
        <v>1</v>
      </c>
    </row>
    <row r="446" spans="2:10" x14ac:dyDescent="0.35">
      <c r="B446" s="3"/>
      <c r="C446" s="3"/>
      <c r="F446" t="s">
        <v>8219</v>
      </c>
      <c r="G446">
        <v>26</v>
      </c>
      <c r="I446" t="s">
        <v>8221</v>
      </c>
      <c r="J446">
        <v>1</v>
      </c>
    </row>
    <row r="447" spans="2:10" x14ac:dyDescent="0.35">
      <c r="B447" s="3"/>
      <c r="C447" s="3"/>
      <c r="F447" t="s">
        <v>8219</v>
      </c>
      <c r="G447">
        <v>26</v>
      </c>
      <c r="I447" t="s">
        <v>8221</v>
      </c>
      <c r="J447">
        <v>1</v>
      </c>
    </row>
    <row r="448" spans="2:10" x14ac:dyDescent="0.35">
      <c r="B448" s="3"/>
      <c r="C448" s="3"/>
      <c r="F448" t="s">
        <v>8219</v>
      </c>
      <c r="G448">
        <v>26</v>
      </c>
      <c r="I448" t="s">
        <v>8221</v>
      </c>
      <c r="J448">
        <v>1</v>
      </c>
    </row>
    <row r="449" spans="2:10" x14ac:dyDescent="0.35">
      <c r="B449" s="3"/>
      <c r="C449" s="3"/>
      <c r="F449" t="s">
        <v>8219</v>
      </c>
      <c r="G449">
        <v>26</v>
      </c>
      <c r="I449" t="s">
        <v>8221</v>
      </c>
      <c r="J449">
        <v>1</v>
      </c>
    </row>
    <row r="450" spans="2:10" x14ac:dyDescent="0.35">
      <c r="B450" s="3"/>
      <c r="C450" s="3"/>
      <c r="F450" t="s">
        <v>8219</v>
      </c>
      <c r="G450">
        <v>26</v>
      </c>
      <c r="I450" t="s">
        <v>8221</v>
      </c>
      <c r="J450">
        <v>1</v>
      </c>
    </row>
    <row r="451" spans="2:10" x14ac:dyDescent="0.35">
      <c r="B451" s="3"/>
      <c r="C451" s="3"/>
      <c r="F451" t="s">
        <v>8219</v>
      </c>
      <c r="G451">
        <v>26</v>
      </c>
      <c r="I451" t="s">
        <v>8221</v>
      </c>
      <c r="J451">
        <v>1</v>
      </c>
    </row>
    <row r="452" spans="2:10" x14ac:dyDescent="0.35">
      <c r="B452" s="3"/>
      <c r="C452" s="3"/>
      <c r="F452" t="s">
        <v>8219</v>
      </c>
      <c r="G452">
        <v>26</v>
      </c>
      <c r="I452" t="s">
        <v>8221</v>
      </c>
      <c r="J452">
        <v>1</v>
      </c>
    </row>
    <row r="453" spans="2:10" x14ac:dyDescent="0.35">
      <c r="B453" s="3"/>
      <c r="C453" s="3"/>
      <c r="F453" t="s">
        <v>8219</v>
      </c>
      <c r="G453">
        <v>26</v>
      </c>
      <c r="I453" t="s">
        <v>8221</v>
      </c>
      <c r="J453">
        <v>1</v>
      </c>
    </row>
    <row r="454" spans="2:10" x14ac:dyDescent="0.35">
      <c r="B454" s="3"/>
      <c r="C454" s="3"/>
      <c r="F454" t="s">
        <v>8219</v>
      </c>
      <c r="G454">
        <v>26</v>
      </c>
      <c r="I454" t="s">
        <v>8221</v>
      </c>
      <c r="J454">
        <v>1</v>
      </c>
    </row>
    <row r="455" spans="2:10" x14ac:dyDescent="0.35">
      <c r="B455" s="3"/>
      <c r="C455" s="3"/>
      <c r="F455" t="s">
        <v>8219</v>
      </c>
      <c r="G455">
        <v>26</v>
      </c>
      <c r="I455" t="s">
        <v>8221</v>
      </c>
      <c r="J455">
        <v>1</v>
      </c>
    </row>
    <row r="456" spans="2:10" x14ac:dyDescent="0.35">
      <c r="B456" s="3"/>
      <c r="C456" s="3"/>
      <c r="F456" t="s">
        <v>8219</v>
      </c>
      <c r="G456">
        <v>26</v>
      </c>
      <c r="I456" t="s">
        <v>8221</v>
      </c>
      <c r="J456">
        <v>1</v>
      </c>
    </row>
    <row r="457" spans="2:10" x14ac:dyDescent="0.35">
      <c r="B457" s="3"/>
      <c r="C457" s="3"/>
      <c r="F457" t="s">
        <v>8219</v>
      </c>
      <c r="G457">
        <v>26</v>
      </c>
      <c r="I457" t="s">
        <v>8221</v>
      </c>
      <c r="J457">
        <v>1</v>
      </c>
    </row>
    <row r="458" spans="2:10" x14ac:dyDescent="0.35">
      <c r="B458" s="3"/>
      <c r="C458" s="3"/>
      <c r="F458" t="s">
        <v>8219</v>
      </c>
      <c r="G458">
        <v>26</v>
      </c>
      <c r="I458" t="s">
        <v>8221</v>
      </c>
      <c r="J458">
        <v>1</v>
      </c>
    </row>
    <row r="459" spans="2:10" x14ac:dyDescent="0.35">
      <c r="B459" s="3"/>
      <c r="C459" s="3"/>
      <c r="F459" t="s">
        <v>8219</v>
      </c>
      <c r="G459">
        <v>26</v>
      </c>
      <c r="I459" t="s">
        <v>8221</v>
      </c>
      <c r="J459">
        <v>1</v>
      </c>
    </row>
    <row r="460" spans="2:10" x14ac:dyDescent="0.35">
      <c r="B460" s="3"/>
      <c r="C460" s="3"/>
      <c r="F460" t="s">
        <v>8219</v>
      </c>
      <c r="G460">
        <v>26</v>
      </c>
      <c r="I460" t="s">
        <v>8221</v>
      </c>
      <c r="J460">
        <v>1</v>
      </c>
    </row>
    <row r="461" spans="2:10" x14ac:dyDescent="0.35">
      <c r="B461" s="3"/>
      <c r="C461" s="3"/>
      <c r="F461" t="s">
        <v>8219</v>
      </c>
      <c r="G461">
        <v>26</v>
      </c>
      <c r="I461" t="s">
        <v>8221</v>
      </c>
      <c r="J461">
        <v>1</v>
      </c>
    </row>
    <row r="462" spans="2:10" x14ac:dyDescent="0.35">
      <c r="B462" s="3"/>
      <c r="C462" s="3"/>
      <c r="F462" t="s">
        <v>8219</v>
      </c>
      <c r="G462">
        <v>26</v>
      </c>
      <c r="I462" t="s">
        <v>8221</v>
      </c>
      <c r="J462">
        <v>1</v>
      </c>
    </row>
    <row r="463" spans="2:10" x14ac:dyDescent="0.35">
      <c r="B463" s="3"/>
      <c r="C463" s="3"/>
      <c r="F463" t="s">
        <v>8219</v>
      </c>
      <c r="G463">
        <v>26</v>
      </c>
      <c r="I463" t="s">
        <v>8221</v>
      </c>
      <c r="J463">
        <v>1</v>
      </c>
    </row>
    <row r="464" spans="2:10" x14ac:dyDescent="0.35">
      <c r="B464" s="3"/>
      <c r="C464" s="3"/>
      <c r="F464" t="s">
        <v>8219</v>
      </c>
      <c r="G464">
        <v>26</v>
      </c>
      <c r="I464" t="s">
        <v>8221</v>
      </c>
      <c r="J464">
        <v>1</v>
      </c>
    </row>
    <row r="465" spans="2:10" x14ac:dyDescent="0.35">
      <c r="B465" s="3"/>
      <c r="C465" s="3"/>
      <c r="F465" t="s">
        <v>8219</v>
      </c>
      <c r="G465">
        <v>26</v>
      </c>
      <c r="I465" t="s">
        <v>8221</v>
      </c>
      <c r="J465">
        <v>1</v>
      </c>
    </row>
    <row r="466" spans="2:10" x14ac:dyDescent="0.35">
      <c r="B466" s="3"/>
      <c r="C466" s="3"/>
      <c r="F466" t="s">
        <v>8219</v>
      </c>
      <c r="G466">
        <v>26</v>
      </c>
      <c r="I466" t="s">
        <v>8221</v>
      </c>
      <c r="J466">
        <v>1</v>
      </c>
    </row>
    <row r="467" spans="2:10" x14ac:dyDescent="0.35">
      <c r="B467" s="3"/>
      <c r="C467" s="3"/>
      <c r="F467" t="s">
        <v>8219</v>
      </c>
      <c r="G467">
        <v>26</v>
      </c>
      <c r="I467" t="s">
        <v>8221</v>
      </c>
      <c r="J467">
        <v>1</v>
      </c>
    </row>
    <row r="468" spans="2:10" x14ac:dyDescent="0.35">
      <c r="B468" s="3"/>
      <c r="C468" s="3"/>
      <c r="F468" t="s">
        <v>8219</v>
      </c>
      <c r="G468">
        <v>27</v>
      </c>
      <c r="I468" t="s">
        <v>8221</v>
      </c>
      <c r="J468">
        <v>1</v>
      </c>
    </row>
    <row r="469" spans="2:10" x14ac:dyDescent="0.35">
      <c r="B469" s="3"/>
      <c r="C469" s="3"/>
      <c r="F469" t="s">
        <v>8219</v>
      </c>
      <c r="G469">
        <v>27</v>
      </c>
      <c r="I469" t="s">
        <v>8221</v>
      </c>
      <c r="J469">
        <v>1</v>
      </c>
    </row>
    <row r="470" spans="2:10" x14ac:dyDescent="0.35">
      <c r="B470" s="3"/>
      <c r="C470" s="3"/>
      <c r="F470" t="s">
        <v>8219</v>
      </c>
      <c r="G470">
        <v>27</v>
      </c>
      <c r="I470" t="s">
        <v>8221</v>
      </c>
      <c r="J470">
        <v>1</v>
      </c>
    </row>
    <row r="471" spans="2:10" x14ac:dyDescent="0.35">
      <c r="B471" s="3"/>
      <c r="C471" s="3"/>
      <c r="F471" t="s">
        <v>8219</v>
      </c>
      <c r="G471">
        <v>27</v>
      </c>
      <c r="I471" t="s">
        <v>8221</v>
      </c>
      <c r="J471">
        <v>1</v>
      </c>
    </row>
    <row r="472" spans="2:10" x14ac:dyDescent="0.35">
      <c r="B472" s="3"/>
      <c r="C472" s="3"/>
      <c r="F472" t="s">
        <v>8219</v>
      </c>
      <c r="G472">
        <v>27</v>
      </c>
      <c r="I472" t="s">
        <v>8221</v>
      </c>
      <c r="J472">
        <v>1</v>
      </c>
    </row>
    <row r="473" spans="2:10" x14ac:dyDescent="0.35">
      <c r="B473" s="3"/>
      <c r="C473" s="3"/>
      <c r="F473" t="s">
        <v>8219</v>
      </c>
      <c r="G473">
        <v>27</v>
      </c>
      <c r="I473" t="s">
        <v>8221</v>
      </c>
      <c r="J473">
        <v>1</v>
      </c>
    </row>
    <row r="474" spans="2:10" x14ac:dyDescent="0.35">
      <c r="B474" s="3"/>
      <c r="C474" s="3"/>
      <c r="F474" t="s">
        <v>8219</v>
      </c>
      <c r="G474">
        <v>27</v>
      </c>
      <c r="I474" t="s">
        <v>8221</v>
      </c>
      <c r="J474">
        <v>1</v>
      </c>
    </row>
    <row r="475" spans="2:10" x14ac:dyDescent="0.35">
      <c r="B475" s="3"/>
      <c r="C475" s="3"/>
      <c r="F475" t="s">
        <v>8219</v>
      </c>
      <c r="G475">
        <v>27</v>
      </c>
      <c r="I475" t="s">
        <v>8221</v>
      </c>
      <c r="J475">
        <v>1</v>
      </c>
    </row>
    <row r="476" spans="2:10" x14ac:dyDescent="0.35">
      <c r="B476" s="3"/>
      <c r="C476" s="3"/>
      <c r="F476" t="s">
        <v>8219</v>
      </c>
      <c r="G476">
        <v>27</v>
      </c>
      <c r="I476" t="s">
        <v>8221</v>
      </c>
      <c r="J476">
        <v>1</v>
      </c>
    </row>
    <row r="477" spans="2:10" x14ac:dyDescent="0.35">
      <c r="B477" s="3"/>
      <c r="C477" s="3"/>
      <c r="F477" t="s">
        <v>8219</v>
      </c>
      <c r="G477">
        <v>27</v>
      </c>
      <c r="I477" t="s">
        <v>8221</v>
      </c>
      <c r="J477">
        <v>1</v>
      </c>
    </row>
    <row r="478" spans="2:10" x14ac:dyDescent="0.35">
      <c r="B478" s="3"/>
      <c r="C478" s="3"/>
      <c r="F478" t="s">
        <v>8219</v>
      </c>
      <c r="G478">
        <v>27</v>
      </c>
      <c r="I478" t="s">
        <v>8221</v>
      </c>
      <c r="J478">
        <v>1</v>
      </c>
    </row>
    <row r="479" spans="2:10" x14ac:dyDescent="0.35">
      <c r="B479" s="3"/>
      <c r="C479" s="3"/>
      <c r="F479" t="s">
        <v>8219</v>
      </c>
      <c r="G479">
        <v>27</v>
      </c>
      <c r="I479" t="s">
        <v>8221</v>
      </c>
      <c r="J479">
        <v>1</v>
      </c>
    </row>
    <row r="480" spans="2:10" x14ac:dyDescent="0.35">
      <c r="B480" s="3"/>
      <c r="C480" s="3"/>
      <c r="F480" t="s">
        <v>8219</v>
      </c>
      <c r="G480">
        <v>27</v>
      </c>
      <c r="I480" t="s">
        <v>8221</v>
      </c>
      <c r="J480">
        <v>1</v>
      </c>
    </row>
    <row r="481" spans="2:10" x14ac:dyDescent="0.35">
      <c r="B481" s="3"/>
      <c r="C481" s="3"/>
      <c r="F481" t="s">
        <v>8219</v>
      </c>
      <c r="G481">
        <v>27</v>
      </c>
      <c r="I481" t="s">
        <v>8221</v>
      </c>
      <c r="J481">
        <v>1</v>
      </c>
    </row>
    <row r="482" spans="2:10" x14ac:dyDescent="0.35">
      <c r="B482" s="3"/>
      <c r="C482" s="3"/>
      <c r="F482" t="s">
        <v>8219</v>
      </c>
      <c r="G482">
        <v>27</v>
      </c>
      <c r="I482" t="s">
        <v>8221</v>
      </c>
      <c r="J482">
        <v>1</v>
      </c>
    </row>
    <row r="483" spans="2:10" x14ac:dyDescent="0.35">
      <c r="B483" s="3"/>
      <c r="C483" s="3"/>
      <c r="F483" t="s">
        <v>8219</v>
      </c>
      <c r="G483">
        <v>27</v>
      </c>
      <c r="I483" t="s">
        <v>8221</v>
      </c>
      <c r="J483">
        <v>1</v>
      </c>
    </row>
    <row r="484" spans="2:10" x14ac:dyDescent="0.35">
      <c r="B484" s="3"/>
      <c r="C484" s="3"/>
      <c r="F484" t="s">
        <v>8219</v>
      </c>
      <c r="G484">
        <v>27</v>
      </c>
      <c r="I484" t="s">
        <v>8221</v>
      </c>
      <c r="J484">
        <v>1</v>
      </c>
    </row>
    <row r="485" spans="2:10" x14ac:dyDescent="0.35">
      <c r="B485" s="3"/>
      <c r="C485" s="3"/>
      <c r="F485" t="s">
        <v>8219</v>
      </c>
      <c r="G485">
        <v>27</v>
      </c>
      <c r="I485" t="s">
        <v>8221</v>
      </c>
      <c r="J485">
        <v>1</v>
      </c>
    </row>
    <row r="486" spans="2:10" x14ac:dyDescent="0.35">
      <c r="B486" s="3"/>
      <c r="C486" s="3"/>
      <c r="F486" t="s">
        <v>8219</v>
      </c>
      <c r="G486">
        <v>27</v>
      </c>
      <c r="I486" t="s">
        <v>8221</v>
      </c>
      <c r="J486">
        <v>1</v>
      </c>
    </row>
    <row r="487" spans="2:10" x14ac:dyDescent="0.35">
      <c r="B487" s="3"/>
      <c r="C487" s="3"/>
      <c r="F487" t="s">
        <v>8219</v>
      </c>
      <c r="G487">
        <v>27</v>
      </c>
      <c r="I487" t="s">
        <v>8221</v>
      </c>
      <c r="J487">
        <v>1</v>
      </c>
    </row>
    <row r="488" spans="2:10" x14ac:dyDescent="0.35">
      <c r="B488" s="3"/>
      <c r="C488" s="3"/>
      <c r="F488" t="s">
        <v>8219</v>
      </c>
      <c r="G488">
        <v>27</v>
      </c>
      <c r="I488" t="s">
        <v>8221</v>
      </c>
      <c r="J488">
        <v>1</v>
      </c>
    </row>
    <row r="489" spans="2:10" x14ac:dyDescent="0.35">
      <c r="B489" s="3"/>
      <c r="C489" s="3"/>
      <c r="F489" t="s">
        <v>8219</v>
      </c>
      <c r="G489">
        <v>27</v>
      </c>
      <c r="I489" t="s">
        <v>8221</v>
      </c>
      <c r="J489">
        <v>1</v>
      </c>
    </row>
    <row r="490" spans="2:10" x14ac:dyDescent="0.35">
      <c r="B490" s="3"/>
      <c r="C490" s="3"/>
      <c r="F490" t="s">
        <v>8219</v>
      </c>
      <c r="G490">
        <v>27</v>
      </c>
      <c r="I490" t="s">
        <v>8221</v>
      </c>
      <c r="J490">
        <v>1</v>
      </c>
    </row>
    <row r="491" spans="2:10" x14ac:dyDescent="0.35">
      <c r="B491" s="3"/>
      <c r="C491" s="3"/>
      <c r="F491" t="s">
        <v>8219</v>
      </c>
      <c r="G491">
        <v>27</v>
      </c>
      <c r="I491" t="s">
        <v>8221</v>
      </c>
      <c r="J491">
        <v>1</v>
      </c>
    </row>
    <row r="492" spans="2:10" x14ac:dyDescent="0.35">
      <c r="B492" s="3"/>
      <c r="C492" s="3"/>
      <c r="F492" t="s">
        <v>8219</v>
      </c>
      <c r="G492">
        <v>27</v>
      </c>
      <c r="I492" t="s">
        <v>8221</v>
      </c>
      <c r="J492">
        <v>1</v>
      </c>
    </row>
    <row r="493" spans="2:10" x14ac:dyDescent="0.35">
      <c r="B493" s="3"/>
      <c r="C493" s="3"/>
      <c r="F493" t="s">
        <v>8219</v>
      </c>
      <c r="G493">
        <v>27</v>
      </c>
      <c r="I493" t="s">
        <v>8221</v>
      </c>
      <c r="J493">
        <v>1</v>
      </c>
    </row>
    <row r="494" spans="2:10" x14ac:dyDescent="0.35">
      <c r="B494" s="3"/>
      <c r="C494" s="3"/>
      <c r="F494" t="s">
        <v>8219</v>
      </c>
      <c r="G494">
        <v>27</v>
      </c>
      <c r="I494" t="s">
        <v>8221</v>
      </c>
      <c r="J494">
        <v>2</v>
      </c>
    </row>
    <row r="495" spans="2:10" x14ac:dyDescent="0.35">
      <c r="B495" s="3"/>
      <c r="C495" s="3"/>
      <c r="F495" t="s">
        <v>8219</v>
      </c>
      <c r="G495">
        <v>27</v>
      </c>
      <c r="I495" t="s">
        <v>8221</v>
      </c>
      <c r="J495">
        <v>2</v>
      </c>
    </row>
    <row r="496" spans="2:10" x14ac:dyDescent="0.35">
      <c r="B496" s="3"/>
      <c r="C496" s="3"/>
      <c r="F496" t="s">
        <v>8219</v>
      </c>
      <c r="G496">
        <v>27</v>
      </c>
      <c r="I496" t="s">
        <v>8221</v>
      </c>
      <c r="J496">
        <v>2</v>
      </c>
    </row>
    <row r="497" spans="2:10" x14ac:dyDescent="0.35">
      <c r="B497" s="3"/>
      <c r="C497" s="3"/>
      <c r="F497" t="s">
        <v>8219</v>
      </c>
      <c r="G497">
        <v>27</v>
      </c>
      <c r="I497" t="s">
        <v>8221</v>
      </c>
      <c r="J497">
        <v>2</v>
      </c>
    </row>
    <row r="498" spans="2:10" x14ac:dyDescent="0.35">
      <c r="B498" s="3"/>
      <c r="C498" s="3"/>
      <c r="F498" t="s">
        <v>8219</v>
      </c>
      <c r="G498">
        <v>27</v>
      </c>
      <c r="I498" t="s">
        <v>8221</v>
      </c>
      <c r="J498">
        <v>2</v>
      </c>
    </row>
    <row r="499" spans="2:10" x14ac:dyDescent="0.35">
      <c r="B499" s="3"/>
      <c r="C499" s="3"/>
      <c r="F499" t="s">
        <v>8219</v>
      </c>
      <c r="G499">
        <v>27</v>
      </c>
      <c r="I499" t="s">
        <v>8221</v>
      </c>
      <c r="J499">
        <v>2</v>
      </c>
    </row>
    <row r="500" spans="2:10" x14ac:dyDescent="0.35">
      <c r="B500" s="3"/>
      <c r="C500" s="3"/>
      <c r="F500" t="s">
        <v>8219</v>
      </c>
      <c r="G500">
        <v>27</v>
      </c>
      <c r="I500" t="s">
        <v>8221</v>
      </c>
      <c r="J500">
        <v>2</v>
      </c>
    </row>
    <row r="501" spans="2:10" x14ac:dyDescent="0.35">
      <c r="B501" s="3"/>
      <c r="C501" s="3"/>
      <c r="F501" t="s">
        <v>8219</v>
      </c>
      <c r="G501">
        <v>27</v>
      </c>
      <c r="I501" t="s">
        <v>8221</v>
      </c>
      <c r="J501">
        <v>2</v>
      </c>
    </row>
    <row r="502" spans="2:10" x14ac:dyDescent="0.35">
      <c r="B502" s="3"/>
      <c r="C502" s="3"/>
      <c r="F502" t="s">
        <v>8219</v>
      </c>
      <c r="G502">
        <v>27</v>
      </c>
      <c r="I502" t="s">
        <v>8221</v>
      </c>
      <c r="J502">
        <v>2</v>
      </c>
    </row>
    <row r="503" spans="2:10" x14ac:dyDescent="0.35">
      <c r="B503" s="3"/>
      <c r="C503" s="3"/>
      <c r="F503" t="s">
        <v>8219</v>
      </c>
      <c r="G503">
        <v>27</v>
      </c>
      <c r="I503" t="s">
        <v>8221</v>
      </c>
      <c r="J503">
        <v>2</v>
      </c>
    </row>
    <row r="504" spans="2:10" x14ac:dyDescent="0.35">
      <c r="B504" s="3"/>
      <c r="C504" s="3"/>
      <c r="F504" t="s">
        <v>8219</v>
      </c>
      <c r="G504">
        <v>27</v>
      </c>
      <c r="I504" t="s">
        <v>8221</v>
      </c>
      <c r="J504">
        <v>2</v>
      </c>
    </row>
    <row r="505" spans="2:10" x14ac:dyDescent="0.35">
      <c r="B505" s="3"/>
      <c r="C505" s="3"/>
      <c r="F505" t="s">
        <v>8219</v>
      </c>
      <c r="G505">
        <v>28</v>
      </c>
      <c r="I505" t="s">
        <v>8221</v>
      </c>
      <c r="J505">
        <v>2</v>
      </c>
    </row>
    <row r="506" spans="2:10" x14ac:dyDescent="0.35">
      <c r="B506" s="3"/>
      <c r="C506" s="3"/>
      <c r="F506" t="s">
        <v>8219</v>
      </c>
      <c r="G506">
        <v>28</v>
      </c>
      <c r="I506" t="s">
        <v>8221</v>
      </c>
      <c r="J506">
        <v>2</v>
      </c>
    </row>
    <row r="507" spans="2:10" x14ac:dyDescent="0.35">
      <c r="B507" s="3"/>
      <c r="C507" s="3"/>
      <c r="F507" t="s">
        <v>8219</v>
      </c>
      <c r="G507">
        <v>28</v>
      </c>
      <c r="I507" t="s">
        <v>8221</v>
      </c>
      <c r="J507">
        <v>2</v>
      </c>
    </row>
    <row r="508" spans="2:10" x14ac:dyDescent="0.35">
      <c r="B508" s="3"/>
      <c r="C508" s="3"/>
      <c r="F508" t="s">
        <v>8219</v>
      </c>
      <c r="G508">
        <v>28</v>
      </c>
      <c r="I508" t="s">
        <v>8221</v>
      </c>
      <c r="J508">
        <v>2</v>
      </c>
    </row>
    <row r="509" spans="2:10" x14ac:dyDescent="0.35">
      <c r="B509" s="3"/>
      <c r="C509" s="3"/>
      <c r="F509" t="s">
        <v>8219</v>
      </c>
      <c r="G509">
        <v>28</v>
      </c>
      <c r="I509" t="s">
        <v>8221</v>
      </c>
      <c r="J509">
        <v>2</v>
      </c>
    </row>
    <row r="510" spans="2:10" x14ac:dyDescent="0.35">
      <c r="B510" s="3"/>
      <c r="C510" s="3"/>
      <c r="F510" t="s">
        <v>8219</v>
      </c>
      <c r="G510">
        <v>28</v>
      </c>
      <c r="I510" t="s">
        <v>8221</v>
      </c>
      <c r="J510">
        <v>2</v>
      </c>
    </row>
    <row r="511" spans="2:10" x14ac:dyDescent="0.35">
      <c r="B511" s="3"/>
      <c r="C511" s="3"/>
      <c r="F511" t="s">
        <v>8219</v>
      </c>
      <c r="G511">
        <v>28</v>
      </c>
      <c r="I511" t="s">
        <v>8221</v>
      </c>
      <c r="J511">
        <v>2</v>
      </c>
    </row>
    <row r="512" spans="2:10" x14ac:dyDescent="0.35">
      <c r="B512" s="3"/>
      <c r="C512" s="3"/>
      <c r="F512" t="s">
        <v>8219</v>
      </c>
      <c r="G512">
        <v>28</v>
      </c>
      <c r="I512" t="s">
        <v>8221</v>
      </c>
      <c r="J512">
        <v>2</v>
      </c>
    </row>
    <row r="513" spans="2:10" x14ac:dyDescent="0.35">
      <c r="B513" s="3"/>
      <c r="C513" s="3"/>
      <c r="F513" t="s">
        <v>8219</v>
      </c>
      <c r="G513">
        <v>28</v>
      </c>
      <c r="I513" t="s">
        <v>8221</v>
      </c>
      <c r="J513">
        <v>2</v>
      </c>
    </row>
    <row r="514" spans="2:10" x14ac:dyDescent="0.35">
      <c r="B514" s="3"/>
      <c r="C514" s="3"/>
      <c r="F514" t="s">
        <v>8219</v>
      </c>
      <c r="G514">
        <v>28</v>
      </c>
      <c r="I514" t="s">
        <v>8221</v>
      </c>
      <c r="J514">
        <v>2</v>
      </c>
    </row>
    <row r="515" spans="2:10" x14ac:dyDescent="0.35">
      <c r="B515" s="3"/>
      <c r="C515" s="3"/>
      <c r="F515" t="s">
        <v>8219</v>
      </c>
      <c r="G515">
        <v>28</v>
      </c>
      <c r="I515" t="s">
        <v>8221</v>
      </c>
      <c r="J515">
        <v>2</v>
      </c>
    </row>
    <row r="516" spans="2:10" x14ac:dyDescent="0.35">
      <c r="B516" s="3"/>
      <c r="C516" s="3"/>
      <c r="F516" t="s">
        <v>8219</v>
      </c>
      <c r="G516">
        <v>28</v>
      </c>
      <c r="I516" t="s">
        <v>8221</v>
      </c>
      <c r="J516">
        <v>2</v>
      </c>
    </row>
    <row r="517" spans="2:10" x14ac:dyDescent="0.35">
      <c r="B517" s="3"/>
      <c r="C517" s="3"/>
      <c r="F517" t="s">
        <v>8219</v>
      </c>
      <c r="G517">
        <v>28</v>
      </c>
      <c r="I517" t="s">
        <v>8221</v>
      </c>
      <c r="J517">
        <v>2</v>
      </c>
    </row>
    <row r="518" spans="2:10" x14ac:dyDescent="0.35">
      <c r="B518" s="3"/>
      <c r="C518" s="3"/>
      <c r="F518" t="s">
        <v>8219</v>
      </c>
      <c r="G518">
        <v>28</v>
      </c>
      <c r="I518" t="s">
        <v>8221</v>
      </c>
      <c r="J518">
        <v>2</v>
      </c>
    </row>
    <row r="519" spans="2:10" x14ac:dyDescent="0.35">
      <c r="B519" s="3"/>
      <c r="C519" s="3"/>
      <c r="F519" t="s">
        <v>8219</v>
      </c>
      <c r="G519">
        <v>28</v>
      </c>
      <c r="I519" t="s">
        <v>8221</v>
      </c>
      <c r="J519">
        <v>2</v>
      </c>
    </row>
    <row r="520" spans="2:10" x14ac:dyDescent="0.35">
      <c r="B520" s="3"/>
      <c r="C520" s="3"/>
      <c r="F520" t="s">
        <v>8219</v>
      </c>
      <c r="G520">
        <v>28</v>
      </c>
      <c r="I520" t="s">
        <v>8221</v>
      </c>
      <c r="J520">
        <v>2</v>
      </c>
    </row>
    <row r="521" spans="2:10" x14ac:dyDescent="0.35">
      <c r="B521" s="3"/>
      <c r="C521" s="3"/>
      <c r="F521" t="s">
        <v>8219</v>
      </c>
      <c r="G521">
        <v>28</v>
      </c>
      <c r="I521" t="s">
        <v>8221</v>
      </c>
      <c r="J521">
        <v>2</v>
      </c>
    </row>
    <row r="522" spans="2:10" x14ac:dyDescent="0.35">
      <c r="B522" s="3"/>
      <c r="C522" s="3"/>
      <c r="F522" t="s">
        <v>8219</v>
      </c>
      <c r="G522">
        <v>28</v>
      </c>
      <c r="I522" t="s">
        <v>8221</v>
      </c>
      <c r="J522">
        <v>2</v>
      </c>
    </row>
    <row r="523" spans="2:10" x14ac:dyDescent="0.35">
      <c r="B523" s="3"/>
      <c r="C523" s="3"/>
      <c r="F523" t="s">
        <v>8219</v>
      </c>
      <c r="G523">
        <v>28</v>
      </c>
      <c r="I523" t="s">
        <v>8221</v>
      </c>
      <c r="J523">
        <v>2</v>
      </c>
    </row>
    <row r="524" spans="2:10" x14ac:dyDescent="0.35">
      <c r="B524" s="3"/>
      <c r="C524" s="3"/>
      <c r="F524" t="s">
        <v>8219</v>
      </c>
      <c r="G524">
        <v>28</v>
      </c>
      <c r="I524" t="s">
        <v>8221</v>
      </c>
      <c r="J524">
        <v>2</v>
      </c>
    </row>
    <row r="525" spans="2:10" x14ac:dyDescent="0.35">
      <c r="B525" s="3"/>
      <c r="C525" s="3"/>
      <c r="F525" t="s">
        <v>8219</v>
      </c>
      <c r="G525">
        <v>28</v>
      </c>
      <c r="I525" t="s">
        <v>8221</v>
      </c>
      <c r="J525">
        <v>2</v>
      </c>
    </row>
    <row r="526" spans="2:10" x14ac:dyDescent="0.35">
      <c r="B526" s="3"/>
      <c r="C526" s="3"/>
      <c r="F526" t="s">
        <v>8219</v>
      </c>
      <c r="G526">
        <v>28</v>
      </c>
      <c r="I526" t="s">
        <v>8221</v>
      </c>
      <c r="J526">
        <v>2</v>
      </c>
    </row>
    <row r="527" spans="2:10" x14ac:dyDescent="0.35">
      <c r="B527" s="3"/>
      <c r="C527" s="3"/>
      <c r="F527" t="s">
        <v>8219</v>
      </c>
      <c r="G527">
        <v>28</v>
      </c>
      <c r="I527" t="s">
        <v>8221</v>
      </c>
      <c r="J527">
        <v>2</v>
      </c>
    </row>
    <row r="528" spans="2:10" x14ac:dyDescent="0.35">
      <c r="B528" s="3"/>
      <c r="C528" s="3"/>
      <c r="F528" t="s">
        <v>8219</v>
      </c>
      <c r="G528">
        <v>28</v>
      </c>
      <c r="I528" t="s">
        <v>8221</v>
      </c>
      <c r="J528">
        <v>2</v>
      </c>
    </row>
    <row r="529" spans="2:10" x14ac:dyDescent="0.35">
      <c r="B529" s="3"/>
      <c r="C529" s="3"/>
      <c r="F529" t="s">
        <v>8219</v>
      </c>
      <c r="G529">
        <v>28</v>
      </c>
      <c r="I529" t="s">
        <v>8221</v>
      </c>
      <c r="J529">
        <v>2</v>
      </c>
    </row>
    <row r="530" spans="2:10" x14ac:dyDescent="0.35">
      <c r="B530" s="3"/>
      <c r="C530" s="3"/>
      <c r="F530" t="s">
        <v>8219</v>
      </c>
      <c r="G530">
        <v>28</v>
      </c>
      <c r="I530" t="s">
        <v>8221</v>
      </c>
      <c r="J530">
        <v>2</v>
      </c>
    </row>
    <row r="531" spans="2:10" x14ac:dyDescent="0.35">
      <c r="B531" s="3"/>
      <c r="C531" s="3"/>
      <c r="F531" t="s">
        <v>8219</v>
      </c>
      <c r="G531">
        <v>28</v>
      </c>
      <c r="I531" t="s">
        <v>8221</v>
      </c>
      <c r="J531">
        <v>2</v>
      </c>
    </row>
    <row r="532" spans="2:10" x14ac:dyDescent="0.35">
      <c r="B532" s="3"/>
      <c r="C532" s="3"/>
      <c r="F532" t="s">
        <v>8219</v>
      </c>
      <c r="G532">
        <v>28</v>
      </c>
      <c r="I532" t="s">
        <v>8221</v>
      </c>
      <c r="J532">
        <v>2</v>
      </c>
    </row>
    <row r="533" spans="2:10" x14ac:dyDescent="0.35">
      <c r="B533" s="3"/>
      <c r="C533" s="3"/>
      <c r="F533" t="s">
        <v>8219</v>
      </c>
      <c r="G533">
        <v>28</v>
      </c>
      <c r="I533" t="s">
        <v>8221</v>
      </c>
      <c r="J533">
        <v>2</v>
      </c>
    </row>
    <row r="534" spans="2:10" x14ac:dyDescent="0.35">
      <c r="B534" s="3"/>
      <c r="C534" s="3"/>
      <c r="F534" t="s">
        <v>8219</v>
      </c>
      <c r="G534">
        <v>29</v>
      </c>
      <c r="I534" t="s">
        <v>8221</v>
      </c>
      <c r="J534">
        <v>2</v>
      </c>
    </row>
    <row r="535" spans="2:10" x14ac:dyDescent="0.35">
      <c r="B535" s="3"/>
      <c r="C535" s="3"/>
      <c r="F535" t="s">
        <v>8219</v>
      </c>
      <c r="G535">
        <v>29</v>
      </c>
      <c r="I535" t="s">
        <v>8221</v>
      </c>
      <c r="J535">
        <v>2</v>
      </c>
    </row>
    <row r="536" spans="2:10" x14ac:dyDescent="0.35">
      <c r="B536" s="3"/>
      <c r="C536" s="3"/>
      <c r="F536" t="s">
        <v>8219</v>
      </c>
      <c r="G536">
        <v>29</v>
      </c>
      <c r="I536" t="s">
        <v>8221</v>
      </c>
      <c r="J536">
        <v>2</v>
      </c>
    </row>
    <row r="537" spans="2:10" x14ac:dyDescent="0.35">
      <c r="B537" s="3"/>
      <c r="C537" s="3"/>
      <c r="F537" t="s">
        <v>8219</v>
      </c>
      <c r="G537">
        <v>29</v>
      </c>
      <c r="I537" t="s">
        <v>8221</v>
      </c>
      <c r="J537">
        <v>2</v>
      </c>
    </row>
    <row r="538" spans="2:10" x14ac:dyDescent="0.35">
      <c r="B538" s="3"/>
      <c r="C538" s="3"/>
      <c r="F538" t="s">
        <v>8219</v>
      </c>
      <c r="G538">
        <v>29</v>
      </c>
      <c r="I538" t="s">
        <v>8221</v>
      </c>
      <c r="J538">
        <v>2</v>
      </c>
    </row>
    <row r="539" spans="2:10" x14ac:dyDescent="0.35">
      <c r="B539" s="3"/>
      <c r="C539" s="3"/>
      <c r="F539" t="s">
        <v>8219</v>
      </c>
      <c r="G539">
        <v>29</v>
      </c>
      <c r="I539" t="s">
        <v>8221</v>
      </c>
      <c r="J539">
        <v>2</v>
      </c>
    </row>
    <row r="540" spans="2:10" x14ac:dyDescent="0.35">
      <c r="B540" s="3"/>
      <c r="C540" s="3"/>
      <c r="F540" t="s">
        <v>8219</v>
      </c>
      <c r="G540">
        <v>29</v>
      </c>
      <c r="I540" t="s">
        <v>8221</v>
      </c>
      <c r="J540">
        <v>2</v>
      </c>
    </row>
    <row r="541" spans="2:10" x14ac:dyDescent="0.35">
      <c r="B541" s="3"/>
      <c r="C541" s="3"/>
      <c r="F541" t="s">
        <v>8219</v>
      </c>
      <c r="G541">
        <v>29</v>
      </c>
      <c r="I541" t="s">
        <v>8221</v>
      </c>
      <c r="J541">
        <v>2</v>
      </c>
    </row>
    <row r="542" spans="2:10" x14ac:dyDescent="0.35">
      <c r="B542" s="3"/>
      <c r="C542" s="3"/>
      <c r="F542" t="s">
        <v>8219</v>
      </c>
      <c r="G542">
        <v>29</v>
      </c>
      <c r="I542" t="s">
        <v>8221</v>
      </c>
      <c r="J542">
        <v>2</v>
      </c>
    </row>
    <row r="543" spans="2:10" x14ac:dyDescent="0.35">
      <c r="B543" s="3"/>
      <c r="C543" s="3"/>
      <c r="F543" t="s">
        <v>8219</v>
      </c>
      <c r="G543">
        <v>29</v>
      </c>
      <c r="I543" t="s">
        <v>8221</v>
      </c>
      <c r="J543">
        <v>2</v>
      </c>
    </row>
    <row r="544" spans="2:10" x14ac:dyDescent="0.35">
      <c r="B544" s="3"/>
      <c r="C544" s="3"/>
      <c r="F544" t="s">
        <v>8219</v>
      </c>
      <c r="G544">
        <v>29</v>
      </c>
      <c r="I544" t="s">
        <v>8221</v>
      </c>
      <c r="J544">
        <v>2</v>
      </c>
    </row>
    <row r="545" spans="2:10" x14ac:dyDescent="0.35">
      <c r="B545" s="3"/>
      <c r="C545" s="3"/>
      <c r="F545" t="s">
        <v>8219</v>
      </c>
      <c r="G545">
        <v>29</v>
      </c>
      <c r="I545" t="s">
        <v>8221</v>
      </c>
      <c r="J545">
        <v>2</v>
      </c>
    </row>
    <row r="546" spans="2:10" x14ac:dyDescent="0.35">
      <c r="B546" s="3"/>
      <c r="C546" s="3"/>
      <c r="F546" t="s">
        <v>8219</v>
      </c>
      <c r="G546">
        <v>29</v>
      </c>
      <c r="I546" t="s">
        <v>8221</v>
      </c>
      <c r="J546">
        <v>2</v>
      </c>
    </row>
    <row r="547" spans="2:10" x14ac:dyDescent="0.35">
      <c r="B547" s="3"/>
      <c r="C547" s="3"/>
      <c r="F547" t="s">
        <v>8219</v>
      </c>
      <c r="G547">
        <v>29</v>
      </c>
      <c r="I547" t="s">
        <v>8221</v>
      </c>
      <c r="J547">
        <v>2</v>
      </c>
    </row>
    <row r="548" spans="2:10" x14ac:dyDescent="0.35">
      <c r="B548" s="3"/>
      <c r="C548" s="3"/>
      <c r="F548" t="s">
        <v>8219</v>
      </c>
      <c r="G548">
        <v>29</v>
      </c>
      <c r="I548" t="s">
        <v>8221</v>
      </c>
      <c r="J548">
        <v>2</v>
      </c>
    </row>
    <row r="549" spans="2:10" x14ac:dyDescent="0.35">
      <c r="B549" s="3"/>
      <c r="C549" s="3"/>
      <c r="F549" t="s">
        <v>8219</v>
      </c>
      <c r="G549">
        <v>29</v>
      </c>
      <c r="I549" t="s">
        <v>8221</v>
      </c>
      <c r="J549">
        <v>2</v>
      </c>
    </row>
    <row r="550" spans="2:10" x14ac:dyDescent="0.35">
      <c r="B550" s="3"/>
      <c r="C550" s="3"/>
      <c r="F550" t="s">
        <v>8219</v>
      </c>
      <c r="G550">
        <v>29</v>
      </c>
      <c r="I550" t="s">
        <v>8221</v>
      </c>
      <c r="J550">
        <v>2</v>
      </c>
    </row>
    <row r="551" spans="2:10" x14ac:dyDescent="0.35">
      <c r="B551" s="3"/>
      <c r="C551" s="3"/>
      <c r="F551" t="s">
        <v>8219</v>
      </c>
      <c r="G551">
        <v>29</v>
      </c>
      <c r="I551" t="s">
        <v>8221</v>
      </c>
      <c r="J551">
        <v>2</v>
      </c>
    </row>
    <row r="552" spans="2:10" x14ac:dyDescent="0.35">
      <c r="B552" s="3"/>
      <c r="C552" s="3"/>
      <c r="F552" t="s">
        <v>8219</v>
      </c>
      <c r="G552">
        <v>30</v>
      </c>
      <c r="I552" t="s">
        <v>8221</v>
      </c>
      <c r="J552">
        <v>2</v>
      </c>
    </row>
    <row r="553" spans="2:10" x14ac:dyDescent="0.35">
      <c r="B553" s="3"/>
      <c r="C553" s="3"/>
      <c r="F553" t="s">
        <v>8219</v>
      </c>
      <c r="G553">
        <v>30</v>
      </c>
      <c r="I553" t="s">
        <v>8221</v>
      </c>
      <c r="J553">
        <v>2</v>
      </c>
    </row>
    <row r="554" spans="2:10" x14ac:dyDescent="0.35">
      <c r="B554" s="3"/>
      <c r="C554" s="3"/>
      <c r="F554" t="s">
        <v>8219</v>
      </c>
      <c r="G554">
        <v>30</v>
      </c>
      <c r="I554" t="s">
        <v>8221</v>
      </c>
      <c r="J554">
        <v>2</v>
      </c>
    </row>
    <row r="555" spans="2:10" x14ac:dyDescent="0.35">
      <c r="B555" s="3"/>
      <c r="C555" s="3"/>
      <c r="F555" t="s">
        <v>8219</v>
      </c>
      <c r="G555">
        <v>30</v>
      </c>
      <c r="I555" t="s">
        <v>8221</v>
      </c>
      <c r="J555">
        <v>2</v>
      </c>
    </row>
    <row r="556" spans="2:10" x14ac:dyDescent="0.35">
      <c r="B556" s="3"/>
      <c r="C556" s="3"/>
      <c r="F556" t="s">
        <v>8219</v>
      </c>
      <c r="G556">
        <v>30</v>
      </c>
      <c r="I556" t="s">
        <v>8221</v>
      </c>
      <c r="J556">
        <v>2</v>
      </c>
    </row>
    <row r="557" spans="2:10" x14ac:dyDescent="0.35">
      <c r="B557" s="3"/>
      <c r="C557" s="3"/>
      <c r="F557" t="s">
        <v>8219</v>
      </c>
      <c r="G557">
        <v>30</v>
      </c>
      <c r="I557" t="s">
        <v>8221</v>
      </c>
      <c r="J557">
        <v>2</v>
      </c>
    </row>
    <row r="558" spans="2:10" x14ac:dyDescent="0.35">
      <c r="B558" s="3"/>
      <c r="C558" s="3"/>
      <c r="F558" t="s">
        <v>8219</v>
      </c>
      <c r="G558">
        <v>30</v>
      </c>
      <c r="I558" t="s">
        <v>8221</v>
      </c>
      <c r="J558">
        <v>2</v>
      </c>
    </row>
    <row r="559" spans="2:10" x14ac:dyDescent="0.35">
      <c r="B559" s="3"/>
      <c r="C559" s="3"/>
      <c r="F559" t="s">
        <v>8219</v>
      </c>
      <c r="G559">
        <v>30</v>
      </c>
      <c r="I559" t="s">
        <v>8221</v>
      </c>
      <c r="J559">
        <v>2</v>
      </c>
    </row>
    <row r="560" spans="2:10" x14ac:dyDescent="0.35">
      <c r="B560" s="3"/>
      <c r="C560" s="3"/>
      <c r="F560" t="s">
        <v>8219</v>
      </c>
      <c r="G560">
        <v>30</v>
      </c>
      <c r="I560" t="s">
        <v>8221</v>
      </c>
      <c r="J560">
        <v>2</v>
      </c>
    </row>
    <row r="561" spans="2:10" x14ac:dyDescent="0.35">
      <c r="B561" s="3"/>
      <c r="C561" s="3"/>
      <c r="F561" t="s">
        <v>8219</v>
      </c>
      <c r="G561">
        <v>30</v>
      </c>
      <c r="I561" t="s">
        <v>8221</v>
      </c>
      <c r="J561">
        <v>2</v>
      </c>
    </row>
    <row r="562" spans="2:10" x14ac:dyDescent="0.35">
      <c r="B562" s="3"/>
      <c r="C562" s="3"/>
      <c r="F562" t="s">
        <v>8219</v>
      </c>
      <c r="G562">
        <v>30</v>
      </c>
      <c r="I562" t="s">
        <v>8221</v>
      </c>
      <c r="J562">
        <v>2</v>
      </c>
    </row>
    <row r="563" spans="2:10" x14ac:dyDescent="0.35">
      <c r="B563" s="3"/>
      <c r="C563" s="3"/>
      <c r="F563" t="s">
        <v>8219</v>
      </c>
      <c r="G563">
        <v>30</v>
      </c>
      <c r="I563" t="s">
        <v>8221</v>
      </c>
      <c r="J563">
        <v>2</v>
      </c>
    </row>
    <row r="564" spans="2:10" x14ac:dyDescent="0.35">
      <c r="B564" s="3"/>
      <c r="C564" s="3"/>
      <c r="F564" t="s">
        <v>8219</v>
      </c>
      <c r="G564">
        <v>30</v>
      </c>
      <c r="I564" t="s">
        <v>8221</v>
      </c>
      <c r="J564">
        <v>2</v>
      </c>
    </row>
    <row r="565" spans="2:10" x14ac:dyDescent="0.35">
      <c r="B565" s="3"/>
      <c r="C565" s="3"/>
      <c r="F565" t="s">
        <v>8219</v>
      </c>
      <c r="G565">
        <v>30</v>
      </c>
      <c r="I565" t="s">
        <v>8221</v>
      </c>
      <c r="J565">
        <v>2</v>
      </c>
    </row>
    <row r="566" spans="2:10" x14ac:dyDescent="0.35">
      <c r="B566" s="3"/>
      <c r="C566" s="3"/>
      <c r="F566" t="s">
        <v>8219</v>
      </c>
      <c r="G566">
        <v>30</v>
      </c>
      <c r="I566" t="s">
        <v>8221</v>
      </c>
      <c r="J566">
        <v>2</v>
      </c>
    </row>
    <row r="567" spans="2:10" x14ac:dyDescent="0.35">
      <c r="B567" s="3"/>
      <c r="C567" s="3"/>
      <c r="F567" t="s">
        <v>8219</v>
      </c>
      <c r="G567">
        <v>30</v>
      </c>
      <c r="I567" t="s">
        <v>8221</v>
      </c>
      <c r="J567">
        <v>2</v>
      </c>
    </row>
    <row r="568" spans="2:10" x14ac:dyDescent="0.35">
      <c r="B568" s="3"/>
      <c r="C568" s="3"/>
      <c r="F568" t="s">
        <v>8219</v>
      </c>
      <c r="G568">
        <v>30</v>
      </c>
      <c r="I568" t="s">
        <v>8221</v>
      </c>
      <c r="J568">
        <v>2</v>
      </c>
    </row>
    <row r="569" spans="2:10" x14ac:dyDescent="0.35">
      <c r="B569" s="3"/>
      <c r="C569" s="3"/>
      <c r="F569" t="s">
        <v>8219</v>
      </c>
      <c r="G569">
        <v>30</v>
      </c>
      <c r="I569" t="s">
        <v>8221</v>
      </c>
      <c r="J569">
        <v>2</v>
      </c>
    </row>
    <row r="570" spans="2:10" x14ac:dyDescent="0.35">
      <c r="B570" s="3"/>
      <c r="C570" s="3"/>
      <c r="F570" t="s">
        <v>8219</v>
      </c>
      <c r="G570">
        <v>30</v>
      </c>
      <c r="I570" t="s">
        <v>8221</v>
      </c>
      <c r="J570">
        <v>2</v>
      </c>
    </row>
    <row r="571" spans="2:10" x14ac:dyDescent="0.35">
      <c r="B571" s="3"/>
      <c r="C571" s="3"/>
      <c r="F571" t="s">
        <v>8219</v>
      </c>
      <c r="G571">
        <v>30</v>
      </c>
      <c r="I571" t="s">
        <v>8221</v>
      </c>
      <c r="J571">
        <v>2</v>
      </c>
    </row>
    <row r="572" spans="2:10" x14ac:dyDescent="0.35">
      <c r="B572" s="3"/>
      <c r="C572" s="3"/>
      <c r="F572" t="s">
        <v>8219</v>
      </c>
      <c r="G572">
        <v>30</v>
      </c>
      <c r="I572" t="s">
        <v>8221</v>
      </c>
      <c r="J572">
        <v>2</v>
      </c>
    </row>
    <row r="573" spans="2:10" x14ac:dyDescent="0.35">
      <c r="B573" s="3"/>
      <c r="C573" s="3"/>
      <c r="F573" t="s">
        <v>8219</v>
      </c>
      <c r="G573">
        <v>30</v>
      </c>
      <c r="I573" t="s">
        <v>8221</v>
      </c>
      <c r="J573">
        <v>2</v>
      </c>
    </row>
    <row r="574" spans="2:10" x14ac:dyDescent="0.35">
      <c r="B574" s="3"/>
      <c r="C574" s="3"/>
      <c r="F574" t="s">
        <v>8219</v>
      </c>
      <c r="G574">
        <v>30</v>
      </c>
      <c r="I574" t="s">
        <v>8221</v>
      </c>
      <c r="J574">
        <v>2</v>
      </c>
    </row>
    <row r="575" spans="2:10" x14ac:dyDescent="0.35">
      <c r="B575" s="3"/>
      <c r="C575" s="3"/>
      <c r="F575" t="s">
        <v>8219</v>
      </c>
      <c r="G575">
        <v>30</v>
      </c>
      <c r="I575" t="s">
        <v>8221</v>
      </c>
      <c r="J575">
        <v>2</v>
      </c>
    </row>
    <row r="576" spans="2:10" x14ac:dyDescent="0.35">
      <c r="B576" s="3"/>
      <c r="C576" s="3"/>
      <c r="F576" t="s">
        <v>8219</v>
      </c>
      <c r="G576">
        <v>31</v>
      </c>
      <c r="I576" t="s">
        <v>8221</v>
      </c>
      <c r="J576">
        <v>2</v>
      </c>
    </row>
    <row r="577" spans="2:10" x14ac:dyDescent="0.35">
      <c r="B577" s="3"/>
      <c r="C577" s="3"/>
      <c r="F577" t="s">
        <v>8219</v>
      </c>
      <c r="G577">
        <v>31</v>
      </c>
      <c r="I577" t="s">
        <v>8221</v>
      </c>
      <c r="J577">
        <v>2</v>
      </c>
    </row>
    <row r="578" spans="2:10" x14ac:dyDescent="0.35">
      <c r="B578" s="3"/>
      <c r="C578" s="3"/>
      <c r="F578" t="s">
        <v>8219</v>
      </c>
      <c r="G578">
        <v>31</v>
      </c>
      <c r="I578" t="s">
        <v>8221</v>
      </c>
      <c r="J578">
        <v>2</v>
      </c>
    </row>
    <row r="579" spans="2:10" x14ac:dyDescent="0.35">
      <c r="B579" s="3"/>
      <c r="C579" s="3"/>
      <c r="F579" t="s">
        <v>8219</v>
      </c>
      <c r="G579">
        <v>31</v>
      </c>
      <c r="I579" t="s">
        <v>8221</v>
      </c>
      <c r="J579">
        <v>2</v>
      </c>
    </row>
    <row r="580" spans="2:10" x14ac:dyDescent="0.35">
      <c r="B580" s="3"/>
      <c r="C580" s="3"/>
      <c r="F580" t="s">
        <v>8219</v>
      </c>
      <c r="G580">
        <v>31</v>
      </c>
      <c r="I580" t="s">
        <v>8221</v>
      </c>
      <c r="J580">
        <v>2</v>
      </c>
    </row>
    <row r="581" spans="2:10" x14ac:dyDescent="0.35">
      <c r="B581" s="3"/>
      <c r="C581" s="3"/>
      <c r="F581" t="s">
        <v>8219</v>
      </c>
      <c r="G581">
        <v>31</v>
      </c>
      <c r="I581" t="s">
        <v>8221</v>
      </c>
      <c r="J581">
        <v>2</v>
      </c>
    </row>
    <row r="582" spans="2:10" x14ac:dyDescent="0.35">
      <c r="B582" s="3"/>
      <c r="C582" s="3"/>
      <c r="F582" t="s">
        <v>8219</v>
      </c>
      <c r="G582">
        <v>31</v>
      </c>
      <c r="I582" t="s">
        <v>8221</v>
      </c>
      <c r="J582">
        <v>2</v>
      </c>
    </row>
    <row r="583" spans="2:10" x14ac:dyDescent="0.35">
      <c r="B583" s="3"/>
      <c r="C583" s="3"/>
      <c r="F583" t="s">
        <v>8219</v>
      </c>
      <c r="G583">
        <v>31</v>
      </c>
      <c r="I583" t="s">
        <v>8221</v>
      </c>
      <c r="J583">
        <v>2</v>
      </c>
    </row>
    <row r="584" spans="2:10" x14ac:dyDescent="0.35">
      <c r="B584" s="3"/>
      <c r="C584" s="3"/>
      <c r="F584" t="s">
        <v>8219</v>
      </c>
      <c r="G584">
        <v>31</v>
      </c>
      <c r="I584" t="s">
        <v>8221</v>
      </c>
      <c r="J584">
        <v>2</v>
      </c>
    </row>
    <row r="585" spans="2:10" x14ac:dyDescent="0.35">
      <c r="B585" s="3"/>
      <c r="C585" s="3"/>
      <c r="F585" t="s">
        <v>8219</v>
      </c>
      <c r="G585">
        <v>31</v>
      </c>
      <c r="I585" t="s">
        <v>8221</v>
      </c>
      <c r="J585">
        <v>2</v>
      </c>
    </row>
    <row r="586" spans="2:10" x14ac:dyDescent="0.35">
      <c r="B586" s="3"/>
      <c r="C586" s="3"/>
      <c r="F586" t="s">
        <v>8219</v>
      </c>
      <c r="G586">
        <v>31</v>
      </c>
      <c r="I586" t="s">
        <v>8221</v>
      </c>
      <c r="J586">
        <v>2</v>
      </c>
    </row>
    <row r="587" spans="2:10" x14ac:dyDescent="0.35">
      <c r="B587" s="3"/>
      <c r="C587" s="3"/>
      <c r="F587" t="s">
        <v>8219</v>
      </c>
      <c r="G587">
        <v>31</v>
      </c>
      <c r="I587" t="s">
        <v>8221</v>
      </c>
      <c r="J587">
        <v>2</v>
      </c>
    </row>
    <row r="588" spans="2:10" x14ac:dyDescent="0.35">
      <c r="B588" s="3"/>
      <c r="C588" s="3"/>
      <c r="F588" t="s">
        <v>8219</v>
      </c>
      <c r="G588">
        <v>31</v>
      </c>
      <c r="I588" t="s">
        <v>8221</v>
      </c>
      <c r="J588">
        <v>2</v>
      </c>
    </row>
    <row r="589" spans="2:10" x14ac:dyDescent="0.35">
      <c r="B589" s="3"/>
      <c r="C589" s="3"/>
      <c r="F589" t="s">
        <v>8219</v>
      </c>
      <c r="G589">
        <v>31</v>
      </c>
      <c r="I589" t="s">
        <v>8221</v>
      </c>
      <c r="J589">
        <v>2</v>
      </c>
    </row>
    <row r="590" spans="2:10" x14ac:dyDescent="0.35">
      <c r="B590" s="3"/>
      <c r="C590" s="3"/>
      <c r="F590" t="s">
        <v>8219</v>
      </c>
      <c r="G590">
        <v>31</v>
      </c>
      <c r="I590" t="s">
        <v>8221</v>
      </c>
      <c r="J590">
        <v>2</v>
      </c>
    </row>
    <row r="591" spans="2:10" x14ac:dyDescent="0.35">
      <c r="B591" s="3"/>
      <c r="C591" s="3"/>
      <c r="F591" t="s">
        <v>8219</v>
      </c>
      <c r="G591">
        <v>31</v>
      </c>
      <c r="I591" t="s">
        <v>8221</v>
      </c>
      <c r="J591">
        <v>2</v>
      </c>
    </row>
    <row r="592" spans="2:10" x14ac:dyDescent="0.35">
      <c r="B592" s="3"/>
      <c r="C592" s="3"/>
      <c r="F592" t="s">
        <v>8219</v>
      </c>
      <c r="G592">
        <v>31</v>
      </c>
      <c r="I592" t="s">
        <v>8221</v>
      </c>
      <c r="J592">
        <v>2</v>
      </c>
    </row>
    <row r="593" spans="2:10" x14ac:dyDescent="0.35">
      <c r="B593" s="3"/>
      <c r="C593" s="3"/>
      <c r="F593" t="s">
        <v>8219</v>
      </c>
      <c r="G593">
        <v>31</v>
      </c>
      <c r="I593" t="s">
        <v>8221</v>
      </c>
      <c r="J593">
        <v>2</v>
      </c>
    </row>
    <row r="594" spans="2:10" x14ac:dyDescent="0.35">
      <c r="B594" s="3"/>
      <c r="C594" s="3"/>
      <c r="F594" t="s">
        <v>8219</v>
      </c>
      <c r="G594">
        <v>31</v>
      </c>
      <c r="I594" t="s">
        <v>8221</v>
      </c>
      <c r="J594">
        <v>2</v>
      </c>
    </row>
    <row r="595" spans="2:10" x14ac:dyDescent="0.35">
      <c r="B595" s="3"/>
      <c r="C595" s="3"/>
      <c r="F595" t="s">
        <v>8219</v>
      </c>
      <c r="G595">
        <v>31</v>
      </c>
      <c r="I595" t="s">
        <v>8221</v>
      </c>
      <c r="J595">
        <v>2</v>
      </c>
    </row>
    <row r="596" spans="2:10" x14ac:dyDescent="0.35">
      <c r="B596" s="3"/>
      <c r="C596" s="3"/>
      <c r="F596" t="s">
        <v>8219</v>
      </c>
      <c r="G596">
        <v>32</v>
      </c>
      <c r="I596" t="s">
        <v>8221</v>
      </c>
      <c r="J596">
        <v>2</v>
      </c>
    </row>
    <row r="597" spans="2:10" x14ac:dyDescent="0.35">
      <c r="B597" s="3"/>
      <c r="C597" s="3"/>
      <c r="F597" t="s">
        <v>8219</v>
      </c>
      <c r="G597">
        <v>32</v>
      </c>
      <c r="I597" t="s">
        <v>8221</v>
      </c>
      <c r="J597">
        <v>2</v>
      </c>
    </row>
    <row r="598" spans="2:10" x14ac:dyDescent="0.35">
      <c r="B598" s="3"/>
      <c r="C598" s="3"/>
      <c r="F598" t="s">
        <v>8219</v>
      </c>
      <c r="G598">
        <v>32</v>
      </c>
      <c r="I598" t="s">
        <v>8221</v>
      </c>
      <c r="J598">
        <v>2</v>
      </c>
    </row>
    <row r="599" spans="2:10" x14ac:dyDescent="0.35">
      <c r="B599" s="3"/>
      <c r="C599" s="3"/>
      <c r="F599" t="s">
        <v>8219</v>
      </c>
      <c r="G599">
        <v>32</v>
      </c>
      <c r="I599" t="s">
        <v>8221</v>
      </c>
      <c r="J599">
        <v>2</v>
      </c>
    </row>
    <row r="600" spans="2:10" x14ac:dyDescent="0.35">
      <c r="B600" s="3"/>
      <c r="C600" s="3"/>
      <c r="F600" t="s">
        <v>8219</v>
      </c>
      <c r="G600">
        <v>32</v>
      </c>
      <c r="I600" t="s">
        <v>8221</v>
      </c>
      <c r="J600">
        <v>2</v>
      </c>
    </row>
    <row r="601" spans="2:10" x14ac:dyDescent="0.35">
      <c r="B601" s="3"/>
      <c r="C601" s="3"/>
      <c r="F601" t="s">
        <v>8219</v>
      </c>
      <c r="G601">
        <v>32</v>
      </c>
      <c r="I601" t="s">
        <v>8221</v>
      </c>
      <c r="J601">
        <v>2</v>
      </c>
    </row>
    <row r="602" spans="2:10" x14ac:dyDescent="0.35">
      <c r="B602" s="3"/>
      <c r="C602" s="3"/>
      <c r="F602" t="s">
        <v>8219</v>
      </c>
      <c r="G602">
        <v>32</v>
      </c>
      <c r="I602" t="s">
        <v>8221</v>
      </c>
      <c r="J602">
        <v>2</v>
      </c>
    </row>
    <row r="603" spans="2:10" x14ac:dyDescent="0.35">
      <c r="B603" s="3"/>
      <c r="C603" s="3"/>
      <c r="F603" t="s">
        <v>8219</v>
      </c>
      <c r="G603">
        <v>32</v>
      </c>
      <c r="I603" t="s">
        <v>8221</v>
      </c>
      <c r="J603">
        <v>2</v>
      </c>
    </row>
    <row r="604" spans="2:10" x14ac:dyDescent="0.35">
      <c r="B604" s="3"/>
      <c r="C604" s="3"/>
      <c r="F604" t="s">
        <v>8219</v>
      </c>
      <c r="G604">
        <v>32</v>
      </c>
      <c r="I604" t="s">
        <v>8221</v>
      </c>
      <c r="J604">
        <v>2</v>
      </c>
    </row>
    <row r="605" spans="2:10" x14ac:dyDescent="0.35">
      <c r="B605" s="3"/>
      <c r="C605" s="3"/>
      <c r="F605" t="s">
        <v>8219</v>
      </c>
      <c r="G605">
        <v>32</v>
      </c>
      <c r="I605" t="s">
        <v>8221</v>
      </c>
      <c r="J605">
        <v>2</v>
      </c>
    </row>
    <row r="606" spans="2:10" x14ac:dyDescent="0.35">
      <c r="B606" s="3"/>
      <c r="C606" s="3"/>
      <c r="F606" t="s">
        <v>8219</v>
      </c>
      <c r="G606">
        <v>32</v>
      </c>
      <c r="I606" t="s">
        <v>8221</v>
      </c>
      <c r="J606">
        <v>2</v>
      </c>
    </row>
    <row r="607" spans="2:10" x14ac:dyDescent="0.35">
      <c r="B607" s="3"/>
      <c r="C607" s="3"/>
      <c r="F607" t="s">
        <v>8219</v>
      </c>
      <c r="G607">
        <v>32</v>
      </c>
      <c r="I607" t="s">
        <v>8221</v>
      </c>
      <c r="J607">
        <v>2</v>
      </c>
    </row>
    <row r="608" spans="2:10" x14ac:dyDescent="0.35">
      <c r="B608" s="3"/>
      <c r="C608" s="3"/>
      <c r="F608" t="s">
        <v>8219</v>
      </c>
      <c r="G608">
        <v>32</v>
      </c>
      <c r="I608" t="s">
        <v>8221</v>
      </c>
      <c r="J608">
        <v>2</v>
      </c>
    </row>
    <row r="609" spans="2:10" x14ac:dyDescent="0.35">
      <c r="B609" s="3"/>
      <c r="C609" s="3"/>
      <c r="F609" t="s">
        <v>8219</v>
      </c>
      <c r="G609">
        <v>32</v>
      </c>
      <c r="I609" t="s">
        <v>8221</v>
      </c>
      <c r="J609">
        <v>2</v>
      </c>
    </row>
    <row r="610" spans="2:10" x14ac:dyDescent="0.35">
      <c r="B610" s="3"/>
      <c r="C610" s="3"/>
      <c r="F610" t="s">
        <v>8219</v>
      </c>
      <c r="G610">
        <v>32</v>
      </c>
      <c r="I610" t="s">
        <v>8221</v>
      </c>
      <c r="J610">
        <v>2</v>
      </c>
    </row>
    <row r="611" spans="2:10" x14ac:dyDescent="0.35">
      <c r="B611" s="3"/>
      <c r="C611" s="3"/>
      <c r="F611" t="s">
        <v>8219</v>
      </c>
      <c r="G611">
        <v>32</v>
      </c>
      <c r="I611" t="s">
        <v>8221</v>
      </c>
      <c r="J611">
        <v>2</v>
      </c>
    </row>
    <row r="612" spans="2:10" x14ac:dyDescent="0.35">
      <c r="B612" s="3"/>
      <c r="C612" s="3"/>
      <c r="F612" t="s">
        <v>8219</v>
      </c>
      <c r="G612">
        <v>32</v>
      </c>
      <c r="I612" t="s">
        <v>8221</v>
      </c>
      <c r="J612">
        <v>2</v>
      </c>
    </row>
    <row r="613" spans="2:10" x14ac:dyDescent="0.35">
      <c r="B613" s="3"/>
      <c r="C613" s="3"/>
      <c r="F613" t="s">
        <v>8219</v>
      </c>
      <c r="G613">
        <v>32</v>
      </c>
      <c r="I613" t="s">
        <v>8221</v>
      </c>
      <c r="J613">
        <v>2</v>
      </c>
    </row>
    <row r="614" spans="2:10" x14ac:dyDescent="0.35">
      <c r="B614" s="3"/>
      <c r="C614" s="3"/>
      <c r="F614" t="s">
        <v>8219</v>
      </c>
      <c r="G614">
        <v>32</v>
      </c>
      <c r="I614" t="s">
        <v>8221</v>
      </c>
      <c r="J614">
        <v>2</v>
      </c>
    </row>
    <row r="615" spans="2:10" x14ac:dyDescent="0.35">
      <c r="B615" s="3"/>
      <c r="C615" s="3"/>
      <c r="F615" t="s">
        <v>8219</v>
      </c>
      <c r="G615">
        <v>33</v>
      </c>
      <c r="I615" t="s">
        <v>8221</v>
      </c>
      <c r="J615">
        <v>2</v>
      </c>
    </row>
    <row r="616" spans="2:10" x14ac:dyDescent="0.35">
      <c r="B616" s="3"/>
      <c r="C616" s="3"/>
      <c r="F616" t="s">
        <v>8219</v>
      </c>
      <c r="G616">
        <v>33</v>
      </c>
      <c r="I616" t="s">
        <v>8221</v>
      </c>
      <c r="J616">
        <v>2</v>
      </c>
    </row>
    <row r="617" spans="2:10" x14ac:dyDescent="0.35">
      <c r="B617" s="3"/>
      <c r="C617" s="3"/>
      <c r="F617" t="s">
        <v>8219</v>
      </c>
      <c r="G617">
        <v>33</v>
      </c>
      <c r="I617" t="s">
        <v>8221</v>
      </c>
      <c r="J617">
        <v>2</v>
      </c>
    </row>
    <row r="618" spans="2:10" x14ac:dyDescent="0.35">
      <c r="B618" s="3"/>
      <c r="C618" s="3"/>
      <c r="F618" t="s">
        <v>8219</v>
      </c>
      <c r="G618">
        <v>33</v>
      </c>
      <c r="I618" t="s">
        <v>8221</v>
      </c>
      <c r="J618">
        <v>2</v>
      </c>
    </row>
    <row r="619" spans="2:10" x14ac:dyDescent="0.35">
      <c r="B619" s="3"/>
      <c r="C619" s="3"/>
      <c r="F619" t="s">
        <v>8219</v>
      </c>
      <c r="G619">
        <v>33</v>
      </c>
      <c r="I619" t="s">
        <v>8221</v>
      </c>
      <c r="J619">
        <v>2</v>
      </c>
    </row>
    <row r="620" spans="2:10" x14ac:dyDescent="0.35">
      <c r="B620" s="3"/>
      <c r="C620" s="3"/>
      <c r="F620" t="s">
        <v>8219</v>
      </c>
      <c r="G620">
        <v>33</v>
      </c>
      <c r="I620" t="s">
        <v>8221</v>
      </c>
      <c r="J620">
        <v>2</v>
      </c>
    </row>
    <row r="621" spans="2:10" x14ac:dyDescent="0.35">
      <c r="B621" s="3"/>
      <c r="C621" s="3"/>
      <c r="F621" t="s">
        <v>8219</v>
      </c>
      <c r="G621">
        <v>33</v>
      </c>
      <c r="I621" t="s">
        <v>8221</v>
      </c>
      <c r="J621">
        <v>2</v>
      </c>
    </row>
    <row r="622" spans="2:10" x14ac:dyDescent="0.35">
      <c r="B622" s="3"/>
      <c r="C622" s="3"/>
      <c r="F622" t="s">
        <v>8219</v>
      </c>
      <c r="G622">
        <v>33</v>
      </c>
      <c r="I622" t="s">
        <v>8221</v>
      </c>
      <c r="J622">
        <v>2</v>
      </c>
    </row>
    <row r="623" spans="2:10" x14ac:dyDescent="0.35">
      <c r="B623" s="3"/>
      <c r="C623" s="3"/>
      <c r="F623" t="s">
        <v>8219</v>
      </c>
      <c r="G623">
        <v>33</v>
      </c>
      <c r="I623" t="s">
        <v>8221</v>
      </c>
      <c r="J623">
        <v>2</v>
      </c>
    </row>
    <row r="624" spans="2:10" x14ac:dyDescent="0.35">
      <c r="B624" s="3"/>
      <c r="C624" s="3"/>
      <c r="F624" t="s">
        <v>8219</v>
      </c>
      <c r="G624">
        <v>33</v>
      </c>
      <c r="I624" t="s">
        <v>8221</v>
      </c>
      <c r="J624">
        <v>2</v>
      </c>
    </row>
    <row r="625" spans="2:10" x14ac:dyDescent="0.35">
      <c r="B625" s="3"/>
      <c r="C625" s="3"/>
      <c r="F625" t="s">
        <v>8219</v>
      </c>
      <c r="G625">
        <v>33</v>
      </c>
      <c r="I625" t="s">
        <v>8221</v>
      </c>
      <c r="J625">
        <v>2</v>
      </c>
    </row>
    <row r="626" spans="2:10" x14ac:dyDescent="0.35">
      <c r="B626" s="3"/>
      <c r="C626" s="3"/>
      <c r="F626" t="s">
        <v>8219</v>
      </c>
      <c r="G626">
        <v>33</v>
      </c>
      <c r="I626" t="s">
        <v>8221</v>
      </c>
      <c r="J626">
        <v>2</v>
      </c>
    </row>
    <row r="627" spans="2:10" x14ac:dyDescent="0.35">
      <c r="B627" s="3"/>
      <c r="C627" s="3"/>
      <c r="F627" t="s">
        <v>8219</v>
      </c>
      <c r="G627">
        <v>33</v>
      </c>
      <c r="I627" t="s">
        <v>8221</v>
      </c>
      <c r="J627">
        <v>2</v>
      </c>
    </row>
    <row r="628" spans="2:10" x14ac:dyDescent="0.35">
      <c r="B628" s="3"/>
      <c r="C628" s="3"/>
      <c r="F628" t="s">
        <v>8219</v>
      </c>
      <c r="G628">
        <v>33</v>
      </c>
      <c r="I628" t="s">
        <v>8221</v>
      </c>
      <c r="J628">
        <v>2</v>
      </c>
    </row>
    <row r="629" spans="2:10" x14ac:dyDescent="0.35">
      <c r="B629" s="3"/>
      <c r="C629" s="3"/>
      <c r="F629" t="s">
        <v>8219</v>
      </c>
      <c r="G629">
        <v>33</v>
      </c>
      <c r="I629" t="s">
        <v>8221</v>
      </c>
      <c r="J629">
        <v>2</v>
      </c>
    </row>
    <row r="630" spans="2:10" x14ac:dyDescent="0.35">
      <c r="B630" s="3"/>
      <c r="C630" s="3"/>
      <c r="F630" t="s">
        <v>8219</v>
      </c>
      <c r="G630">
        <v>33</v>
      </c>
      <c r="I630" t="s">
        <v>8221</v>
      </c>
      <c r="J630">
        <v>2</v>
      </c>
    </row>
    <row r="631" spans="2:10" x14ac:dyDescent="0.35">
      <c r="B631" s="3"/>
      <c r="C631" s="3"/>
      <c r="F631" t="s">
        <v>8219</v>
      </c>
      <c r="G631">
        <v>33</v>
      </c>
      <c r="I631" t="s">
        <v>8221</v>
      </c>
      <c r="J631">
        <v>2</v>
      </c>
    </row>
    <row r="632" spans="2:10" x14ac:dyDescent="0.35">
      <c r="B632" s="3"/>
      <c r="C632" s="3"/>
      <c r="F632" t="s">
        <v>8219</v>
      </c>
      <c r="G632">
        <v>33</v>
      </c>
      <c r="I632" t="s">
        <v>8221</v>
      </c>
      <c r="J632">
        <v>2</v>
      </c>
    </row>
    <row r="633" spans="2:10" x14ac:dyDescent="0.35">
      <c r="B633" s="3"/>
      <c r="C633" s="3"/>
      <c r="F633" t="s">
        <v>8219</v>
      </c>
      <c r="G633">
        <v>33</v>
      </c>
      <c r="I633" t="s">
        <v>8221</v>
      </c>
      <c r="J633">
        <v>2</v>
      </c>
    </row>
    <row r="634" spans="2:10" x14ac:dyDescent="0.35">
      <c r="B634" s="3"/>
      <c r="C634" s="3"/>
      <c r="F634" t="s">
        <v>8219</v>
      </c>
      <c r="G634">
        <v>33</v>
      </c>
      <c r="I634" t="s">
        <v>8221</v>
      </c>
      <c r="J634">
        <v>2</v>
      </c>
    </row>
    <row r="635" spans="2:10" x14ac:dyDescent="0.35">
      <c r="B635" s="3"/>
      <c r="C635" s="3"/>
      <c r="F635" t="s">
        <v>8219</v>
      </c>
      <c r="G635">
        <v>33</v>
      </c>
      <c r="I635" t="s">
        <v>8221</v>
      </c>
      <c r="J635">
        <v>2</v>
      </c>
    </row>
    <row r="636" spans="2:10" x14ac:dyDescent="0.35">
      <c r="B636" s="3"/>
      <c r="C636" s="3"/>
      <c r="F636" t="s">
        <v>8219</v>
      </c>
      <c r="G636">
        <v>33</v>
      </c>
      <c r="I636" t="s">
        <v>8221</v>
      </c>
      <c r="J636">
        <v>2</v>
      </c>
    </row>
    <row r="637" spans="2:10" x14ac:dyDescent="0.35">
      <c r="B637" s="3"/>
      <c r="C637" s="3"/>
      <c r="F637" t="s">
        <v>8219</v>
      </c>
      <c r="G637">
        <v>33</v>
      </c>
      <c r="I637" t="s">
        <v>8221</v>
      </c>
      <c r="J637">
        <v>2</v>
      </c>
    </row>
    <row r="638" spans="2:10" x14ac:dyDescent="0.35">
      <c r="B638" s="3"/>
      <c r="C638" s="3"/>
      <c r="F638" t="s">
        <v>8219</v>
      </c>
      <c r="G638">
        <v>33</v>
      </c>
      <c r="I638" t="s">
        <v>8221</v>
      </c>
      <c r="J638">
        <v>2</v>
      </c>
    </row>
    <row r="639" spans="2:10" x14ac:dyDescent="0.35">
      <c r="B639" s="3"/>
      <c r="C639" s="3"/>
      <c r="F639" t="s">
        <v>8219</v>
      </c>
      <c r="G639">
        <v>34</v>
      </c>
      <c r="I639" t="s">
        <v>8221</v>
      </c>
      <c r="J639">
        <v>2</v>
      </c>
    </row>
    <row r="640" spans="2:10" x14ac:dyDescent="0.35">
      <c r="B640" s="3"/>
      <c r="C640" s="3"/>
      <c r="F640" t="s">
        <v>8219</v>
      </c>
      <c r="G640">
        <v>34</v>
      </c>
      <c r="I640" t="s">
        <v>8221</v>
      </c>
      <c r="J640">
        <v>2</v>
      </c>
    </row>
    <row r="641" spans="2:10" x14ac:dyDescent="0.35">
      <c r="B641" s="3"/>
      <c r="C641" s="3"/>
      <c r="F641" t="s">
        <v>8219</v>
      </c>
      <c r="G641">
        <v>34</v>
      </c>
      <c r="I641" t="s">
        <v>8221</v>
      </c>
      <c r="J641">
        <v>2</v>
      </c>
    </row>
    <row r="642" spans="2:10" x14ac:dyDescent="0.35">
      <c r="B642" s="3"/>
      <c r="C642" s="3"/>
      <c r="F642" t="s">
        <v>8219</v>
      </c>
      <c r="G642">
        <v>34</v>
      </c>
      <c r="I642" t="s">
        <v>8221</v>
      </c>
      <c r="J642">
        <v>2</v>
      </c>
    </row>
    <row r="643" spans="2:10" x14ac:dyDescent="0.35">
      <c r="B643" s="3"/>
      <c r="C643" s="3"/>
      <c r="F643" t="s">
        <v>8219</v>
      </c>
      <c r="G643">
        <v>34</v>
      </c>
      <c r="I643" t="s">
        <v>8221</v>
      </c>
      <c r="J643">
        <v>2</v>
      </c>
    </row>
    <row r="644" spans="2:10" x14ac:dyDescent="0.35">
      <c r="B644" s="3"/>
      <c r="C644" s="3"/>
      <c r="F644" t="s">
        <v>8219</v>
      </c>
      <c r="G644">
        <v>34</v>
      </c>
      <c r="I644" t="s">
        <v>8221</v>
      </c>
      <c r="J644">
        <v>2</v>
      </c>
    </row>
    <row r="645" spans="2:10" x14ac:dyDescent="0.35">
      <c r="B645" s="3"/>
      <c r="C645" s="3"/>
      <c r="F645" t="s">
        <v>8219</v>
      </c>
      <c r="G645">
        <v>34</v>
      </c>
      <c r="I645" t="s">
        <v>8221</v>
      </c>
      <c r="J645">
        <v>2</v>
      </c>
    </row>
    <row r="646" spans="2:10" x14ac:dyDescent="0.35">
      <c r="B646" s="3"/>
      <c r="C646" s="3"/>
      <c r="F646" t="s">
        <v>8219</v>
      </c>
      <c r="G646">
        <v>34</v>
      </c>
      <c r="I646" t="s">
        <v>8221</v>
      </c>
      <c r="J646">
        <v>3</v>
      </c>
    </row>
    <row r="647" spans="2:10" x14ac:dyDescent="0.35">
      <c r="B647" s="3"/>
      <c r="C647" s="3"/>
      <c r="F647" t="s">
        <v>8219</v>
      </c>
      <c r="G647">
        <v>34</v>
      </c>
      <c r="I647" t="s">
        <v>8221</v>
      </c>
      <c r="J647">
        <v>3</v>
      </c>
    </row>
    <row r="648" spans="2:10" x14ac:dyDescent="0.35">
      <c r="B648" s="3"/>
      <c r="C648" s="3"/>
      <c r="F648" t="s">
        <v>8219</v>
      </c>
      <c r="G648">
        <v>34</v>
      </c>
      <c r="I648" t="s">
        <v>8221</v>
      </c>
      <c r="J648">
        <v>3</v>
      </c>
    </row>
    <row r="649" spans="2:10" x14ac:dyDescent="0.35">
      <c r="B649" s="3"/>
      <c r="C649" s="3"/>
      <c r="F649" t="s">
        <v>8219</v>
      </c>
      <c r="G649">
        <v>34</v>
      </c>
      <c r="I649" t="s">
        <v>8221</v>
      </c>
      <c r="J649">
        <v>3</v>
      </c>
    </row>
    <row r="650" spans="2:10" x14ac:dyDescent="0.35">
      <c r="B650" s="3"/>
      <c r="C650" s="3"/>
      <c r="F650" t="s">
        <v>8219</v>
      </c>
      <c r="G650">
        <v>34</v>
      </c>
      <c r="I650" t="s">
        <v>8221</v>
      </c>
      <c r="J650">
        <v>3</v>
      </c>
    </row>
    <row r="651" spans="2:10" x14ac:dyDescent="0.35">
      <c r="B651" s="3"/>
      <c r="C651" s="3"/>
      <c r="F651" t="s">
        <v>8219</v>
      </c>
      <c r="G651">
        <v>34</v>
      </c>
      <c r="I651" t="s">
        <v>8221</v>
      </c>
      <c r="J651">
        <v>3</v>
      </c>
    </row>
    <row r="652" spans="2:10" x14ac:dyDescent="0.35">
      <c r="B652" s="3"/>
      <c r="C652" s="3"/>
      <c r="F652" t="s">
        <v>8219</v>
      </c>
      <c r="G652">
        <v>34</v>
      </c>
      <c r="I652" t="s">
        <v>8221</v>
      </c>
      <c r="J652">
        <v>3</v>
      </c>
    </row>
    <row r="653" spans="2:10" x14ac:dyDescent="0.35">
      <c r="B653" s="3"/>
      <c r="C653" s="3"/>
      <c r="F653" t="s">
        <v>8219</v>
      </c>
      <c r="G653">
        <v>34</v>
      </c>
      <c r="I653" t="s">
        <v>8221</v>
      </c>
      <c r="J653">
        <v>3</v>
      </c>
    </row>
    <row r="654" spans="2:10" x14ac:dyDescent="0.35">
      <c r="B654" s="3"/>
      <c r="C654" s="3"/>
      <c r="F654" t="s">
        <v>8219</v>
      </c>
      <c r="G654">
        <v>34</v>
      </c>
      <c r="I654" t="s">
        <v>8221</v>
      </c>
      <c r="J654">
        <v>3</v>
      </c>
    </row>
    <row r="655" spans="2:10" x14ac:dyDescent="0.35">
      <c r="B655" s="3"/>
      <c r="C655" s="3"/>
      <c r="F655" t="s">
        <v>8219</v>
      </c>
      <c r="G655">
        <v>34</v>
      </c>
      <c r="I655" t="s">
        <v>8221</v>
      </c>
      <c r="J655">
        <v>3</v>
      </c>
    </row>
    <row r="656" spans="2:10" x14ac:dyDescent="0.35">
      <c r="B656" s="3"/>
      <c r="C656" s="3"/>
      <c r="F656" t="s">
        <v>8219</v>
      </c>
      <c r="G656">
        <v>34</v>
      </c>
      <c r="I656" t="s">
        <v>8221</v>
      </c>
      <c r="J656">
        <v>3</v>
      </c>
    </row>
    <row r="657" spans="2:10" x14ac:dyDescent="0.35">
      <c r="B657" s="3"/>
      <c r="C657" s="3"/>
      <c r="F657" t="s">
        <v>8219</v>
      </c>
      <c r="G657">
        <v>34</v>
      </c>
      <c r="I657" t="s">
        <v>8221</v>
      </c>
      <c r="J657">
        <v>3</v>
      </c>
    </row>
    <row r="658" spans="2:10" x14ac:dyDescent="0.35">
      <c r="B658" s="3"/>
      <c r="C658" s="3"/>
      <c r="F658" t="s">
        <v>8219</v>
      </c>
      <c r="G658">
        <v>34</v>
      </c>
      <c r="I658" t="s">
        <v>8221</v>
      </c>
      <c r="J658">
        <v>3</v>
      </c>
    </row>
    <row r="659" spans="2:10" x14ac:dyDescent="0.35">
      <c r="B659" s="3"/>
      <c r="C659" s="3"/>
      <c r="F659" t="s">
        <v>8219</v>
      </c>
      <c r="G659">
        <v>34</v>
      </c>
      <c r="I659" t="s">
        <v>8221</v>
      </c>
      <c r="J659">
        <v>3</v>
      </c>
    </row>
    <row r="660" spans="2:10" x14ac:dyDescent="0.35">
      <c r="B660" s="3"/>
      <c r="C660" s="3"/>
      <c r="F660" t="s">
        <v>8219</v>
      </c>
      <c r="G660">
        <v>34</v>
      </c>
      <c r="I660" t="s">
        <v>8221</v>
      </c>
      <c r="J660">
        <v>3</v>
      </c>
    </row>
    <row r="661" spans="2:10" x14ac:dyDescent="0.35">
      <c r="B661" s="3"/>
      <c r="C661" s="3"/>
      <c r="F661" t="s">
        <v>8219</v>
      </c>
      <c r="G661">
        <v>34</v>
      </c>
      <c r="I661" t="s">
        <v>8221</v>
      </c>
      <c r="J661">
        <v>3</v>
      </c>
    </row>
    <row r="662" spans="2:10" x14ac:dyDescent="0.35">
      <c r="B662" s="3"/>
      <c r="C662" s="3"/>
      <c r="F662" t="s">
        <v>8219</v>
      </c>
      <c r="G662">
        <v>34</v>
      </c>
      <c r="I662" t="s">
        <v>8221</v>
      </c>
      <c r="J662">
        <v>3</v>
      </c>
    </row>
    <row r="663" spans="2:10" x14ac:dyDescent="0.35">
      <c r="B663" s="3"/>
      <c r="C663" s="3"/>
      <c r="F663" t="s">
        <v>8219</v>
      </c>
      <c r="G663">
        <v>34</v>
      </c>
      <c r="I663" t="s">
        <v>8221</v>
      </c>
      <c r="J663">
        <v>3</v>
      </c>
    </row>
    <row r="664" spans="2:10" x14ac:dyDescent="0.35">
      <c r="B664" s="3"/>
      <c r="C664" s="3"/>
      <c r="F664" t="s">
        <v>8219</v>
      </c>
      <c r="G664">
        <v>34</v>
      </c>
      <c r="I664" t="s">
        <v>8221</v>
      </c>
      <c r="J664">
        <v>3</v>
      </c>
    </row>
    <row r="665" spans="2:10" x14ac:dyDescent="0.35">
      <c r="B665" s="3"/>
      <c r="C665" s="3"/>
      <c r="F665" t="s">
        <v>8219</v>
      </c>
      <c r="G665">
        <v>35</v>
      </c>
      <c r="I665" t="s">
        <v>8221</v>
      </c>
      <c r="J665">
        <v>3</v>
      </c>
    </row>
    <row r="666" spans="2:10" x14ac:dyDescent="0.35">
      <c r="B666" s="3"/>
      <c r="C666" s="3"/>
      <c r="F666" t="s">
        <v>8219</v>
      </c>
      <c r="G666">
        <v>35</v>
      </c>
      <c r="I666" t="s">
        <v>8221</v>
      </c>
      <c r="J666">
        <v>3</v>
      </c>
    </row>
    <row r="667" spans="2:10" x14ac:dyDescent="0.35">
      <c r="B667" s="3"/>
      <c r="C667" s="3"/>
      <c r="F667" t="s">
        <v>8219</v>
      </c>
      <c r="G667">
        <v>35</v>
      </c>
      <c r="I667" t="s">
        <v>8221</v>
      </c>
      <c r="J667">
        <v>3</v>
      </c>
    </row>
    <row r="668" spans="2:10" x14ac:dyDescent="0.35">
      <c r="B668" s="3"/>
      <c r="C668" s="3"/>
      <c r="F668" t="s">
        <v>8219</v>
      </c>
      <c r="G668">
        <v>35</v>
      </c>
      <c r="I668" t="s">
        <v>8221</v>
      </c>
      <c r="J668">
        <v>3</v>
      </c>
    </row>
    <row r="669" spans="2:10" x14ac:dyDescent="0.35">
      <c r="B669" s="3"/>
      <c r="C669" s="3"/>
      <c r="F669" t="s">
        <v>8219</v>
      </c>
      <c r="G669">
        <v>35</v>
      </c>
      <c r="I669" t="s">
        <v>8221</v>
      </c>
      <c r="J669">
        <v>3</v>
      </c>
    </row>
    <row r="670" spans="2:10" x14ac:dyDescent="0.35">
      <c r="B670" s="3"/>
      <c r="C670" s="3"/>
      <c r="F670" t="s">
        <v>8219</v>
      </c>
      <c r="G670">
        <v>35</v>
      </c>
      <c r="I670" t="s">
        <v>8221</v>
      </c>
      <c r="J670">
        <v>3</v>
      </c>
    </row>
    <row r="671" spans="2:10" x14ac:dyDescent="0.35">
      <c r="B671" s="3"/>
      <c r="C671" s="3"/>
      <c r="F671" t="s">
        <v>8219</v>
      </c>
      <c r="G671">
        <v>35</v>
      </c>
      <c r="I671" t="s">
        <v>8221</v>
      </c>
      <c r="J671">
        <v>3</v>
      </c>
    </row>
    <row r="672" spans="2:10" x14ac:dyDescent="0.35">
      <c r="B672" s="3"/>
      <c r="C672" s="3"/>
      <c r="F672" t="s">
        <v>8219</v>
      </c>
      <c r="G672">
        <v>35</v>
      </c>
      <c r="I672" t="s">
        <v>8221</v>
      </c>
      <c r="J672">
        <v>3</v>
      </c>
    </row>
    <row r="673" spans="2:10" x14ac:dyDescent="0.35">
      <c r="B673" s="3"/>
      <c r="C673" s="3"/>
      <c r="F673" t="s">
        <v>8219</v>
      </c>
      <c r="G673">
        <v>35</v>
      </c>
      <c r="I673" t="s">
        <v>8221</v>
      </c>
      <c r="J673">
        <v>3</v>
      </c>
    </row>
    <row r="674" spans="2:10" x14ac:dyDescent="0.35">
      <c r="B674" s="3"/>
      <c r="C674" s="3"/>
      <c r="F674" t="s">
        <v>8219</v>
      </c>
      <c r="G674">
        <v>35</v>
      </c>
      <c r="I674" t="s">
        <v>8221</v>
      </c>
      <c r="J674">
        <v>3</v>
      </c>
    </row>
    <row r="675" spans="2:10" x14ac:dyDescent="0.35">
      <c r="B675" s="3"/>
      <c r="C675" s="3"/>
      <c r="F675" t="s">
        <v>8219</v>
      </c>
      <c r="G675">
        <v>35</v>
      </c>
      <c r="I675" t="s">
        <v>8221</v>
      </c>
      <c r="J675">
        <v>3</v>
      </c>
    </row>
    <row r="676" spans="2:10" x14ac:dyDescent="0.35">
      <c r="B676" s="3"/>
      <c r="C676" s="3"/>
      <c r="F676" t="s">
        <v>8219</v>
      </c>
      <c r="G676">
        <v>35</v>
      </c>
      <c r="I676" t="s">
        <v>8221</v>
      </c>
      <c r="J676">
        <v>3</v>
      </c>
    </row>
    <row r="677" spans="2:10" x14ac:dyDescent="0.35">
      <c r="B677" s="3"/>
      <c r="C677" s="3"/>
      <c r="F677" t="s">
        <v>8219</v>
      </c>
      <c r="G677">
        <v>35</v>
      </c>
      <c r="I677" t="s">
        <v>8221</v>
      </c>
      <c r="J677">
        <v>3</v>
      </c>
    </row>
    <row r="678" spans="2:10" x14ac:dyDescent="0.35">
      <c r="B678" s="3"/>
      <c r="C678" s="3"/>
      <c r="F678" t="s">
        <v>8219</v>
      </c>
      <c r="G678">
        <v>35</v>
      </c>
      <c r="I678" t="s">
        <v>8221</v>
      </c>
      <c r="J678">
        <v>3</v>
      </c>
    </row>
    <row r="679" spans="2:10" x14ac:dyDescent="0.35">
      <c r="B679" s="3"/>
      <c r="C679" s="3"/>
      <c r="F679" t="s">
        <v>8219</v>
      </c>
      <c r="G679">
        <v>35</v>
      </c>
      <c r="I679" t="s">
        <v>8221</v>
      </c>
      <c r="J679">
        <v>3</v>
      </c>
    </row>
    <row r="680" spans="2:10" x14ac:dyDescent="0.35">
      <c r="B680" s="3"/>
      <c r="C680" s="3"/>
      <c r="F680" t="s">
        <v>8219</v>
      </c>
      <c r="G680">
        <v>35</v>
      </c>
      <c r="I680" t="s">
        <v>8221</v>
      </c>
      <c r="J680">
        <v>3</v>
      </c>
    </row>
    <row r="681" spans="2:10" x14ac:dyDescent="0.35">
      <c r="B681" s="3"/>
      <c r="C681" s="3"/>
      <c r="F681" t="s">
        <v>8219</v>
      </c>
      <c r="G681">
        <v>35</v>
      </c>
      <c r="I681" t="s">
        <v>8221</v>
      </c>
      <c r="J681">
        <v>3</v>
      </c>
    </row>
    <row r="682" spans="2:10" x14ac:dyDescent="0.35">
      <c r="B682" s="3"/>
      <c r="C682" s="3"/>
      <c r="F682" t="s">
        <v>8219</v>
      </c>
      <c r="G682">
        <v>35</v>
      </c>
      <c r="I682" t="s">
        <v>8221</v>
      </c>
      <c r="J682">
        <v>3</v>
      </c>
    </row>
    <row r="683" spans="2:10" x14ac:dyDescent="0.35">
      <c r="B683" s="3"/>
      <c r="C683" s="3"/>
      <c r="F683" t="s">
        <v>8219</v>
      </c>
      <c r="G683">
        <v>35</v>
      </c>
      <c r="I683" t="s">
        <v>8221</v>
      </c>
      <c r="J683">
        <v>3</v>
      </c>
    </row>
    <row r="684" spans="2:10" x14ac:dyDescent="0.35">
      <c r="B684" s="3"/>
      <c r="C684" s="3"/>
      <c r="F684" t="s">
        <v>8219</v>
      </c>
      <c r="G684">
        <v>35</v>
      </c>
      <c r="I684" t="s">
        <v>8221</v>
      </c>
      <c r="J684">
        <v>3</v>
      </c>
    </row>
    <row r="685" spans="2:10" x14ac:dyDescent="0.35">
      <c r="B685" s="3"/>
      <c r="C685" s="3"/>
      <c r="F685" t="s">
        <v>8219</v>
      </c>
      <c r="G685">
        <v>35</v>
      </c>
      <c r="I685" t="s">
        <v>8221</v>
      </c>
      <c r="J685">
        <v>3</v>
      </c>
    </row>
    <row r="686" spans="2:10" x14ac:dyDescent="0.35">
      <c r="B686" s="3"/>
      <c r="C686" s="3"/>
      <c r="F686" t="s">
        <v>8219</v>
      </c>
      <c r="G686">
        <v>35</v>
      </c>
      <c r="I686" t="s">
        <v>8221</v>
      </c>
      <c r="J686">
        <v>3</v>
      </c>
    </row>
    <row r="687" spans="2:10" x14ac:dyDescent="0.35">
      <c r="B687" s="3"/>
      <c r="C687" s="3"/>
      <c r="F687" t="s">
        <v>8219</v>
      </c>
      <c r="G687">
        <v>35</v>
      </c>
      <c r="I687" t="s">
        <v>8221</v>
      </c>
      <c r="J687">
        <v>3</v>
      </c>
    </row>
    <row r="688" spans="2:10" x14ac:dyDescent="0.35">
      <c r="B688" s="3"/>
      <c r="C688" s="3"/>
      <c r="F688" t="s">
        <v>8219</v>
      </c>
      <c r="G688">
        <v>36</v>
      </c>
      <c r="I688" t="s">
        <v>8221</v>
      </c>
      <c r="J688">
        <v>3</v>
      </c>
    </row>
    <row r="689" spans="2:10" x14ac:dyDescent="0.35">
      <c r="B689" s="3"/>
      <c r="C689" s="3"/>
      <c r="F689" t="s">
        <v>8219</v>
      </c>
      <c r="G689">
        <v>36</v>
      </c>
      <c r="I689" t="s">
        <v>8221</v>
      </c>
      <c r="J689">
        <v>3</v>
      </c>
    </row>
    <row r="690" spans="2:10" x14ac:dyDescent="0.35">
      <c r="B690" s="3"/>
      <c r="C690" s="3"/>
      <c r="F690" t="s">
        <v>8219</v>
      </c>
      <c r="G690">
        <v>36</v>
      </c>
      <c r="I690" t="s">
        <v>8221</v>
      </c>
      <c r="J690">
        <v>3</v>
      </c>
    </row>
    <row r="691" spans="2:10" x14ac:dyDescent="0.35">
      <c r="B691" s="3"/>
      <c r="C691" s="3"/>
      <c r="F691" t="s">
        <v>8219</v>
      </c>
      <c r="G691">
        <v>36</v>
      </c>
      <c r="I691" t="s">
        <v>8221</v>
      </c>
      <c r="J691">
        <v>3</v>
      </c>
    </row>
    <row r="692" spans="2:10" x14ac:dyDescent="0.35">
      <c r="B692" s="3"/>
      <c r="C692" s="3"/>
      <c r="F692" t="s">
        <v>8219</v>
      </c>
      <c r="G692">
        <v>36</v>
      </c>
      <c r="I692" t="s">
        <v>8221</v>
      </c>
      <c r="J692">
        <v>3</v>
      </c>
    </row>
    <row r="693" spans="2:10" x14ac:dyDescent="0.35">
      <c r="B693" s="3"/>
      <c r="C693" s="3"/>
      <c r="F693" t="s">
        <v>8219</v>
      </c>
      <c r="G693">
        <v>36</v>
      </c>
      <c r="I693" t="s">
        <v>8221</v>
      </c>
      <c r="J693">
        <v>3</v>
      </c>
    </row>
    <row r="694" spans="2:10" x14ac:dyDescent="0.35">
      <c r="B694" s="3"/>
      <c r="C694" s="3"/>
      <c r="F694" t="s">
        <v>8219</v>
      </c>
      <c r="G694">
        <v>36</v>
      </c>
      <c r="I694" t="s">
        <v>8221</v>
      </c>
      <c r="J694">
        <v>3</v>
      </c>
    </row>
    <row r="695" spans="2:10" x14ac:dyDescent="0.35">
      <c r="B695" s="3"/>
      <c r="C695" s="3"/>
      <c r="F695" t="s">
        <v>8219</v>
      </c>
      <c r="G695">
        <v>36</v>
      </c>
      <c r="I695" t="s">
        <v>8221</v>
      </c>
      <c r="J695">
        <v>3</v>
      </c>
    </row>
    <row r="696" spans="2:10" x14ac:dyDescent="0.35">
      <c r="B696" s="3"/>
      <c r="C696" s="3"/>
      <c r="F696" t="s">
        <v>8219</v>
      </c>
      <c r="G696">
        <v>36</v>
      </c>
      <c r="I696" t="s">
        <v>8221</v>
      </c>
      <c r="J696">
        <v>3</v>
      </c>
    </row>
    <row r="697" spans="2:10" x14ac:dyDescent="0.35">
      <c r="B697" s="3"/>
      <c r="C697" s="3"/>
      <c r="F697" t="s">
        <v>8219</v>
      </c>
      <c r="G697">
        <v>36</v>
      </c>
      <c r="I697" t="s">
        <v>8221</v>
      </c>
      <c r="J697">
        <v>3</v>
      </c>
    </row>
    <row r="698" spans="2:10" x14ac:dyDescent="0.35">
      <c r="B698" s="3"/>
      <c r="C698" s="3"/>
      <c r="F698" t="s">
        <v>8219</v>
      </c>
      <c r="G698">
        <v>36</v>
      </c>
      <c r="I698" t="s">
        <v>8221</v>
      </c>
      <c r="J698">
        <v>3</v>
      </c>
    </row>
    <row r="699" spans="2:10" x14ac:dyDescent="0.35">
      <c r="B699" s="3"/>
      <c r="C699" s="3"/>
      <c r="F699" t="s">
        <v>8219</v>
      </c>
      <c r="G699">
        <v>36</v>
      </c>
      <c r="I699" t="s">
        <v>8221</v>
      </c>
      <c r="J699">
        <v>3</v>
      </c>
    </row>
    <row r="700" spans="2:10" x14ac:dyDescent="0.35">
      <c r="B700" s="3"/>
      <c r="C700" s="3"/>
      <c r="F700" t="s">
        <v>8219</v>
      </c>
      <c r="G700">
        <v>36</v>
      </c>
      <c r="I700" t="s">
        <v>8221</v>
      </c>
      <c r="J700">
        <v>3</v>
      </c>
    </row>
    <row r="701" spans="2:10" x14ac:dyDescent="0.35">
      <c r="B701" s="3"/>
      <c r="C701" s="3"/>
      <c r="F701" t="s">
        <v>8219</v>
      </c>
      <c r="G701">
        <v>36</v>
      </c>
      <c r="I701" t="s">
        <v>8221</v>
      </c>
      <c r="J701">
        <v>3</v>
      </c>
    </row>
    <row r="702" spans="2:10" x14ac:dyDescent="0.35">
      <c r="B702" s="3"/>
      <c r="C702" s="3"/>
      <c r="F702" t="s">
        <v>8219</v>
      </c>
      <c r="G702">
        <v>36</v>
      </c>
      <c r="I702" t="s">
        <v>8221</v>
      </c>
      <c r="J702">
        <v>3</v>
      </c>
    </row>
    <row r="703" spans="2:10" x14ac:dyDescent="0.35">
      <c r="B703" s="3"/>
      <c r="C703" s="3"/>
      <c r="F703" t="s">
        <v>8219</v>
      </c>
      <c r="G703">
        <v>37</v>
      </c>
      <c r="I703" t="s">
        <v>8221</v>
      </c>
      <c r="J703">
        <v>3</v>
      </c>
    </row>
    <row r="704" spans="2:10" x14ac:dyDescent="0.35">
      <c r="B704" s="3"/>
      <c r="C704" s="3"/>
      <c r="F704" t="s">
        <v>8219</v>
      </c>
      <c r="G704">
        <v>37</v>
      </c>
      <c r="I704" t="s">
        <v>8221</v>
      </c>
      <c r="J704">
        <v>3</v>
      </c>
    </row>
    <row r="705" spans="2:10" x14ac:dyDescent="0.35">
      <c r="B705" s="3"/>
      <c r="C705" s="3"/>
      <c r="F705" t="s">
        <v>8219</v>
      </c>
      <c r="G705">
        <v>37</v>
      </c>
      <c r="I705" t="s">
        <v>8221</v>
      </c>
      <c r="J705">
        <v>3</v>
      </c>
    </row>
    <row r="706" spans="2:10" x14ac:dyDescent="0.35">
      <c r="B706" s="3"/>
      <c r="C706" s="3"/>
      <c r="F706" t="s">
        <v>8219</v>
      </c>
      <c r="G706">
        <v>37</v>
      </c>
      <c r="I706" t="s">
        <v>8221</v>
      </c>
      <c r="J706">
        <v>3</v>
      </c>
    </row>
    <row r="707" spans="2:10" x14ac:dyDescent="0.35">
      <c r="B707" s="3"/>
      <c r="C707" s="3"/>
      <c r="F707" t="s">
        <v>8219</v>
      </c>
      <c r="G707">
        <v>37</v>
      </c>
      <c r="I707" t="s">
        <v>8221</v>
      </c>
      <c r="J707">
        <v>3</v>
      </c>
    </row>
    <row r="708" spans="2:10" x14ac:dyDescent="0.35">
      <c r="B708" s="3"/>
      <c r="C708" s="3"/>
      <c r="F708" t="s">
        <v>8219</v>
      </c>
      <c r="G708">
        <v>37</v>
      </c>
      <c r="I708" t="s">
        <v>8221</v>
      </c>
      <c r="J708">
        <v>3</v>
      </c>
    </row>
    <row r="709" spans="2:10" x14ac:dyDescent="0.35">
      <c r="B709" s="3"/>
      <c r="C709" s="3"/>
      <c r="F709" t="s">
        <v>8219</v>
      </c>
      <c r="G709">
        <v>37</v>
      </c>
      <c r="I709" t="s">
        <v>8221</v>
      </c>
      <c r="J709">
        <v>3</v>
      </c>
    </row>
    <row r="710" spans="2:10" x14ac:dyDescent="0.35">
      <c r="B710" s="3"/>
      <c r="C710" s="3"/>
      <c r="F710" t="s">
        <v>8219</v>
      </c>
      <c r="G710">
        <v>37</v>
      </c>
      <c r="I710" t="s">
        <v>8221</v>
      </c>
      <c r="J710">
        <v>3</v>
      </c>
    </row>
    <row r="711" spans="2:10" x14ac:dyDescent="0.35">
      <c r="B711" s="3"/>
      <c r="C711" s="3"/>
      <c r="F711" t="s">
        <v>8219</v>
      </c>
      <c r="G711">
        <v>37</v>
      </c>
      <c r="I711" t="s">
        <v>8221</v>
      </c>
      <c r="J711">
        <v>3</v>
      </c>
    </row>
    <row r="712" spans="2:10" x14ac:dyDescent="0.35">
      <c r="B712" s="3"/>
      <c r="C712" s="3"/>
      <c r="F712" t="s">
        <v>8219</v>
      </c>
      <c r="G712">
        <v>37</v>
      </c>
      <c r="I712" t="s">
        <v>8221</v>
      </c>
      <c r="J712">
        <v>3</v>
      </c>
    </row>
    <row r="713" spans="2:10" x14ac:dyDescent="0.35">
      <c r="B713" s="3"/>
      <c r="C713" s="3"/>
      <c r="F713" t="s">
        <v>8219</v>
      </c>
      <c r="G713">
        <v>37</v>
      </c>
      <c r="I713" t="s">
        <v>8221</v>
      </c>
      <c r="J713">
        <v>3</v>
      </c>
    </row>
    <row r="714" spans="2:10" x14ac:dyDescent="0.35">
      <c r="B714" s="3"/>
      <c r="C714" s="3"/>
      <c r="F714" t="s">
        <v>8219</v>
      </c>
      <c r="G714">
        <v>37</v>
      </c>
      <c r="I714" t="s">
        <v>8221</v>
      </c>
      <c r="J714">
        <v>3</v>
      </c>
    </row>
    <row r="715" spans="2:10" x14ac:dyDescent="0.35">
      <c r="B715" s="3"/>
      <c r="C715" s="3"/>
      <c r="F715" t="s">
        <v>8219</v>
      </c>
      <c r="G715">
        <v>37</v>
      </c>
      <c r="I715" t="s">
        <v>8221</v>
      </c>
      <c r="J715">
        <v>3</v>
      </c>
    </row>
    <row r="716" spans="2:10" x14ac:dyDescent="0.35">
      <c r="B716" s="3"/>
      <c r="C716" s="3"/>
      <c r="F716" t="s">
        <v>8219</v>
      </c>
      <c r="G716">
        <v>37</v>
      </c>
      <c r="I716" t="s">
        <v>8221</v>
      </c>
      <c r="J716">
        <v>3</v>
      </c>
    </row>
    <row r="717" spans="2:10" x14ac:dyDescent="0.35">
      <c r="B717" s="3"/>
      <c r="C717" s="3"/>
      <c r="F717" t="s">
        <v>8219</v>
      </c>
      <c r="G717">
        <v>37</v>
      </c>
      <c r="I717" t="s">
        <v>8221</v>
      </c>
      <c r="J717">
        <v>3</v>
      </c>
    </row>
    <row r="718" spans="2:10" x14ac:dyDescent="0.35">
      <c r="B718" s="3"/>
      <c r="C718" s="3"/>
      <c r="F718" t="s">
        <v>8219</v>
      </c>
      <c r="G718">
        <v>37</v>
      </c>
      <c r="I718" t="s">
        <v>8221</v>
      </c>
      <c r="J718">
        <v>3</v>
      </c>
    </row>
    <row r="719" spans="2:10" x14ac:dyDescent="0.35">
      <c r="B719" s="3"/>
      <c r="C719" s="3"/>
      <c r="F719" t="s">
        <v>8219</v>
      </c>
      <c r="G719">
        <v>37</v>
      </c>
      <c r="I719" t="s">
        <v>8221</v>
      </c>
      <c r="J719">
        <v>3</v>
      </c>
    </row>
    <row r="720" spans="2:10" x14ac:dyDescent="0.35">
      <c r="B720" s="3"/>
      <c r="C720" s="3"/>
      <c r="F720" t="s">
        <v>8219</v>
      </c>
      <c r="G720">
        <v>38</v>
      </c>
      <c r="I720" t="s">
        <v>8221</v>
      </c>
      <c r="J720">
        <v>3</v>
      </c>
    </row>
    <row r="721" spans="2:10" x14ac:dyDescent="0.35">
      <c r="B721" s="3"/>
      <c r="C721" s="3"/>
      <c r="F721" t="s">
        <v>8219</v>
      </c>
      <c r="G721">
        <v>38</v>
      </c>
      <c r="I721" t="s">
        <v>8221</v>
      </c>
      <c r="J721">
        <v>3</v>
      </c>
    </row>
    <row r="722" spans="2:10" x14ac:dyDescent="0.35">
      <c r="B722" s="3"/>
      <c r="C722" s="3"/>
      <c r="F722" t="s">
        <v>8219</v>
      </c>
      <c r="G722">
        <v>38</v>
      </c>
      <c r="I722" t="s">
        <v>8221</v>
      </c>
      <c r="J722">
        <v>3</v>
      </c>
    </row>
    <row r="723" spans="2:10" x14ac:dyDescent="0.35">
      <c r="B723" s="3"/>
      <c r="C723" s="3"/>
      <c r="F723" t="s">
        <v>8219</v>
      </c>
      <c r="G723">
        <v>38</v>
      </c>
      <c r="I723" t="s">
        <v>8221</v>
      </c>
      <c r="J723">
        <v>3</v>
      </c>
    </row>
    <row r="724" spans="2:10" x14ac:dyDescent="0.35">
      <c r="B724" s="3"/>
      <c r="C724" s="3"/>
      <c r="F724" t="s">
        <v>8219</v>
      </c>
      <c r="G724">
        <v>38</v>
      </c>
      <c r="I724" t="s">
        <v>8221</v>
      </c>
      <c r="J724">
        <v>3</v>
      </c>
    </row>
    <row r="725" spans="2:10" x14ac:dyDescent="0.35">
      <c r="B725" s="3"/>
      <c r="C725" s="3"/>
      <c r="F725" t="s">
        <v>8219</v>
      </c>
      <c r="G725">
        <v>38</v>
      </c>
      <c r="I725" t="s">
        <v>8221</v>
      </c>
      <c r="J725">
        <v>3</v>
      </c>
    </row>
    <row r="726" spans="2:10" x14ac:dyDescent="0.35">
      <c r="B726" s="3"/>
      <c r="C726" s="3"/>
      <c r="F726" t="s">
        <v>8219</v>
      </c>
      <c r="G726">
        <v>38</v>
      </c>
      <c r="I726" t="s">
        <v>8221</v>
      </c>
      <c r="J726">
        <v>3</v>
      </c>
    </row>
    <row r="727" spans="2:10" x14ac:dyDescent="0.35">
      <c r="B727" s="3"/>
      <c r="C727" s="3"/>
      <c r="F727" t="s">
        <v>8219</v>
      </c>
      <c r="G727">
        <v>38</v>
      </c>
      <c r="I727" t="s">
        <v>8221</v>
      </c>
      <c r="J727">
        <v>3</v>
      </c>
    </row>
    <row r="728" spans="2:10" x14ac:dyDescent="0.35">
      <c r="B728" s="3"/>
      <c r="C728" s="3"/>
      <c r="F728" t="s">
        <v>8219</v>
      </c>
      <c r="G728">
        <v>38</v>
      </c>
      <c r="I728" t="s">
        <v>8221</v>
      </c>
      <c r="J728">
        <v>3</v>
      </c>
    </row>
    <row r="729" spans="2:10" x14ac:dyDescent="0.35">
      <c r="B729" s="3"/>
      <c r="C729" s="3"/>
      <c r="F729" t="s">
        <v>8219</v>
      </c>
      <c r="G729">
        <v>38</v>
      </c>
      <c r="I729" t="s">
        <v>8221</v>
      </c>
      <c r="J729">
        <v>3</v>
      </c>
    </row>
    <row r="730" spans="2:10" x14ac:dyDescent="0.35">
      <c r="B730" s="3"/>
      <c r="C730" s="3"/>
      <c r="F730" t="s">
        <v>8219</v>
      </c>
      <c r="G730">
        <v>38</v>
      </c>
      <c r="I730" t="s">
        <v>8221</v>
      </c>
      <c r="J730">
        <v>3</v>
      </c>
    </row>
    <row r="731" spans="2:10" x14ac:dyDescent="0.35">
      <c r="B731" s="3"/>
      <c r="C731" s="3"/>
      <c r="F731" t="s">
        <v>8219</v>
      </c>
      <c r="G731">
        <v>38</v>
      </c>
      <c r="I731" t="s">
        <v>8221</v>
      </c>
      <c r="J731">
        <v>3</v>
      </c>
    </row>
    <row r="732" spans="2:10" x14ac:dyDescent="0.35">
      <c r="B732" s="3"/>
      <c r="C732" s="3"/>
      <c r="F732" t="s">
        <v>8219</v>
      </c>
      <c r="G732">
        <v>38</v>
      </c>
      <c r="I732" t="s">
        <v>8221</v>
      </c>
      <c r="J732">
        <v>3</v>
      </c>
    </row>
    <row r="733" spans="2:10" x14ac:dyDescent="0.35">
      <c r="B733" s="3"/>
      <c r="C733" s="3"/>
      <c r="F733" t="s">
        <v>8219</v>
      </c>
      <c r="G733">
        <v>38</v>
      </c>
      <c r="I733" t="s">
        <v>8221</v>
      </c>
      <c r="J733">
        <v>3</v>
      </c>
    </row>
    <row r="734" spans="2:10" x14ac:dyDescent="0.35">
      <c r="B734" s="3"/>
      <c r="C734" s="3"/>
      <c r="F734" t="s">
        <v>8219</v>
      </c>
      <c r="G734">
        <v>38</v>
      </c>
      <c r="I734" t="s">
        <v>8221</v>
      </c>
      <c r="J734">
        <v>3</v>
      </c>
    </row>
    <row r="735" spans="2:10" x14ac:dyDescent="0.35">
      <c r="B735" s="3"/>
      <c r="C735" s="3"/>
      <c r="F735" t="s">
        <v>8219</v>
      </c>
      <c r="G735">
        <v>38</v>
      </c>
      <c r="I735" t="s">
        <v>8221</v>
      </c>
      <c r="J735">
        <v>3</v>
      </c>
    </row>
    <row r="736" spans="2:10" x14ac:dyDescent="0.35">
      <c r="B736" s="3"/>
      <c r="C736" s="3"/>
      <c r="F736" t="s">
        <v>8219</v>
      </c>
      <c r="G736">
        <v>38</v>
      </c>
      <c r="I736" t="s">
        <v>8221</v>
      </c>
      <c r="J736">
        <v>3</v>
      </c>
    </row>
    <row r="737" spans="2:10" x14ac:dyDescent="0.35">
      <c r="B737" s="3"/>
      <c r="C737" s="3"/>
      <c r="F737" t="s">
        <v>8219</v>
      </c>
      <c r="G737">
        <v>38</v>
      </c>
      <c r="I737" t="s">
        <v>8221</v>
      </c>
      <c r="J737">
        <v>3</v>
      </c>
    </row>
    <row r="738" spans="2:10" x14ac:dyDescent="0.35">
      <c r="B738" s="3"/>
      <c r="C738" s="3"/>
      <c r="F738" t="s">
        <v>8219</v>
      </c>
      <c r="G738">
        <v>38</v>
      </c>
      <c r="I738" t="s">
        <v>8221</v>
      </c>
      <c r="J738">
        <v>3</v>
      </c>
    </row>
    <row r="739" spans="2:10" x14ac:dyDescent="0.35">
      <c r="B739" s="3"/>
      <c r="C739" s="3"/>
      <c r="F739" t="s">
        <v>8219</v>
      </c>
      <c r="G739">
        <v>38</v>
      </c>
      <c r="I739" t="s">
        <v>8221</v>
      </c>
      <c r="J739">
        <v>3</v>
      </c>
    </row>
    <row r="740" spans="2:10" x14ac:dyDescent="0.35">
      <c r="B740" s="3"/>
      <c r="C740" s="3"/>
      <c r="F740" t="s">
        <v>8219</v>
      </c>
      <c r="G740">
        <v>38</v>
      </c>
      <c r="I740" t="s">
        <v>8221</v>
      </c>
      <c r="J740">
        <v>3</v>
      </c>
    </row>
    <row r="741" spans="2:10" x14ac:dyDescent="0.35">
      <c r="B741" s="3"/>
      <c r="C741" s="3"/>
      <c r="F741" t="s">
        <v>8219</v>
      </c>
      <c r="G741">
        <v>38</v>
      </c>
      <c r="I741" t="s">
        <v>8221</v>
      </c>
      <c r="J741">
        <v>3</v>
      </c>
    </row>
    <row r="742" spans="2:10" x14ac:dyDescent="0.35">
      <c r="B742" s="3"/>
      <c r="C742" s="3"/>
      <c r="F742" t="s">
        <v>8219</v>
      </c>
      <c r="G742">
        <v>38</v>
      </c>
      <c r="I742" t="s">
        <v>8221</v>
      </c>
      <c r="J742">
        <v>3</v>
      </c>
    </row>
    <row r="743" spans="2:10" x14ac:dyDescent="0.35">
      <c r="B743" s="3"/>
      <c r="C743" s="3"/>
      <c r="F743" t="s">
        <v>8219</v>
      </c>
      <c r="G743">
        <v>38</v>
      </c>
      <c r="I743" t="s">
        <v>8221</v>
      </c>
      <c r="J743">
        <v>3</v>
      </c>
    </row>
    <row r="744" spans="2:10" x14ac:dyDescent="0.35">
      <c r="B744" s="3"/>
      <c r="C744" s="3"/>
      <c r="F744" t="s">
        <v>8219</v>
      </c>
      <c r="G744">
        <v>38</v>
      </c>
      <c r="I744" t="s">
        <v>8221</v>
      </c>
      <c r="J744">
        <v>3</v>
      </c>
    </row>
    <row r="745" spans="2:10" x14ac:dyDescent="0.35">
      <c r="B745" s="3"/>
      <c r="C745" s="3"/>
      <c r="F745" t="s">
        <v>8219</v>
      </c>
      <c r="G745">
        <v>38</v>
      </c>
      <c r="I745" t="s">
        <v>8221</v>
      </c>
      <c r="J745">
        <v>3</v>
      </c>
    </row>
    <row r="746" spans="2:10" x14ac:dyDescent="0.35">
      <c r="B746" s="3"/>
      <c r="C746" s="3"/>
      <c r="F746" t="s">
        <v>8219</v>
      </c>
      <c r="G746">
        <v>38</v>
      </c>
      <c r="I746" t="s">
        <v>8221</v>
      </c>
      <c r="J746">
        <v>3</v>
      </c>
    </row>
    <row r="747" spans="2:10" x14ac:dyDescent="0.35">
      <c r="B747" s="3"/>
      <c r="C747" s="3"/>
      <c r="F747" t="s">
        <v>8219</v>
      </c>
      <c r="G747">
        <v>38</v>
      </c>
      <c r="I747" t="s">
        <v>8221</v>
      </c>
      <c r="J747">
        <v>3</v>
      </c>
    </row>
    <row r="748" spans="2:10" x14ac:dyDescent="0.35">
      <c r="B748" s="3"/>
      <c r="C748" s="3"/>
      <c r="F748" t="s">
        <v>8219</v>
      </c>
      <c r="G748">
        <v>38</v>
      </c>
      <c r="I748" t="s">
        <v>8221</v>
      </c>
      <c r="J748">
        <v>3</v>
      </c>
    </row>
    <row r="749" spans="2:10" x14ac:dyDescent="0.35">
      <c r="B749" s="3"/>
      <c r="C749" s="3"/>
      <c r="F749" t="s">
        <v>8219</v>
      </c>
      <c r="G749">
        <v>39</v>
      </c>
      <c r="I749" t="s">
        <v>8221</v>
      </c>
      <c r="J749">
        <v>3</v>
      </c>
    </row>
    <row r="750" spans="2:10" x14ac:dyDescent="0.35">
      <c r="B750" s="3"/>
      <c r="C750" s="3"/>
      <c r="F750" t="s">
        <v>8219</v>
      </c>
      <c r="G750">
        <v>39</v>
      </c>
      <c r="I750" t="s">
        <v>8221</v>
      </c>
      <c r="J750">
        <v>3</v>
      </c>
    </row>
    <row r="751" spans="2:10" x14ac:dyDescent="0.35">
      <c r="B751" s="3"/>
      <c r="C751" s="3"/>
      <c r="F751" t="s">
        <v>8219</v>
      </c>
      <c r="G751">
        <v>39</v>
      </c>
      <c r="I751" t="s">
        <v>8221</v>
      </c>
      <c r="J751">
        <v>3</v>
      </c>
    </row>
    <row r="752" spans="2:10" x14ac:dyDescent="0.35">
      <c r="B752" s="3"/>
      <c r="C752" s="3"/>
      <c r="F752" t="s">
        <v>8219</v>
      </c>
      <c r="G752">
        <v>39</v>
      </c>
      <c r="I752" t="s">
        <v>8221</v>
      </c>
      <c r="J752">
        <v>3</v>
      </c>
    </row>
    <row r="753" spans="2:10" x14ac:dyDescent="0.35">
      <c r="B753" s="3"/>
      <c r="C753" s="3"/>
      <c r="F753" t="s">
        <v>8219</v>
      </c>
      <c r="G753">
        <v>39</v>
      </c>
      <c r="I753" t="s">
        <v>8221</v>
      </c>
      <c r="J753">
        <v>4</v>
      </c>
    </row>
    <row r="754" spans="2:10" x14ac:dyDescent="0.35">
      <c r="B754" s="3"/>
      <c r="C754" s="3"/>
      <c r="F754" t="s">
        <v>8219</v>
      </c>
      <c r="G754">
        <v>39</v>
      </c>
      <c r="I754" t="s">
        <v>8221</v>
      </c>
      <c r="J754">
        <v>4</v>
      </c>
    </row>
    <row r="755" spans="2:10" x14ac:dyDescent="0.35">
      <c r="B755" s="3"/>
      <c r="C755" s="3"/>
      <c r="F755" t="s">
        <v>8219</v>
      </c>
      <c r="G755">
        <v>39</v>
      </c>
      <c r="I755" t="s">
        <v>8221</v>
      </c>
      <c r="J755">
        <v>4</v>
      </c>
    </row>
    <row r="756" spans="2:10" x14ac:dyDescent="0.35">
      <c r="B756" s="3"/>
      <c r="C756" s="3"/>
      <c r="F756" t="s">
        <v>8219</v>
      </c>
      <c r="G756">
        <v>39</v>
      </c>
      <c r="I756" t="s">
        <v>8221</v>
      </c>
      <c r="J756">
        <v>4</v>
      </c>
    </row>
    <row r="757" spans="2:10" x14ac:dyDescent="0.35">
      <c r="B757" s="3"/>
      <c r="C757" s="3"/>
      <c r="F757" t="s">
        <v>8219</v>
      </c>
      <c r="G757">
        <v>39</v>
      </c>
      <c r="I757" t="s">
        <v>8221</v>
      </c>
      <c r="J757">
        <v>4</v>
      </c>
    </row>
    <row r="758" spans="2:10" x14ac:dyDescent="0.35">
      <c r="B758" s="3"/>
      <c r="C758" s="3"/>
      <c r="F758" t="s">
        <v>8219</v>
      </c>
      <c r="G758">
        <v>39</v>
      </c>
      <c r="I758" t="s">
        <v>8221</v>
      </c>
      <c r="J758">
        <v>4</v>
      </c>
    </row>
    <row r="759" spans="2:10" x14ac:dyDescent="0.35">
      <c r="B759" s="3"/>
      <c r="C759" s="3"/>
      <c r="F759" t="s">
        <v>8219</v>
      </c>
      <c r="G759">
        <v>39</v>
      </c>
      <c r="I759" t="s">
        <v>8221</v>
      </c>
      <c r="J759">
        <v>4</v>
      </c>
    </row>
    <row r="760" spans="2:10" x14ac:dyDescent="0.35">
      <c r="B760" s="3"/>
      <c r="C760" s="3"/>
      <c r="F760" t="s">
        <v>8219</v>
      </c>
      <c r="G760">
        <v>39</v>
      </c>
      <c r="I760" t="s">
        <v>8221</v>
      </c>
      <c r="J760">
        <v>4</v>
      </c>
    </row>
    <row r="761" spans="2:10" x14ac:dyDescent="0.35">
      <c r="B761" s="3"/>
      <c r="C761" s="3"/>
      <c r="F761" t="s">
        <v>8219</v>
      </c>
      <c r="G761">
        <v>39</v>
      </c>
      <c r="I761" t="s">
        <v>8221</v>
      </c>
      <c r="J761">
        <v>4</v>
      </c>
    </row>
    <row r="762" spans="2:10" x14ac:dyDescent="0.35">
      <c r="B762" s="3"/>
      <c r="C762" s="3"/>
      <c r="F762" t="s">
        <v>8219</v>
      </c>
      <c r="G762">
        <v>39</v>
      </c>
      <c r="I762" t="s">
        <v>8221</v>
      </c>
      <c r="J762">
        <v>4</v>
      </c>
    </row>
    <row r="763" spans="2:10" x14ac:dyDescent="0.35">
      <c r="B763" s="3"/>
      <c r="C763" s="3"/>
      <c r="F763" t="s">
        <v>8219</v>
      </c>
      <c r="G763">
        <v>39</v>
      </c>
      <c r="I763" t="s">
        <v>8221</v>
      </c>
      <c r="J763">
        <v>4</v>
      </c>
    </row>
    <row r="764" spans="2:10" x14ac:dyDescent="0.35">
      <c r="B764" s="3"/>
      <c r="C764" s="3"/>
      <c r="F764" t="s">
        <v>8219</v>
      </c>
      <c r="G764">
        <v>39</v>
      </c>
      <c r="I764" t="s">
        <v>8221</v>
      </c>
      <c r="J764">
        <v>4</v>
      </c>
    </row>
    <row r="765" spans="2:10" x14ac:dyDescent="0.35">
      <c r="B765" s="3"/>
      <c r="C765" s="3"/>
      <c r="F765" t="s">
        <v>8219</v>
      </c>
      <c r="G765">
        <v>39</v>
      </c>
      <c r="I765" t="s">
        <v>8221</v>
      </c>
      <c r="J765">
        <v>4</v>
      </c>
    </row>
    <row r="766" spans="2:10" x14ac:dyDescent="0.35">
      <c r="B766" s="3"/>
      <c r="C766" s="3"/>
      <c r="F766" t="s">
        <v>8219</v>
      </c>
      <c r="G766">
        <v>40</v>
      </c>
      <c r="I766" t="s">
        <v>8221</v>
      </c>
      <c r="J766">
        <v>4</v>
      </c>
    </row>
    <row r="767" spans="2:10" x14ac:dyDescent="0.35">
      <c r="B767" s="3"/>
      <c r="C767" s="3"/>
      <c r="F767" t="s">
        <v>8219</v>
      </c>
      <c r="G767">
        <v>40</v>
      </c>
      <c r="I767" t="s">
        <v>8221</v>
      </c>
      <c r="J767">
        <v>4</v>
      </c>
    </row>
    <row r="768" spans="2:10" x14ac:dyDescent="0.35">
      <c r="B768" s="3"/>
      <c r="C768" s="3"/>
      <c r="F768" t="s">
        <v>8219</v>
      </c>
      <c r="G768">
        <v>40</v>
      </c>
      <c r="I768" t="s">
        <v>8221</v>
      </c>
      <c r="J768">
        <v>4</v>
      </c>
    </row>
    <row r="769" spans="2:10" x14ac:dyDescent="0.35">
      <c r="B769" s="3"/>
      <c r="C769" s="3"/>
      <c r="F769" t="s">
        <v>8219</v>
      </c>
      <c r="G769">
        <v>40</v>
      </c>
      <c r="I769" t="s">
        <v>8221</v>
      </c>
      <c r="J769">
        <v>4</v>
      </c>
    </row>
    <row r="770" spans="2:10" x14ac:dyDescent="0.35">
      <c r="B770" s="3"/>
      <c r="C770" s="3"/>
      <c r="F770" t="s">
        <v>8219</v>
      </c>
      <c r="G770">
        <v>40</v>
      </c>
      <c r="I770" t="s">
        <v>8221</v>
      </c>
      <c r="J770">
        <v>4</v>
      </c>
    </row>
    <row r="771" spans="2:10" x14ac:dyDescent="0.35">
      <c r="B771" s="3"/>
      <c r="C771" s="3"/>
      <c r="F771" t="s">
        <v>8219</v>
      </c>
      <c r="G771">
        <v>40</v>
      </c>
      <c r="I771" t="s">
        <v>8221</v>
      </c>
      <c r="J771">
        <v>4</v>
      </c>
    </row>
    <row r="772" spans="2:10" x14ac:dyDescent="0.35">
      <c r="B772" s="3"/>
      <c r="C772" s="3"/>
      <c r="F772" t="s">
        <v>8219</v>
      </c>
      <c r="G772">
        <v>40</v>
      </c>
      <c r="I772" t="s">
        <v>8221</v>
      </c>
      <c r="J772">
        <v>4</v>
      </c>
    </row>
    <row r="773" spans="2:10" x14ac:dyDescent="0.35">
      <c r="B773" s="3"/>
      <c r="C773" s="3"/>
      <c r="F773" t="s">
        <v>8219</v>
      </c>
      <c r="G773">
        <v>40</v>
      </c>
      <c r="I773" t="s">
        <v>8221</v>
      </c>
      <c r="J773">
        <v>4</v>
      </c>
    </row>
    <row r="774" spans="2:10" x14ac:dyDescent="0.35">
      <c r="B774" s="3"/>
      <c r="C774" s="3"/>
      <c r="F774" t="s">
        <v>8219</v>
      </c>
      <c r="G774">
        <v>40</v>
      </c>
      <c r="I774" t="s">
        <v>8221</v>
      </c>
      <c r="J774">
        <v>4</v>
      </c>
    </row>
    <row r="775" spans="2:10" x14ac:dyDescent="0.35">
      <c r="B775" s="3"/>
      <c r="C775" s="3"/>
      <c r="F775" t="s">
        <v>8219</v>
      </c>
      <c r="G775">
        <v>40</v>
      </c>
      <c r="I775" t="s">
        <v>8221</v>
      </c>
      <c r="J775">
        <v>4</v>
      </c>
    </row>
    <row r="776" spans="2:10" x14ac:dyDescent="0.35">
      <c r="B776" s="3"/>
      <c r="C776" s="3"/>
      <c r="F776" t="s">
        <v>8219</v>
      </c>
      <c r="G776">
        <v>40</v>
      </c>
      <c r="I776" t="s">
        <v>8221</v>
      </c>
      <c r="J776">
        <v>4</v>
      </c>
    </row>
    <row r="777" spans="2:10" x14ac:dyDescent="0.35">
      <c r="B777" s="3"/>
      <c r="C777" s="3"/>
      <c r="F777" t="s">
        <v>8219</v>
      </c>
      <c r="G777">
        <v>41</v>
      </c>
      <c r="I777" t="s">
        <v>8221</v>
      </c>
      <c r="J777">
        <v>4</v>
      </c>
    </row>
    <row r="778" spans="2:10" x14ac:dyDescent="0.35">
      <c r="B778" s="3"/>
      <c r="C778" s="3"/>
      <c r="F778" t="s">
        <v>8219</v>
      </c>
      <c r="G778">
        <v>41</v>
      </c>
      <c r="I778" t="s">
        <v>8221</v>
      </c>
      <c r="J778">
        <v>4</v>
      </c>
    </row>
    <row r="779" spans="2:10" x14ac:dyDescent="0.35">
      <c r="B779" s="3"/>
      <c r="C779" s="3"/>
      <c r="F779" t="s">
        <v>8219</v>
      </c>
      <c r="G779">
        <v>41</v>
      </c>
      <c r="I779" t="s">
        <v>8221</v>
      </c>
      <c r="J779">
        <v>4</v>
      </c>
    </row>
    <row r="780" spans="2:10" x14ac:dyDescent="0.35">
      <c r="B780" s="3"/>
      <c r="C780" s="3"/>
      <c r="F780" t="s">
        <v>8219</v>
      </c>
      <c r="G780">
        <v>41</v>
      </c>
      <c r="I780" t="s">
        <v>8221</v>
      </c>
      <c r="J780">
        <v>4</v>
      </c>
    </row>
    <row r="781" spans="2:10" x14ac:dyDescent="0.35">
      <c r="B781" s="3"/>
      <c r="C781" s="3"/>
      <c r="F781" t="s">
        <v>8219</v>
      </c>
      <c r="G781">
        <v>41</v>
      </c>
      <c r="I781" t="s">
        <v>8221</v>
      </c>
      <c r="J781">
        <v>4</v>
      </c>
    </row>
    <row r="782" spans="2:10" x14ac:dyDescent="0.35">
      <c r="B782" s="3"/>
      <c r="C782" s="3"/>
      <c r="F782" t="s">
        <v>8219</v>
      </c>
      <c r="G782">
        <v>41</v>
      </c>
      <c r="I782" t="s">
        <v>8221</v>
      </c>
      <c r="J782">
        <v>4</v>
      </c>
    </row>
    <row r="783" spans="2:10" x14ac:dyDescent="0.35">
      <c r="B783" s="3"/>
      <c r="C783" s="3"/>
      <c r="F783" t="s">
        <v>8219</v>
      </c>
      <c r="G783">
        <v>41</v>
      </c>
      <c r="I783" t="s">
        <v>8221</v>
      </c>
      <c r="J783">
        <v>4</v>
      </c>
    </row>
    <row r="784" spans="2:10" x14ac:dyDescent="0.35">
      <c r="B784" s="3"/>
      <c r="C784" s="3"/>
      <c r="F784" t="s">
        <v>8219</v>
      </c>
      <c r="G784">
        <v>41</v>
      </c>
      <c r="I784" t="s">
        <v>8221</v>
      </c>
      <c r="J784">
        <v>4</v>
      </c>
    </row>
    <row r="785" spans="2:10" x14ac:dyDescent="0.35">
      <c r="B785" s="3"/>
      <c r="C785" s="3"/>
      <c r="F785" t="s">
        <v>8219</v>
      </c>
      <c r="G785">
        <v>41</v>
      </c>
      <c r="I785" t="s">
        <v>8221</v>
      </c>
      <c r="J785">
        <v>4</v>
      </c>
    </row>
    <row r="786" spans="2:10" x14ac:dyDescent="0.35">
      <c r="B786" s="3"/>
      <c r="C786" s="3"/>
      <c r="F786" t="s">
        <v>8219</v>
      </c>
      <c r="G786">
        <v>41</v>
      </c>
      <c r="I786" t="s">
        <v>8221</v>
      </c>
      <c r="J786">
        <v>4</v>
      </c>
    </row>
    <row r="787" spans="2:10" x14ac:dyDescent="0.35">
      <c r="B787" s="3"/>
      <c r="C787" s="3"/>
      <c r="F787" t="s">
        <v>8219</v>
      </c>
      <c r="G787">
        <v>41</v>
      </c>
      <c r="I787" t="s">
        <v>8221</v>
      </c>
      <c r="J787">
        <v>4</v>
      </c>
    </row>
    <row r="788" spans="2:10" x14ac:dyDescent="0.35">
      <c r="B788" s="3"/>
      <c r="C788" s="3"/>
      <c r="F788" t="s">
        <v>8219</v>
      </c>
      <c r="G788">
        <v>41</v>
      </c>
      <c r="I788" t="s">
        <v>8221</v>
      </c>
      <c r="J788">
        <v>4</v>
      </c>
    </row>
    <row r="789" spans="2:10" x14ac:dyDescent="0.35">
      <c r="B789" s="3"/>
      <c r="C789" s="3"/>
      <c r="F789" t="s">
        <v>8219</v>
      </c>
      <c r="G789">
        <v>41</v>
      </c>
      <c r="I789" t="s">
        <v>8221</v>
      </c>
      <c r="J789">
        <v>4</v>
      </c>
    </row>
    <row r="790" spans="2:10" x14ac:dyDescent="0.35">
      <c r="B790" s="3"/>
      <c r="C790" s="3"/>
      <c r="F790" t="s">
        <v>8219</v>
      </c>
      <c r="G790">
        <v>41</v>
      </c>
      <c r="I790" t="s">
        <v>8221</v>
      </c>
      <c r="J790">
        <v>4</v>
      </c>
    </row>
    <row r="791" spans="2:10" x14ac:dyDescent="0.35">
      <c r="B791" s="3"/>
      <c r="C791" s="3"/>
      <c r="F791" t="s">
        <v>8219</v>
      </c>
      <c r="G791">
        <v>41</v>
      </c>
      <c r="I791" t="s">
        <v>8221</v>
      </c>
      <c r="J791">
        <v>4</v>
      </c>
    </row>
    <row r="792" spans="2:10" x14ac:dyDescent="0.35">
      <c r="B792" s="3"/>
      <c r="C792" s="3"/>
      <c r="F792" t="s">
        <v>8219</v>
      </c>
      <c r="G792">
        <v>41</v>
      </c>
      <c r="I792" t="s">
        <v>8221</v>
      </c>
      <c r="J792">
        <v>4</v>
      </c>
    </row>
    <row r="793" spans="2:10" x14ac:dyDescent="0.35">
      <c r="B793" s="3"/>
      <c r="C793" s="3"/>
      <c r="F793" t="s">
        <v>8219</v>
      </c>
      <c r="G793">
        <v>41</v>
      </c>
      <c r="I793" t="s">
        <v>8221</v>
      </c>
      <c r="J793">
        <v>4</v>
      </c>
    </row>
    <row r="794" spans="2:10" x14ac:dyDescent="0.35">
      <c r="B794" s="3"/>
      <c r="C794" s="3"/>
      <c r="F794" t="s">
        <v>8219</v>
      </c>
      <c r="G794">
        <v>41</v>
      </c>
      <c r="I794" t="s">
        <v>8221</v>
      </c>
      <c r="J794">
        <v>4</v>
      </c>
    </row>
    <row r="795" spans="2:10" x14ac:dyDescent="0.35">
      <c r="B795" s="3"/>
      <c r="C795" s="3"/>
      <c r="F795" t="s">
        <v>8219</v>
      </c>
      <c r="G795">
        <v>41</v>
      </c>
      <c r="I795" t="s">
        <v>8221</v>
      </c>
      <c r="J795">
        <v>4</v>
      </c>
    </row>
    <row r="796" spans="2:10" x14ac:dyDescent="0.35">
      <c r="B796" s="3"/>
      <c r="C796" s="3"/>
      <c r="F796" t="s">
        <v>8219</v>
      </c>
      <c r="G796">
        <v>42</v>
      </c>
      <c r="I796" t="s">
        <v>8221</v>
      </c>
      <c r="J796">
        <v>4</v>
      </c>
    </row>
    <row r="797" spans="2:10" x14ac:dyDescent="0.35">
      <c r="B797" s="3"/>
      <c r="C797" s="3"/>
      <c r="F797" t="s">
        <v>8219</v>
      </c>
      <c r="G797">
        <v>42</v>
      </c>
      <c r="I797" t="s">
        <v>8221</v>
      </c>
      <c r="J797">
        <v>4</v>
      </c>
    </row>
    <row r="798" spans="2:10" x14ac:dyDescent="0.35">
      <c r="B798" s="3"/>
      <c r="C798" s="3"/>
      <c r="F798" t="s">
        <v>8219</v>
      </c>
      <c r="G798">
        <v>42</v>
      </c>
      <c r="I798" t="s">
        <v>8221</v>
      </c>
      <c r="J798">
        <v>4</v>
      </c>
    </row>
    <row r="799" spans="2:10" x14ac:dyDescent="0.35">
      <c r="B799" s="3"/>
      <c r="C799" s="3"/>
      <c r="F799" t="s">
        <v>8219</v>
      </c>
      <c r="G799">
        <v>42</v>
      </c>
      <c r="I799" t="s">
        <v>8221</v>
      </c>
      <c r="J799">
        <v>4</v>
      </c>
    </row>
    <row r="800" spans="2:10" x14ac:dyDescent="0.35">
      <c r="B800" s="3"/>
      <c r="C800" s="3"/>
      <c r="F800" t="s">
        <v>8219</v>
      </c>
      <c r="G800">
        <v>42</v>
      </c>
      <c r="I800" t="s">
        <v>8221</v>
      </c>
      <c r="J800">
        <v>4</v>
      </c>
    </row>
    <row r="801" spans="2:10" x14ac:dyDescent="0.35">
      <c r="B801" s="3"/>
      <c r="C801" s="3"/>
      <c r="F801" t="s">
        <v>8219</v>
      </c>
      <c r="G801">
        <v>42</v>
      </c>
      <c r="I801" t="s">
        <v>8221</v>
      </c>
      <c r="J801">
        <v>4</v>
      </c>
    </row>
    <row r="802" spans="2:10" x14ac:dyDescent="0.35">
      <c r="B802" s="3"/>
      <c r="C802" s="3"/>
      <c r="F802" t="s">
        <v>8219</v>
      </c>
      <c r="G802">
        <v>42</v>
      </c>
      <c r="I802" t="s">
        <v>8221</v>
      </c>
      <c r="J802">
        <v>4</v>
      </c>
    </row>
    <row r="803" spans="2:10" x14ac:dyDescent="0.35">
      <c r="B803" s="3"/>
      <c r="C803" s="3"/>
      <c r="F803" t="s">
        <v>8219</v>
      </c>
      <c r="G803">
        <v>42</v>
      </c>
      <c r="I803" t="s">
        <v>8221</v>
      </c>
      <c r="J803">
        <v>4</v>
      </c>
    </row>
    <row r="804" spans="2:10" x14ac:dyDescent="0.35">
      <c r="B804" s="3"/>
      <c r="C804" s="3"/>
      <c r="F804" t="s">
        <v>8219</v>
      </c>
      <c r="G804">
        <v>42</v>
      </c>
      <c r="I804" t="s">
        <v>8221</v>
      </c>
      <c r="J804">
        <v>4</v>
      </c>
    </row>
    <row r="805" spans="2:10" x14ac:dyDescent="0.35">
      <c r="B805" s="3"/>
      <c r="C805" s="3"/>
      <c r="F805" t="s">
        <v>8219</v>
      </c>
      <c r="G805">
        <v>42</v>
      </c>
      <c r="I805" t="s">
        <v>8221</v>
      </c>
      <c r="J805">
        <v>4</v>
      </c>
    </row>
    <row r="806" spans="2:10" x14ac:dyDescent="0.35">
      <c r="B806" s="3"/>
      <c r="C806" s="3"/>
      <c r="F806" t="s">
        <v>8219</v>
      </c>
      <c r="G806">
        <v>42</v>
      </c>
      <c r="I806" t="s">
        <v>8221</v>
      </c>
      <c r="J806">
        <v>4</v>
      </c>
    </row>
    <row r="807" spans="2:10" x14ac:dyDescent="0.35">
      <c r="B807" s="3"/>
      <c r="C807" s="3"/>
      <c r="F807" t="s">
        <v>8219</v>
      </c>
      <c r="G807">
        <v>42</v>
      </c>
      <c r="I807" t="s">
        <v>8221</v>
      </c>
      <c r="J807">
        <v>4</v>
      </c>
    </row>
    <row r="808" spans="2:10" x14ac:dyDescent="0.35">
      <c r="B808" s="3"/>
      <c r="C808" s="3"/>
      <c r="F808" t="s">
        <v>8219</v>
      </c>
      <c r="G808">
        <v>42</v>
      </c>
      <c r="I808" t="s">
        <v>8221</v>
      </c>
      <c r="J808">
        <v>4</v>
      </c>
    </row>
    <row r="809" spans="2:10" x14ac:dyDescent="0.35">
      <c r="B809" s="3"/>
      <c r="C809" s="3"/>
      <c r="F809" t="s">
        <v>8219</v>
      </c>
      <c r="G809">
        <v>42</v>
      </c>
      <c r="I809" t="s">
        <v>8221</v>
      </c>
      <c r="J809">
        <v>4</v>
      </c>
    </row>
    <row r="810" spans="2:10" x14ac:dyDescent="0.35">
      <c r="B810" s="3"/>
      <c r="C810" s="3"/>
      <c r="F810" t="s">
        <v>8219</v>
      </c>
      <c r="G810">
        <v>43</v>
      </c>
      <c r="I810" t="s">
        <v>8221</v>
      </c>
      <c r="J810">
        <v>4</v>
      </c>
    </row>
    <row r="811" spans="2:10" x14ac:dyDescent="0.35">
      <c r="B811" s="3"/>
      <c r="C811" s="3"/>
      <c r="F811" t="s">
        <v>8219</v>
      </c>
      <c r="G811">
        <v>43</v>
      </c>
      <c r="I811" t="s">
        <v>8221</v>
      </c>
      <c r="J811">
        <v>4</v>
      </c>
    </row>
    <row r="812" spans="2:10" x14ac:dyDescent="0.35">
      <c r="B812" s="3"/>
      <c r="C812" s="3"/>
      <c r="F812" t="s">
        <v>8219</v>
      </c>
      <c r="G812">
        <v>43</v>
      </c>
      <c r="I812" t="s">
        <v>8221</v>
      </c>
      <c r="J812">
        <v>4</v>
      </c>
    </row>
    <row r="813" spans="2:10" x14ac:dyDescent="0.35">
      <c r="B813" s="3"/>
      <c r="C813" s="3"/>
      <c r="F813" t="s">
        <v>8219</v>
      </c>
      <c r="G813">
        <v>43</v>
      </c>
      <c r="I813" t="s">
        <v>8221</v>
      </c>
      <c r="J813">
        <v>4</v>
      </c>
    </row>
    <row r="814" spans="2:10" x14ac:dyDescent="0.35">
      <c r="B814" s="3"/>
      <c r="C814" s="3"/>
      <c r="F814" t="s">
        <v>8219</v>
      </c>
      <c r="G814">
        <v>43</v>
      </c>
      <c r="I814" t="s">
        <v>8221</v>
      </c>
      <c r="J814">
        <v>4</v>
      </c>
    </row>
    <row r="815" spans="2:10" x14ac:dyDescent="0.35">
      <c r="B815" s="3"/>
      <c r="C815" s="3"/>
      <c r="F815" t="s">
        <v>8219</v>
      </c>
      <c r="G815">
        <v>43</v>
      </c>
      <c r="I815" t="s">
        <v>8221</v>
      </c>
      <c r="J815">
        <v>4</v>
      </c>
    </row>
    <row r="816" spans="2:10" x14ac:dyDescent="0.35">
      <c r="B816" s="3"/>
      <c r="C816" s="3"/>
      <c r="F816" t="s">
        <v>8219</v>
      </c>
      <c r="G816">
        <v>43</v>
      </c>
      <c r="I816" t="s">
        <v>8221</v>
      </c>
      <c r="J816">
        <v>4</v>
      </c>
    </row>
    <row r="817" spans="2:10" x14ac:dyDescent="0.35">
      <c r="B817" s="3"/>
      <c r="C817" s="3"/>
      <c r="F817" t="s">
        <v>8219</v>
      </c>
      <c r="G817">
        <v>43</v>
      </c>
      <c r="I817" t="s">
        <v>8221</v>
      </c>
      <c r="J817">
        <v>4</v>
      </c>
    </row>
    <row r="818" spans="2:10" x14ac:dyDescent="0.35">
      <c r="B818" s="3"/>
      <c r="C818" s="3"/>
      <c r="F818" t="s">
        <v>8219</v>
      </c>
      <c r="G818">
        <v>43</v>
      </c>
      <c r="I818" t="s">
        <v>8221</v>
      </c>
      <c r="J818">
        <v>4</v>
      </c>
    </row>
    <row r="819" spans="2:10" x14ac:dyDescent="0.35">
      <c r="B819" s="3"/>
      <c r="C819" s="3"/>
      <c r="F819" t="s">
        <v>8219</v>
      </c>
      <c r="G819">
        <v>43</v>
      </c>
      <c r="I819" t="s">
        <v>8221</v>
      </c>
      <c r="J819">
        <v>4</v>
      </c>
    </row>
    <row r="820" spans="2:10" x14ac:dyDescent="0.35">
      <c r="B820" s="3"/>
      <c r="C820" s="3"/>
      <c r="F820" t="s">
        <v>8219</v>
      </c>
      <c r="G820">
        <v>43</v>
      </c>
      <c r="I820" t="s">
        <v>8221</v>
      </c>
      <c r="J820">
        <v>4</v>
      </c>
    </row>
    <row r="821" spans="2:10" x14ac:dyDescent="0.35">
      <c r="B821" s="3"/>
      <c r="C821" s="3"/>
      <c r="F821" t="s">
        <v>8219</v>
      </c>
      <c r="G821">
        <v>43</v>
      </c>
      <c r="I821" t="s">
        <v>8221</v>
      </c>
      <c r="J821">
        <v>4</v>
      </c>
    </row>
    <row r="822" spans="2:10" x14ac:dyDescent="0.35">
      <c r="B822" s="3"/>
      <c r="C822" s="3"/>
      <c r="F822" t="s">
        <v>8219</v>
      </c>
      <c r="G822">
        <v>43</v>
      </c>
      <c r="I822" t="s">
        <v>8221</v>
      </c>
      <c r="J822">
        <v>4</v>
      </c>
    </row>
    <row r="823" spans="2:10" x14ac:dyDescent="0.35">
      <c r="B823" s="3"/>
      <c r="C823" s="3"/>
      <c r="F823" t="s">
        <v>8219</v>
      </c>
      <c r="G823">
        <v>44</v>
      </c>
      <c r="I823" t="s">
        <v>8221</v>
      </c>
      <c r="J823">
        <v>4</v>
      </c>
    </row>
    <row r="824" spans="2:10" x14ac:dyDescent="0.35">
      <c r="B824" s="3"/>
      <c r="C824" s="3"/>
      <c r="F824" t="s">
        <v>8219</v>
      </c>
      <c r="G824">
        <v>44</v>
      </c>
      <c r="I824" t="s">
        <v>8221</v>
      </c>
      <c r="J824">
        <v>4</v>
      </c>
    </row>
    <row r="825" spans="2:10" x14ac:dyDescent="0.35">
      <c r="B825" s="3"/>
      <c r="C825" s="3"/>
      <c r="F825" t="s">
        <v>8219</v>
      </c>
      <c r="G825">
        <v>44</v>
      </c>
      <c r="I825" t="s">
        <v>8221</v>
      </c>
      <c r="J825">
        <v>4</v>
      </c>
    </row>
    <row r="826" spans="2:10" x14ac:dyDescent="0.35">
      <c r="B826" s="3"/>
      <c r="C826" s="3"/>
      <c r="F826" t="s">
        <v>8219</v>
      </c>
      <c r="G826">
        <v>44</v>
      </c>
      <c r="I826" t="s">
        <v>8221</v>
      </c>
      <c r="J826">
        <v>4</v>
      </c>
    </row>
    <row r="827" spans="2:10" x14ac:dyDescent="0.35">
      <c r="B827" s="3"/>
      <c r="C827" s="3"/>
      <c r="F827" t="s">
        <v>8219</v>
      </c>
      <c r="G827">
        <v>44</v>
      </c>
      <c r="I827" t="s">
        <v>8221</v>
      </c>
      <c r="J827">
        <v>4</v>
      </c>
    </row>
    <row r="828" spans="2:10" x14ac:dyDescent="0.35">
      <c r="B828" s="3"/>
      <c r="C828" s="3"/>
      <c r="F828" t="s">
        <v>8219</v>
      </c>
      <c r="G828">
        <v>44</v>
      </c>
      <c r="I828" t="s">
        <v>8221</v>
      </c>
      <c r="J828">
        <v>4</v>
      </c>
    </row>
    <row r="829" spans="2:10" x14ac:dyDescent="0.35">
      <c r="B829" s="3"/>
      <c r="C829" s="3"/>
      <c r="F829" t="s">
        <v>8219</v>
      </c>
      <c r="G829">
        <v>44</v>
      </c>
      <c r="I829" t="s">
        <v>8221</v>
      </c>
      <c r="J829">
        <v>4</v>
      </c>
    </row>
    <row r="830" spans="2:10" x14ac:dyDescent="0.35">
      <c r="B830" s="3"/>
      <c r="C830" s="3"/>
      <c r="F830" t="s">
        <v>8219</v>
      </c>
      <c r="G830">
        <v>44</v>
      </c>
      <c r="I830" t="s">
        <v>8221</v>
      </c>
      <c r="J830">
        <v>4</v>
      </c>
    </row>
    <row r="831" spans="2:10" x14ac:dyDescent="0.35">
      <c r="B831" s="3"/>
      <c r="C831" s="3"/>
      <c r="F831" t="s">
        <v>8219</v>
      </c>
      <c r="G831">
        <v>44</v>
      </c>
      <c r="I831" t="s">
        <v>8221</v>
      </c>
      <c r="J831">
        <v>4</v>
      </c>
    </row>
    <row r="832" spans="2:10" x14ac:dyDescent="0.35">
      <c r="B832" s="3"/>
      <c r="C832" s="3"/>
      <c r="F832" t="s">
        <v>8219</v>
      </c>
      <c r="G832">
        <v>44</v>
      </c>
      <c r="I832" t="s">
        <v>8221</v>
      </c>
      <c r="J832">
        <v>4</v>
      </c>
    </row>
    <row r="833" spans="2:10" x14ac:dyDescent="0.35">
      <c r="B833" s="3"/>
      <c r="C833" s="3"/>
      <c r="F833" t="s">
        <v>8219</v>
      </c>
      <c r="G833">
        <v>44</v>
      </c>
      <c r="I833" t="s">
        <v>8221</v>
      </c>
      <c r="J833">
        <v>4</v>
      </c>
    </row>
    <row r="834" spans="2:10" x14ac:dyDescent="0.35">
      <c r="B834" s="3"/>
      <c r="C834" s="3"/>
      <c r="F834" t="s">
        <v>8219</v>
      </c>
      <c r="G834">
        <v>44</v>
      </c>
      <c r="I834" t="s">
        <v>8221</v>
      </c>
      <c r="J834">
        <v>4</v>
      </c>
    </row>
    <row r="835" spans="2:10" x14ac:dyDescent="0.35">
      <c r="B835" s="3"/>
      <c r="C835" s="3"/>
      <c r="F835" t="s">
        <v>8219</v>
      </c>
      <c r="G835">
        <v>44</v>
      </c>
      <c r="I835" t="s">
        <v>8221</v>
      </c>
      <c r="J835">
        <v>4</v>
      </c>
    </row>
    <row r="836" spans="2:10" x14ac:dyDescent="0.35">
      <c r="B836" s="3"/>
      <c r="C836" s="3"/>
      <c r="F836" t="s">
        <v>8219</v>
      </c>
      <c r="G836">
        <v>44</v>
      </c>
      <c r="I836" t="s">
        <v>8221</v>
      </c>
      <c r="J836">
        <v>4</v>
      </c>
    </row>
    <row r="837" spans="2:10" x14ac:dyDescent="0.35">
      <c r="B837" s="3"/>
      <c r="C837" s="3"/>
      <c r="F837" t="s">
        <v>8219</v>
      </c>
      <c r="G837">
        <v>44</v>
      </c>
      <c r="I837" t="s">
        <v>8221</v>
      </c>
      <c r="J837">
        <v>4</v>
      </c>
    </row>
    <row r="838" spans="2:10" x14ac:dyDescent="0.35">
      <c r="B838" s="3"/>
      <c r="C838" s="3"/>
      <c r="F838" t="s">
        <v>8219</v>
      </c>
      <c r="G838">
        <v>45</v>
      </c>
      <c r="I838" t="s">
        <v>8221</v>
      </c>
      <c r="J838">
        <v>4</v>
      </c>
    </row>
    <row r="839" spans="2:10" x14ac:dyDescent="0.35">
      <c r="B839" s="3"/>
      <c r="C839" s="3"/>
      <c r="F839" t="s">
        <v>8219</v>
      </c>
      <c r="G839">
        <v>45</v>
      </c>
      <c r="I839" t="s">
        <v>8221</v>
      </c>
      <c r="J839">
        <v>4</v>
      </c>
    </row>
    <row r="840" spans="2:10" x14ac:dyDescent="0.35">
      <c r="B840" s="3"/>
      <c r="C840" s="3"/>
      <c r="F840" t="s">
        <v>8219</v>
      </c>
      <c r="G840">
        <v>45</v>
      </c>
      <c r="I840" t="s">
        <v>8221</v>
      </c>
      <c r="J840">
        <v>4</v>
      </c>
    </row>
    <row r="841" spans="2:10" x14ac:dyDescent="0.35">
      <c r="B841" s="3"/>
      <c r="C841" s="3"/>
      <c r="F841" t="s">
        <v>8219</v>
      </c>
      <c r="G841">
        <v>45</v>
      </c>
      <c r="I841" t="s">
        <v>8221</v>
      </c>
      <c r="J841">
        <v>4</v>
      </c>
    </row>
    <row r="842" spans="2:10" x14ac:dyDescent="0.35">
      <c r="B842" s="3"/>
      <c r="C842" s="3"/>
      <c r="F842" t="s">
        <v>8219</v>
      </c>
      <c r="G842">
        <v>45</v>
      </c>
      <c r="I842" t="s">
        <v>8221</v>
      </c>
      <c r="J842">
        <v>4</v>
      </c>
    </row>
    <row r="843" spans="2:10" x14ac:dyDescent="0.35">
      <c r="B843" s="3"/>
      <c r="C843" s="3"/>
      <c r="F843" t="s">
        <v>8219</v>
      </c>
      <c r="G843">
        <v>45</v>
      </c>
      <c r="I843" t="s">
        <v>8221</v>
      </c>
      <c r="J843">
        <v>4</v>
      </c>
    </row>
    <row r="844" spans="2:10" x14ac:dyDescent="0.35">
      <c r="B844" s="3"/>
      <c r="C844" s="3"/>
      <c r="F844" t="s">
        <v>8219</v>
      </c>
      <c r="G844">
        <v>45</v>
      </c>
      <c r="I844" t="s">
        <v>8221</v>
      </c>
      <c r="J844">
        <v>4</v>
      </c>
    </row>
    <row r="845" spans="2:10" x14ac:dyDescent="0.35">
      <c r="B845" s="3"/>
      <c r="C845" s="3"/>
      <c r="F845" t="s">
        <v>8219</v>
      </c>
      <c r="G845">
        <v>45</v>
      </c>
      <c r="I845" t="s">
        <v>8221</v>
      </c>
      <c r="J845">
        <v>4</v>
      </c>
    </row>
    <row r="846" spans="2:10" x14ac:dyDescent="0.35">
      <c r="B846" s="3"/>
      <c r="C846" s="3"/>
      <c r="F846" t="s">
        <v>8219</v>
      </c>
      <c r="G846">
        <v>45</v>
      </c>
      <c r="I846" t="s">
        <v>8221</v>
      </c>
      <c r="J846">
        <v>4</v>
      </c>
    </row>
    <row r="847" spans="2:10" x14ac:dyDescent="0.35">
      <c r="B847" s="3"/>
      <c r="C847" s="3"/>
      <c r="F847" t="s">
        <v>8219</v>
      </c>
      <c r="G847">
        <v>45</v>
      </c>
      <c r="I847" t="s">
        <v>8221</v>
      </c>
      <c r="J847">
        <v>4</v>
      </c>
    </row>
    <row r="848" spans="2:10" x14ac:dyDescent="0.35">
      <c r="B848" s="3"/>
      <c r="C848" s="3"/>
      <c r="F848" t="s">
        <v>8219</v>
      </c>
      <c r="G848">
        <v>45</v>
      </c>
      <c r="I848" t="s">
        <v>8221</v>
      </c>
      <c r="J848">
        <v>4</v>
      </c>
    </row>
    <row r="849" spans="2:10" x14ac:dyDescent="0.35">
      <c r="B849" s="3"/>
      <c r="C849" s="3"/>
      <c r="F849" t="s">
        <v>8219</v>
      </c>
      <c r="G849">
        <v>45</v>
      </c>
      <c r="I849" t="s">
        <v>8221</v>
      </c>
      <c r="J849">
        <v>4</v>
      </c>
    </row>
    <row r="850" spans="2:10" x14ac:dyDescent="0.35">
      <c r="B850" s="3"/>
      <c r="C850" s="3"/>
      <c r="F850" t="s">
        <v>8219</v>
      </c>
      <c r="G850">
        <v>45</v>
      </c>
      <c r="I850" t="s">
        <v>8221</v>
      </c>
      <c r="J850">
        <v>4</v>
      </c>
    </row>
    <row r="851" spans="2:10" x14ac:dyDescent="0.35">
      <c r="B851" s="3"/>
      <c r="C851" s="3"/>
      <c r="F851" t="s">
        <v>8219</v>
      </c>
      <c r="G851">
        <v>45</v>
      </c>
      <c r="I851" t="s">
        <v>8221</v>
      </c>
      <c r="J851">
        <v>5</v>
      </c>
    </row>
    <row r="852" spans="2:10" x14ac:dyDescent="0.35">
      <c r="B852" s="3"/>
      <c r="C852" s="3"/>
      <c r="F852" t="s">
        <v>8219</v>
      </c>
      <c r="G852">
        <v>45</v>
      </c>
      <c r="I852" t="s">
        <v>8221</v>
      </c>
      <c r="J852">
        <v>5</v>
      </c>
    </row>
    <row r="853" spans="2:10" x14ac:dyDescent="0.35">
      <c r="B853" s="3"/>
      <c r="C853" s="3"/>
      <c r="F853" t="s">
        <v>8219</v>
      </c>
      <c r="G853">
        <v>46</v>
      </c>
      <c r="I853" t="s">
        <v>8221</v>
      </c>
      <c r="J853">
        <v>5</v>
      </c>
    </row>
    <row r="854" spans="2:10" x14ac:dyDescent="0.35">
      <c r="B854" s="3"/>
      <c r="C854" s="3"/>
      <c r="F854" t="s">
        <v>8219</v>
      </c>
      <c r="G854">
        <v>46</v>
      </c>
      <c r="I854" t="s">
        <v>8221</v>
      </c>
      <c r="J854">
        <v>5</v>
      </c>
    </row>
    <row r="855" spans="2:10" x14ac:dyDescent="0.35">
      <c r="B855" s="3"/>
      <c r="C855" s="3"/>
      <c r="F855" t="s">
        <v>8219</v>
      </c>
      <c r="G855">
        <v>46</v>
      </c>
      <c r="I855" t="s">
        <v>8221</v>
      </c>
      <c r="J855">
        <v>5</v>
      </c>
    </row>
    <row r="856" spans="2:10" x14ac:dyDescent="0.35">
      <c r="B856" s="3"/>
      <c r="C856" s="3"/>
      <c r="F856" t="s">
        <v>8219</v>
      </c>
      <c r="G856">
        <v>46</v>
      </c>
      <c r="I856" t="s">
        <v>8221</v>
      </c>
      <c r="J856">
        <v>5</v>
      </c>
    </row>
    <row r="857" spans="2:10" x14ac:dyDescent="0.35">
      <c r="B857" s="3"/>
      <c r="C857" s="3"/>
      <c r="F857" t="s">
        <v>8219</v>
      </c>
      <c r="G857">
        <v>46</v>
      </c>
      <c r="I857" t="s">
        <v>8221</v>
      </c>
      <c r="J857">
        <v>5</v>
      </c>
    </row>
    <row r="858" spans="2:10" x14ac:dyDescent="0.35">
      <c r="B858" s="3"/>
      <c r="C858" s="3"/>
      <c r="F858" t="s">
        <v>8219</v>
      </c>
      <c r="G858">
        <v>46</v>
      </c>
      <c r="I858" t="s">
        <v>8221</v>
      </c>
      <c r="J858">
        <v>5</v>
      </c>
    </row>
    <row r="859" spans="2:10" x14ac:dyDescent="0.35">
      <c r="B859" s="3"/>
      <c r="C859" s="3"/>
      <c r="F859" t="s">
        <v>8219</v>
      </c>
      <c r="G859">
        <v>46</v>
      </c>
      <c r="I859" t="s">
        <v>8221</v>
      </c>
      <c r="J859">
        <v>5</v>
      </c>
    </row>
    <row r="860" spans="2:10" x14ac:dyDescent="0.35">
      <c r="B860" s="3"/>
      <c r="C860" s="3"/>
      <c r="F860" t="s">
        <v>8219</v>
      </c>
      <c r="G860">
        <v>46</v>
      </c>
      <c r="I860" t="s">
        <v>8221</v>
      </c>
      <c r="J860">
        <v>5</v>
      </c>
    </row>
    <row r="861" spans="2:10" x14ac:dyDescent="0.35">
      <c r="B861" s="3"/>
      <c r="C861" s="3"/>
      <c r="F861" t="s">
        <v>8219</v>
      </c>
      <c r="G861">
        <v>46</v>
      </c>
      <c r="I861" t="s">
        <v>8221</v>
      </c>
      <c r="J861">
        <v>5</v>
      </c>
    </row>
    <row r="862" spans="2:10" x14ac:dyDescent="0.35">
      <c r="B862" s="3"/>
      <c r="C862" s="3"/>
      <c r="F862" t="s">
        <v>8219</v>
      </c>
      <c r="G862">
        <v>46</v>
      </c>
      <c r="I862" t="s">
        <v>8221</v>
      </c>
      <c r="J862">
        <v>5</v>
      </c>
    </row>
    <row r="863" spans="2:10" x14ac:dyDescent="0.35">
      <c r="B863" s="3"/>
      <c r="C863" s="3"/>
      <c r="F863" t="s">
        <v>8219</v>
      </c>
      <c r="G863">
        <v>46</v>
      </c>
      <c r="I863" t="s">
        <v>8221</v>
      </c>
      <c r="J863">
        <v>5</v>
      </c>
    </row>
    <row r="864" spans="2:10" x14ac:dyDescent="0.35">
      <c r="B864" s="3"/>
      <c r="C864" s="3"/>
      <c r="F864" t="s">
        <v>8219</v>
      </c>
      <c r="G864">
        <v>46</v>
      </c>
      <c r="I864" t="s">
        <v>8221</v>
      </c>
      <c r="J864">
        <v>5</v>
      </c>
    </row>
    <row r="865" spans="2:10" x14ac:dyDescent="0.35">
      <c r="B865" s="3"/>
      <c r="C865" s="3"/>
      <c r="F865" t="s">
        <v>8219</v>
      </c>
      <c r="G865">
        <v>46</v>
      </c>
      <c r="I865" t="s">
        <v>8221</v>
      </c>
      <c r="J865">
        <v>5</v>
      </c>
    </row>
    <row r="866" spans="2:10" x14ac:dyDescent="0.35">
      <c r="B866" s="3"/>
      <c r="C866" s="3"/>
      <c r="F866" t="s">
        <v>8219</v>
      </c>
      <c r="G866">
        <v>46</v>
      </c>
      <c r="I866" t="s">
        <v>8221</v>
      </c>
      <c r="J866">
        <v>5</v>
      </c>
    </row>
    <row r="867" spans="2:10" x14ac:dyDescent="0.35">
      <c r="B867" s="3"/>
      <c r="C867" s="3"/>
      <c r="F867" t="s">
        <v>8219</v>
      </c>
      <c r="G867">
        <v>46</v>
      </c>
      <c r="I867" t="s">
        <v>8221</v>
      </c>
      <c r="J867">
        <v>5</v>
      </c>
    </row>
    <row r="868" spans="2:10" x14ac:dyDescent="0.35">
      <c r="B868" s="3"/>
      <c r="C868" s="3"/>
      <c r="F868" t="s">
        <v>8219</v>
      </c>
      <c r="G868">
        <v>46</v>
      </c>
      <c r="I868" t="s">
        <v>8221</v>
      </c>
      <c r="J868">
        <v>5</v>
      </c>
    </row>
    <row r="869" spans="2:10" x14ac:dyDescent="0.35">
      <c r="B869" s="3"/>
      <c r="C869" s="3"/>
      <c r="F869" t="s">
        <v>8219</v>
      </c>
      <c r="G869">
        <v>46</v>
      </c>
      <c r="I869" t="s">
        <v>8221</v>
      </c>
      <c r="J869">
        <v>5</v>
      </c>
    </row>
    <row r="870" spans="2:10" x14ac:dyDescent="0.35">
      <c r="B870" s="3"/>
      <c r="C870" s="3"/>
      <c r="F870" t="s">
        <v>8219</v>
      </c>
      <c r="G870">
        <v>46</v>
      </c>
      <c r="I870" t="s">
        <v>8221</v>
      </c>
      <c r="J870">
        <v>5</v>
      </c>
    </row>
    <row r="871" spans="2:10" x14ac:dyDescent="0.35">
      <c r="B871" s="3"/>
      <c r="C871" s="3"/>
      <c r="F871" t="s">
        <v>8219</v>
      </c>
      <c r="G871">
        <v>46</v>
      </c>
      <c r="I871" t="s">
        <v>8221</v>
      </c>
      <c r="J871">
        <v>5</v>
      </c>
    </row>
    <row r="872" spans="2:10" x14ac:dyDescent="0.35">
      <c r="B872" s="3"/>
      <c r="C872" s="3"/>
      <c r="F872" t="s">
        <v>8219</v>
      </c>
      <c r="G872">
        <v>46</v>
      </c>
      <c r="I872" t="s">
        <v>8221</v>
      </c>
      <c r="J872">
        <v>5</v>
      </c>
    </row>
    <row r="873" spans="2:10" x14ac:dyDescent="0.35">
      <c r="B873" s="3"/>
      <c r="C873" s="3"/>
      <c r="F873" t="s">
        <v>8219</v>
      </c>
      <c r="G873">
        <v>46</v>
      </c>
      <c r="I873" t="s">
        <v>8221</v>
      </c>
      <c r="J873">
        <v>5</v>
      </c>
    </row>
    <row r="874" spans="2:10" x14ac:dyDescent="0.35">
      <c r="B874" s="3"/>
      <c r="C874" s="3"/>
      <c r="F874" t="s">
        <v>8219</v>
      </c>
      <c r="G874">
        <v>47</v>
      </c>
      <c r="I874" t="s">
        <v>8221</v>
      </c>
      <c r="J874">
        <v>5</v>
      </c>
    </row>
    <row r="875" spans="2:10" x14ac:dyDescent="0.35">
      <c r="B875" s="3"/>
      <c r="C875" s="3"/>
      <c r="F875" t="s">
        <v>8219</v>
      </c>
      <c r="G875">
        <v>47</v>
      </c>
      <c r="I875" t="s">
        <v>8221</v>
      </c>
      <c r="J875">
        <v>5</v>
      </c>
    </row>
    <row r="876" spans="2:10" x14ac:dyDescent="0.35">
      <c r="B876" s="3"/>
      <c r="C876" s="3"/>
      <c r="F876" t="s">
        <v>8219</v>
      </c>
      <c r="G876">
        <v>47</v>
      </c>
      <c r="I876" t="s">
        <v>8221</v>
      </c>
      <c r="J876">
        <v>5</v>
      </c>
    </row>
    <row r="877" spans="2:10" x14ac:dyDescent="0.35">
      <c r="B877" s="3"/>
      <c r="C877" s="3"/>
      <c r="F877" t="s">
        <v>8219</v>
      </c>
      <c r="G877">
        <v>47</v>
      </c>
      <c r="I877" t="s">
        <v>8221</v>
      </c>
      <c r="J877">
        <v>5</v>
      </c>
    </row>
    <row r="878" spans="2:10" x14ac:dyDescent="0.35">
      <c r="B878" s="3"/>
      <c r="C878" s="3"/>
      <c r="F878" t="s">
        <v>8219</v>
      </c>
      <c r="G878">
        <v>47</v>
      </c>
      <c r="I878" t="s">
        <v>8221</v>
      </c>
      <c r="J878">
        <v>5</v>
      </c>
    </row>
    <row r="879" spans="2:10" x14ac:dyDescent="0.35">
      <c r="B879" s="3"/>
      <c r="C879" s="3"/>
      <c r="F879" t="s">
        <v>8219</v>
      </c>
      <c r="G879">
        <v>47</v>
      </c>
      <c r="I879" t="s">
        <v>8221</v>
      </c>
      <c r="J879">
        <v>5</v>
      </c>
    </row>
    <row r="880" spans="2:10" x14ac:dyDescent="0.35">
      <c r="B880" s="3"/>
      <c r="C880" s="3"/>
      <c r="F880" t="s">
        <v>8219</v>
      </c>
      <c r="G880">
        <v>47</v>
      </c>
      <c r="I880" t="s">
        <v>8221</v>
      </c>
      <c r="J880">
        <v>5</v>
      </c>
    </row>
    <row r="881" spans="2:10" x14ac:dyDescent="0.35">
      <c r="B881" s="3"/>
      <c r="C881" s="3"/>
      <c r="F881" t="s">
        <v>8219</v>
      </c>
      <c r="G881">
        <v>47</v>
      </c>
      <c r="I881" t="s">
        <v>8221</v>
      </c>
      <c r="J881">
        <v>5</v>
      </c>
    </row>
    <row r="882" spans="2:10" x14ac:dyDescent="0.35">
      <c r="B882" s="3"/>
      <c r="C882" s="3"/>
      <c r="F882" t="s">
        <v>8219</v>
      </c>
      <c r="G882">
        <v>47</v>
      </c>
      <c r="I882" t="s">
        <v>8221</v>
      </c>
      <c r="J882">
        <v>5</v>
      </c>
    </row>
    <row r="883" spans="2:10" x14ac:dyDescent="0.35">
      <c r="B883" s="3"/>
      <c r="C883" s="3"/>
      <c r="F883" t="s">
        <v>8219</v>
      </c>
      <c r="G883">
        <v>47</v>
      </c>
      <c r="I883" t="s">
        <v>8221</v>
      </c>
      <c r="J883">
        <v>5</v>
      </c>
    </row>
    <row r="884" spans="2:10" x14ac:dyDescent="0.35">
      <c r="B884" s="3"/>
      <c r="C884" s="3"/>
      <c r="F884" t="s">
        <v>8219</v>
      </c>
      <c r="G884">
        <v>47</v>
      </c>
      <c r="I884" t="s">
        <v>8221</v>
      </c>
      <c r="J884">
        <v>5</v>
      </c>
    </row>
    <row r="885" spans="2:10" x14ac:dyDescent="0.35">
      <c r="B885" s="3"/>
      <c r="C885" s="3"/>
      <c r="F885" t="s">
        <v>8219</v>
      </c>
      <c r="G885">
        <v>47</v>
      </c>
      <c r="I885" t="s">
        <v>8221</v>
      </c>
      <c r="J885">
        <v>5</v>
      </c>
    </row>
    <row r="886" spans="2:10" x14ac:dyDescent="0.35">
      <c r="B886" s="3"/>
      <c r="C886" s="3"/>
      <c r="F886" t="s">
        <v>8219</v>
      </c>
      <c r="G886">
        <v>47</v>
      </c>
      <c r="I886" t="s">
        <v>8221</v>
      </c>
      <c r="J886">
        <v>5</v>
      </c>
    </row>
    <row r="887" spans="2:10" x14ac:dyDescent="0.35">
      <c r="B887" s="3"/>
      <c r="C887" s="3"/>
      <c r="F887" t="s">
        <v>8219</v>
      </c>
      <c r="G887">
        <v>47</v>
      </c>
      <c r="I887" t="s">
        <v>8221</v>
      </c>
      <c r="J887">
        <v>5</v>
      </c>
    </row>
    <row r="888" spans="2:10" x14ac:dyDescent="0.35">
      <c r="B888" s="3"/>
      <c r="C888" s="3"/>
      <c r="F888" t="s">
        <v>8219</v>
      </c>
      <c r="G888">
        <v>47</v>
      </c>
      <c r="I888" t="s">
        <v>8221</v>
      </c>
      <c r="J888">
        <v>5</v>
      </c>
    </row>
    <row r="889" spans="2:10" x14ac:dyDescent="0.35">
      <c r="B889" s="3"/>
      <c r="C889" s="3"/>
      <c r="F889" t="s">
        <v>8219</v>
      </c>
      <c r="G889">
        <v>47</v>
      </c>
      <c r="I889" t="s">
        <v>8221</v>
      </c>
      <c r="J889">
        <v>5</v>
      </c>
    </row>
    <row r="890" spans="2:10" x14ac:dyDescent="0.35">
      <c r="B890" s="3"/>
      <c r="C890" s="3"/>
      <c r="F890" t="s">
        <v>8219</v>
      </c>
      <c r="G890">
        <v>47</v>
      </c>
      <c r="I890" t="s">
        <v>8221</v>
      </c>
      <c r="J890">
        <v>5</v>
      </c>
    </row>
    <row r="891" spans="2:10" x14ac:dyDescent="0.35">
      <c r="B891" s="3"/>
      <c r="C891" s="3"/>
      <c r="F891" t="s">
        <v>8219</v>
      </c>
      <c r="G891">
        <v>47</v>
      </c>
      <c r="I891" t="s">
        <v>8221</v>
      </c>
      <c r="J891">
        <v>5</v>
      </c>
    </row>
    <row r="892" spans="2:10" x14ac:dyDescent="0.35">
      <c r="B892" s="3"/>
      <c r="C892" s="3"/>
      <c r="F892" t="s">
        <v>8219</v>
      </c>
      <c r="G892">
        <v>47</v>
      </c>
      <c r="I892" t="s">
        <v>8221</v>
      </c>
      <c r="J892">
        <v>5</v>
      </c>
    </row>
    <row r="893" spans="2:10" x14ac:dyDescent="0.35">
      <c r="B893" s="3"/>
      <c r="C893" s="3"/>
      <c r="F893" t="s">
        <v>8219</v>
      </c>
      <c r="G893">
        <v>47</v>
      </c>
      <c r="I893" t="s">
        <v>8221</v>
      </c>
      <c r="J893">
        <v>5</v>
      </c>
    </row>
    <row r="894" spans="2:10" x14ac:dyDescent="0.35">
      <c r="B894" s="3"/>
      <c r="C894" s="3"/>
      <c r="F894" t="s">
        <v>8219</v>
      </c>
      <c r="G894">
        <v>47</v>
      </c>
      <c r="I894" t="s">
        <v>8221</v>
      </c>
      <c r="J894">
        <v>5</v>
      </c>
    </row>
    <row r="895" spans="2:10" x14ac:dyDescent="0.35">
      <c r="B895" s="3"/>
      <c r="C895" s="3"/>
      <c r="F895" t="s">
        <v>8219</v>
      </c>
      <c r="G895">
        <v>48</v>
      </c>
      <c r="I895" t="s">
        <v>8221</v>
      </c>
      <c r="J895">
        <v>5</v>
      </c>
    </row>
    <row r="896" spans="2:10" x14ac:dyDescent="0.35">
      <c r="B896" s="3"/>
      <c r="C896" s="3"/>
      <c r="F896" t="s">
        <v>8219</v>
      </c>
      <c r="G896">
        <v>48</v>
      </c>
      <c r="I896" t="s">
        <v>8221</v>
      </c>
      <c r="J896">
        <v>5</v>
      </c>
    </row>
    <row r="897" spans="2:10" x14ac:dyDescent="0.35">
      <c r="B897" s="3"/>
      <c r="C897" s="3"/>
      <c r="F897" t="s">
        <v>8219</v>
      </c>
      <c r="G897">
        <v>48</v>
      </c>
      <c r="I897" t="s">
        <v>8221</v>
      </c>
      <c r="J897">
        <v>5</v>
      </c>
    </row>
    <row r="898" spans="2:10" x14ac:dyDescent="0.35">
      <c r="B898" s="3"/>
      <c r="C898" s="3"/>
      <c r="F898" t="s">
        <v>8219</v>
      </c>
      <c r="G898">
        <v>48</v>
      </c>
      <c r="I898" t="s">
        <v>8221</v>
      </c>
      <c r="J898">
        <v>5</v>
      </c>
    </row>
    <row r="899" spans="2:10" x14ac:dyDescent="0.35">
      <c r="B899" s="3"/>
      <c r="C899" s="3"/>
      <c r="F899" t="s">
        <v>8219</v>
      </c>
      <c r="G899">
        <v>48</v>
      </c>
      <c r="I899" t="s">
        <v>8221</v>
      </c>
      <c r="J899">
        <v>5</v>
      </c>
    </row>
    <row r="900" spans="2:10" x14ac:dyDescent="0.35">
      <c r="B900" s="3"/>
      <c r="C900" s="3"/>
      <c r="F900" t="s">
        <v>8219</v>
      </c>
      <c r="G900">
        <v>48</v>
      </c>
      <c r="I900" t="s">
        <v>8221</v>
      </c>
      <c r="J900">
        <v>5</v>
      </c>
    </row>
    <row r="901" spans="2:10" x14ac:dyDescent="0.35">
      <c r="B901" s="3"/>
      <c r="C901" s="3"/>
      <c r="F901" t="s">
        <v>8219</v>
      </c>
      <c r="G901">
        <v>48</v>
      </c>
      <c r="I901" t="s">
        <v>8221</v>
      </c>
      <c r="J901">
        <v>5</v>
      </c>
    </row>
    <row r="902" spans="2:10" x14ac:dyDescent="0.35">
      <c r="B902" s="3"/>
      <c r="C902" s="3"/>
      <c r="F902" t="s">
        <v>8219</v>
      </c>
      <c r="G902">
        <v>48</v>
      </c>
      <c r="I902" t="s">
        <v>8221</v>
      </c>
      <c r="J902">
        <v>5</v>
      </c>
    </row>
    <row r="903" spans="2:10" x14ac:dyDescent="0.35">
      <c r="B903" s="3"/>
      <c r="C903" s="3"/>
      <c r="F903" t="s">
        <v>8219</v>
      </c>
      <c r="G903">
        <v>48</v>
      </c>
      <c r="I903" t="s">
        <v>8221</v>
      </c>
      <c r="J903">
        <v>5</v>
      </c>
    </row>
    <row r="904" spans="2:10" x14ac:dyDescent="0.35">
      <c r="B904" s="3"/>
      <c r="C904" s="3"/>
      <c r="F904" t="s">
        <v>8219</v>
      </c>
      <c r="G904">
        <v>48</v>
      </c>
      <c r="I904" t="s">
        <v>8221</v>
      </c>
      <c r="J904">
        <v>5</v>
      </c>
    </row>
    <row r="905" spans="2:10" x14ac:dyDescent="0.35">
      <c r="B905" s="3"/>
      <c r="C905" s="3"/>
      <c r="F905" t="s">
        <v>8219</v>
      </c>
      <c r="G905">
        <v>48</v>
      </c>
      <c r="I905" t="s">
        <v>8221</v>
      </c>
      <c r="J905">
        <v>5</v>
      </c>
    </row>
    <row r="906" spans="2:10" x14ac:dyDescent="0.35">
      <c r="B906" s="3"/>
      <c r="C906" s="3"/>
      <c r="F906" t="s">
        <v>8219</v>
      </c>
      <c r="G906">
        <v>48</v>
      </c>
      <c r="I906" t="s">
        <v>8221</v>
      </c>
      <c r="J906">
        <v>5</v>
      </c>
    </row>
    <row r="907" spans="2:10" x14ac:dyDescent="0.35">
      <c r="B907" s="3"/>
      <c r="C907" s="3"/>
      <c r="F907" t="s">
        <v>8219</v>
      </c>
      <c r="G907">
        <v>48</v>
      </c>
      <c r="I907" t="s">
        <v>8221</v>
      </c>
      <c r="J907">
        <v>5</v>
      </c>
    </row>
    <row r="908" spans="2:10" x14ac:dyDescent="0.35">
      <c r="B908" s="3"/>
      <c r="C908" s="3"/>
      <c r="F908" t="s">
        <v>8219</v>
      </c>
      <c r="G908">
        <v>48</v>
      </c>
      <c r="I908" t="s">
        <v>8221</v>
      </c>
      <c r="J908">
        <v>5</v>
      </c>
    </row>
    <row r="909" spans="2:10" x14ac:dyDescent="0.35">
      <c r="B909" s="3"/>
      <c r="C909" s="3"/>
      <c r="F909" t="s">
        <v>8219</v>
      </c>
      <c r="G909">
        <v>49</v>
      </c>
      <c r="I909" t="s">
        <v>8221</v>
      </c>
      <c r="J909">
        <v>5</v>
      </c>
    </row>
    <row r="910" spans="2:10" x14ac:dyDescent="0.35">
      <c r="B910" s="3"/>
      <c r="C910" s="3"/>
      <c r="F910" t="s">
        <v>8219</v>
      </c>
      <c r="G910">
        <v>49</v>
      </c>
      <c r="I910" t="s">
        <v>8221</v>
      </c>
      <c r="J910">
        <v>5</v>
      </c>
    </row>
    <row r="911" spans="2:10" x14ac:dyDescent="0.35">
      <c r="B911" s="3"/>
      <c r="C911" s="3"/>
      <c r="F911" t="s">
        <v>8219</v>
      </c>
      <c r="G911">
        <v>49</v>
      </c>
      <c r="I911" t="s">
        <v>8221</v>
      </c>
      <c r="J911">
        <v>5</v>
      </c>
    </row>
    <row r="912" spans="2:10" x14ac:dyDescent="0.35">
      <c r="B912" s="3"/>
      <c r="C912" s="3"/>
      <c r="F912" t="s">
        <v>8219</v>
      </c>
      <c r="G912">
        <v>49</v>
      </c>
      <c r="I912" t="s">
        <v>8221</v>
      </c>
      <c r="J912">
        <v>6</v>
      </c>
    </row>
    <row r="913" spans="2:10" x14ac:dyDescent="0.35">
      <c r="B913" s="3"/>
      <c r="C913" s="3"/>
      <c r="F913" t="s">
        <v>8219</v>
      </c>
      <c r="G913">
        <v>49</v>
      </c>
      <c r="I913" t="s">
        <v>8221</v>
      </c>
      <c r="J913">
        <v>6</v>
      </c>
    </row>
    <row r="914" spans="2:10" x14ac:dyDescent="0.35">
      <c r="B914" s="3"/>
      <c r="C914" s="3"/>
      <c r="F914" t="s">
        <v>8219</v>
      </c>
      <c r="G914">
        <v>49</v>
      </c>
      <c r="I914" t="s">
        <v>8221</v>
      </c>
      <c r="J914">
        <v>6</v>
      </c>
    </row>
    <row r="915" spans="2:10" x14ac:dyDescent="0.35">
      <c r="B915" s="3"/>
      <c r="C915" s="3"/>
      <c r="F915" t="s">
        <v>8219</v>
      </c>
      <c r="G915">
        <v>49</v>
      </c>
      <c r="I915" t="s">
        <v>8221</v>
      </c>
      <c r="J915">
        <v>6</v>
      </c>
    </row>
    <row r="916" spans="2:10" x14ac:dyDescent="0.35">
      <c r="B916" s="3"/>
      <c r="C916" s="3"/>
      <c r="F916" t="s">
        <v>8219</v>
      </c>
      <c r="G916">
        <v>49</v>
      </c>
      <c r="I916" t="s">
        <v>8221</v>
      </c>
      <c r="J916">
        <v>6</v>
      </c>
    </row>
    <row r="917" spans="2:10" x14ac:dyDescent="0.35">
      <c r="B917" s="3"/>
      <c r="C917" s="3"/>
      <c r="F917" t="s">
        <v>8219</v>
      </c>
      <c r="G917">
        <v>49</v>
      </c>
      <c r="I917" t="s">
        <v>8221</v>
      </c>
      <c r="J917">
        <v>6</v>
      </c>
    </row>
    <row r="918" spans="2:10" x14ac:dyDescent="0.35">
      <c r="B918" s="3"/>
      <c r="C918" s="3"/>
      <c r="F918" t="s">
        <v>8219</v>
      </c>
      <c r="G918">
        <v>49</v>
      </c>
      <c r="I918" t="s">
        <v>8221</v>
      </c>
      <c r="J918">
        <v>6</v>
      </c>
    </row>
    <row r="919" spans="2:10" x14ac:dyDescent="0.35">
      <c r="B919" s="3"/>
      <c r="C919" s="3"/>
      <c r="F919" t="s">
        <v>8219</v>
      </c>
      <c r="G919">
        <v>49</v>
      </c>
      <c r="I919" t="s">
        <v>8221</v>
      </c>
      <c r="J919">
        <v>6</v>
      </c>
    </row>
    <row r="920" spans="2:10" x14ac:dyDescent="0.35">
      <c r="B920" s="3"/>
      <c r="C920" s="3"/>
      <c r="F920" t="s">
        <v>8219</v>
      </c>
      <c r="G920">
        <v>49</v>
      </c>
      <c r="I920" t="s">
        <v>8221</v>
      </c>
      <c r="J920">
        <v>6</v>
      </c>
    </row>
    <row r="921" spans="2:10" x14ac:dyDescent="0.35">
      <c r="B921" s="3"/>
      <c r="C921" s="3"/>
      <c r="F921" t="s">
        <v>8219</v>
      </c>
      <c r="G921">
        <v>49</v>
      </c>
      <c r="I921" t="s">
        <v>8221</v>
      </c>
      <c r="J921">
        <v>6</v>
      </c>
    </row>
    <row r="922" spans="2:10" x14ac:dyDescent="0.35">
      <c r="B922" s="3"/>
      <c r="C922" s="3"/>
      <c r="F922" t="s">
        <v>8219</v>
      </c>
      <c r="G922">
        <v>49</v>
      </c>
      <c r="I922" t="s">
        <v>8221</v>
      </c>
      <c r="J922">
        <v>6</v>
      </c>
    </row>
    <row r="923" spans="2:10" x14ac:dyDescent="0.35">
      <c r="B923" s="3"/>
      <c r="C923" s="3"/>
      <c r="F923" t="s">
        <v>8219</v>
      </c>
      <c r="G923">
        <v>49</v>
      </c>
      <c r="I923" t="s">
        <v>8221</v>
      </c>
      <c r="J923">
        <v>6</v>
      </c>
    </row>
    <row r="924" spans="2:10" x14ac:dyDescent="0.35">
      <c r="B924" s="3"/>
      <c r="C924" s="3"/>
      <c r="F924" t="s">
        <v>8219</v>
      </c>
      <c r="G924">
        <v>49</v>
      </c>
      <c r="I924" t="s">
        <v>8221</v>
      </c>
      <c r="J924">
        <v>6</v>
      </c>
    </row>
    <row r="925" spans="2:10" x14ac:dyDescent="0.35">
      <c r="B925" s="3"/>
      <c r="C925" s="3"/>
      <c r="F925" t="s">
        <v>8219</v>
      </c>
      <c r="G925">
        <v>49</v>
      </c>
      <c r="I925" t="s">
        <v>8221</v>
      </c>
      <c r="J925">
        <v>6</v>
      </c>
    </row>
    <row r="926" spans="2:10" x14ac:dyDescent="0.35">
      <c r="B926" s="3"/>
      <c r="C926" s="3"/>
      <c r="F926" t="s">
        <v>8219</v>
      </c>
      <c r="G926">
        <v>50</v>
      </c>
      <c r="I926" t="s">
        <v>8221</v>
      </c>
      <c r="J926">
        <v>6</v>
      </c>
    </row>
    <row r="927" spans="2:10" x14ac:dyDescent="0.35">
      <c r="B927" s="3"/>
      <c r="C927" s="3"/>
      <c r="F927" t="s">
        <v>8219</v>
      </c>
      <c r="G927">
        <v>50</v>
      </c>
      <c r="I927" t="s">
        <v>8221</v>
      </c>
      <c r="J927">
        <v>6</v>
      </c>
    </row>
    <row r="928" spans="2:10" x14ac:dyDescent="0.35">
      <c r="B928" s="3"/>
      <c r="C928" s="3"/>
      <c r="F928" t="s">
        <v>8219</v>
      </c>
      <c r="G928">
        <v>50</v>
      </c>
      <c r="I928" t="s">
        <v>8221</v>
      </c>
      <c r="J928">
        <v>6</v>
      </c>
    </row>
    <row r="929" spans="2:10" x14ac:dyDescent="0.35">
      <c r="B929" s="3"/>
      <c r="C929" s="3"/>
      <c r="F929" t="s">
        <v>8219</v>
      </c>
      <c r="G929">
        <v>50</v>
      </c>
      <c r="I929" t="s">
        <v>8221</v>
      </c>
      <c r="J929">
        <v>6</v>
      </c>
    </row>
    <row r="930" spans="2:10" x14ac:dyDescent="0.35">
      <c r="B930" s="3"/>
      <c r="C930" s="3"/>
      <c r="F930" t="s">
        <v>8219</v>
      </c>
      <c r="G930">
        <v>50</v>
      </c>
      <c r="I930" t="s">
        <v>8221</v>
      </c>
      <c r="J930">
        <v>6</v>
      </c>
    </row>
    <row r="931" spans="2:10" x14ac:dyDescent="0.35">
      <c r="B931" s="3"/>
      <c r="C931" s="3"/>
      <c r="F931" t="s">
        <v>8219</v>
      </c>
      <c r="G931">
        <v>50</v>
      </c>
      <c r="I931" t="s">
        <v>8221</v>
      </c>
      <c r="J931">
        <v>6</v>
      </c>
    </row>
    <row r="932" spans="2:10" x14ac:dyDescent="0.35">
      <c r="B932" s="3"/>
      <c r="C932" s="3"/>
      <c r="F932" t="s">
        <v>8219</v>
      </c>
      <c r="G932">
        <v>50</v>
      </c>
      <c r="I932" t="s">
        <v>8221</v>
      </c>
      <c r="J932">
        <v>6</v>
      </c>
    </row>
    <row r="933" spans="2:10" x14ac:dyDescent="0.35">
      <c r="B933" s="3"/>
      <c r="C933" s="3"/>
      <c r="F933" t="s">
        <v>8219</v>
      </c>
      <c r="G933">
        <v>50</v>
      </c>
      <c r="I933" t="s">
        <v>8221</v>
      </c>
      <c r="J933">
        <v>6</v>
      </c>
    </row>
    <row r="934" spans="2:10" x14ac:dyDescent="0.35">
      <c r="B934" s="3"/>
      <c r="C934" s="3"/>
      <c r="F934" t="s">
        <v>8219</v>
      </c>
      <c r="G934">
        <v>50</v>
      </c>
      <c r="I934" t="s">
        <v>8221</v>
      </c>
      <c r="J934">
        <v>6</v>
      </c>
    </row>
    <row r="935" spans="2:10" x14ac:dyDescent="0.35">
      <c r="B935" s="3"/>
      <c r="C935" s="3"/>
      <c r="F935" t="s">
        <v>8219</v>
      </c>
      <c r="G935">
        <v>50</v>
      </c>
      <c r="I935" t="s">
        <v>8221</v>
      </c>
      <c r="J935">
        <v>6</v>
      </c>
    </row>
    <row r="936" spans="2:10" x14ac:dyDescent="0.35">
      <c r="B936" s="3"/>
      <c r="C936" s="3"/>
      <c r="F936" t="s">
        <v>8219</v>
      </c>
      <c r="G936">
        <v>50</v>
      </c>
      <c r="I936" t="s">
        <v>8221</v>
      </c>
      <c r="J936">
        <v>6</v>
      </c>
    </row>
    <row r="937" spans="2:10" x14ac:dyDescent="0.35">
      <c r="B937" s="3"/>
      <c r="C937" s="3"/>
      <c r="F937" t="s">
        <v>8219</v>
      </c>
      <c r="G937">
        <v>50</v>
      </c>
      <c r="I937" t="s">
        <v>8221</v>
      </c>
      <c r="J937">
        <v>6</v>
      </c>
    </row>
    <row r="938" spans="2:10" x14ac:dyDescent="0.35">
      <c r="B938" s="3"/>
      <c r="C938" s="3"/>
      <c r="F938" t="s">
        <v>8219</v>
      </c>
      <c r="G938">
        <v>50</v>
      </c>
      <c r="I938" t="s">
        <v>8221</v>
      </c>
      <c r="J938">
        <v>6</v>
      </c>
    </row>
    <row r="939" spans="2:10" x14ac:dyDescent="0.35">
      <c r="B939" s="3"/>
      <c r="C939" s="3"/>
      <c r="F939" t="s">
        <v>8219</v>
      </c>
      <c r="G939">
        <v>50</v>
      </c>
      <c r="I939" t="s">
        <v>8221</v>
      </c>
      <c r="J939">
        <v>6</v>
      </c>
    </row>
    <row r="940" spans="2:10" x14ac:dyDescent="0.35">
      <c r="B940" s="3"/>
      <c r="C940" s="3"/>
      <c r="F940" t="s">
        <v>8219</v>
      </c>
      <c r="G940">
        <v>50</v>
      </c>
      <c r="I940" t="s">
        <v>8221</v>
      </c>
      <c r="J940">
        <v>6</v>
      </c>
    </row>
    <row r="941" spans="2:10" x14ac:dyDescent="0.35">
      <c r="B941" s="3"/>
      <c r="C941" s="3"/>
      <c r="F941" t="s">
        <v>8219</v>
      </c>
      <c r="G941">
        <v>50</v>
      </c>
      <c r="I941" t="s">
        <v>8221</v>
      </c>
      <c r="J941">
        <v>6</v>
      </c>
    </row>
    <row r="942" spans="2:10" x14ac:dyDescent="0.35">
      <c r="B942" s="3"/>
      <c r="C942" s="3"/>
      <c r="F942" t="s">
        <v>8219</v>
      </c>
      <c r="G942">
        <v>50</v>
      </c>
      <c r="I942" t="s">
        <v>8221</v>
      </c>
      <c r="J942">
        <v>6</v>
      </c>
    </row>
    <row r="943" spans="2:10" x14ac:dyDescent="0.35">
      <c r="B943" s="3"/>
      <c r="C943" s="3"/>
      <c r="F943" t="s">
        <v>8219</v>
      </c>
      <c r="G943">
        <v>50</v>
      </c>
      <c r="I943" t="s">
        <v>8221</v>
      </c>
      <c r="J943">
        <v>6</v>
      </c>
    </row>
    <row r="944" spans="2:10" x14ac:dyDescent="0.35">
      <c r="B944" s="3"/>
      <c r="C944" s="3"/>
      <c r="F944" t="s">
        <v>8219</v>
      </c>
      <c r="G944">
        <v>50</v>
      </c>
      <c r="I944" t="s">
        <v>8221</v>
      </c>
      <c r="J944">
        <v>6</v>
      </c>
    </row>
    <row r="945" spans="2:10" x14ac:dyDescent="0.35">
      <c r="B945" s="3"/>
      <c r="C945" s="3"/>
      <c r="F945" t="s">
        <v>8219</v>
      </c>
      <c r="G945">
        <v>51</v>
      </c>
      <c r="I945" t="s">
        <v>8221</v>
      </c>
      <c r="J945">
        <v>6</v>
      </c>
    </row>
    <row r="946" spans="2:10" x14ac:dyDescent="0.35">
      <c r="B946" s="3"/>
      <c r="C946" s="3"/>
      <c r="F946" t="s">
        <v>8219</v>
      </c>
      <c r="G946">
        <v>51</v>
      </c>
      <c r="I946" t="s">
        <v>8221</v>
      </c>
      <c r="J946">
        <v>6</v>
      </c>
    </row>
    <row r="947" spans="2:10" x14ac:dyDescent="0.35">
      <c r="B947" s="3"/>
      <c r="C947" s="3"/>
      <c r="F947" t="s">
        <v>8219</v>
      </c>
      <c r="G947">
        <v>51</v>
      </c>
      <c r="I947" t="s">
        <v>8221</v>
      </c>
      <c r="J947">
        <v>6</v>
      </c>
    </row>
    <row r="948" spans="2:10" x14ac:dyDescent="0.35">
      <c r="B948" s="3"/>
      <c r="C948" s="3"/>
      <c r="F948" t="s">
        <v>8219</v>
      </c>
      <c r="G948">
        <v>51</v>
      </c>
      <c r="I948" t="s">
        <v>8221</v>
      </c>
      <c r="J948">
        <v>6</v>
      </c>
    </row>
    <row r="949" spans="2:10" x14ac:dyDescent="0.35">
      <c r="B949" s="3"/>
      <c r="C949" s="3"/>
      <c r="F949" t="s">
        <v>8219</v>
      </c>
      <c r="G949">
        <v>51</v>
      </c>
      <c r="I949" t="s">
        <v>8221</v>
      </c>
      <c r="J949">
        <v>6</v>
      </c>
    </row>
    <row r="950" spans="2:10" x14ac:dyDescent="0.35">
      <c r="B950" s="3"/>
      <c r="C950" s="3"/>
      <c r="F950" t="s">
        <v>8219</v>
      </c>
      <c r="G950">
        <v>51</v>
      </c>
      <c r="I950" t="s">
        <v>8221</v>
      </c>
      <c r="J950">
        <v>6</v>
      </c>
    </row>
    <row r="951" spans="2:10" x14ac:dyDescent="0.35">
      <c r="B951" s="3"/>
      <c r="C951" s="3"/>
      <c r="F951" t="s">
        <v>8219</v>
      </c>
      <c r="G951">
        <v>51</v>
      </c>
      <c r="I951" t="s">
        <v>8221</v>
      </c>
      <c r="J951">
        <v>6</v>
      </c>
    </row>
    <row r="952" spans="2:10" x14ac:dyDescent="0.35">
      <c r="B952" s="3"/>
      <c r="C952" s="3"/>
      <c r="F952" t="s">
        <v>8219</v>
      </c>
      <c r="G952">
        <v>51</v>
      </c>
      <c r="I952" t="s">
        <v>8221</v>
      </c>
      <c r="J952">
        <v>6</v>
      </c>
    </row>
    <row r="953" spans="2:10" x14ac:dyDescent="0.35">
      <c r="B953" s="3"/>
      <c r="C953" s="3"/>
      <c r="F953" t="s">
        <v>8219</v>
      </c>
      <c r="G953">
        <v>51</v>
      </c>
      <c r="I953" t="s">
        <v>8221</v>
      </c>
      <c r="J953">
        <v>6</v>
      </c>
    </row>
    <row r="954" spans="2:10" x14ac:dyDescent="0.35">
      <c r="B954" s="3"/>
      <c r="C954" s="3"/>
      <c r="F954" t="s">
        <v>8219</v>
      </c>
      <c r="G954">
        <v>51</v>
      </c>
      <c r="I954" t="s">
        <v>8221</v>
      </c>
      <c r="J954">
        <v>6</v>
      </c>
    </row>
    <row r="955" spans="2:10" x14ac:dyDescent="0.35">
      <c r="B955" s="3"/>
      <c r="C955" s="3"/>
      <c r="F955" t="s">
        <v>8219</v>
      </c>
      <c r="G955">
        <v>52</v>
      </c>
      <c r="I955" t="s">
        <v>8221</v>
      </c>
      <c r="J955">
        <v>6</v>
      </c>
    </row>
    <row r="956" spans="2:10" x14ac:dyDescent="0.35">
      <c r="B956" s="3"/>
      <c r="C956" s="3"/>
      <c r="F956" t="s">
        <v>8219</v>
      </c>
      <c r="G956">
        <v>52</v>
      </c>
      <c r="I956" t="s">
        <v>8221</v>
      </c>
      <c r="J956">
        <v>6</v>
      </c>
    </row>
    <row r="957" spans="2:10" x14ac:dyDescent="0.35">
      <c r="B957" s="3"/>
      <c r="C957" s="3"/>
      <c r="F957" t="s">
        <v>8219</v>
      </c>
      <c r="G957">
        <v>52</v>
      </c>
      <c r="I957" t="s">
        <v>8221</v>
      </c>
      <c r="J957">
        <v>6</v>
      </c>
    </row>
    <row r="958" spans="2:10" x14ac:dyDescent="0.35">
      <c r="B958" s="3"/>
      <c r="C958" s="3"/>
      <c r="F958" t="s">
        <v>8219</v>
      </c>
      <c r="G958">
        <v>52</v>
      </c>
      <c r="I958" t="s">
        <v>8221</v>
      </c>
      <c r="J958">
        <v>6</v>
      </c>
    </row>
    <row r="959" spans="2:10" x14ac:dyDescent="0.35">
      <c r="B959" s="3"/>
      <c r="C959" s="3"/>
      <c r="F959" t="s">
        <v>8219</v>
      </c>
      <c r="G959">
        <v>52</v>
      </c>
      <c r="I959" t="s">
        <v>8221</v>
      </c>
      <c r="J959">
        <v>6</v>
      </c>
    </row>
    <row r="960" spans="2:10" x14ac:dyDescent="0.35">
      <c r="B960" s="3"/>
      <c r="C960" s="3"/>
      <c r="F960" t="s">
        <v>8219</v>
      </c>
      <c r="G960">
        <v>52</v>
      </c>
      <c r="I960" t="s">
        <v>8221</v>
      </c>
      <c r="J960">
        <v>6</v>
      </c>
    </row>
    <row r="961" spans="2:10" x14ac:dyDescent="0.35">
      <c r="B961" s="3"/>
      <c r="C961" s="3"/>
      <c r="F961" t="s">
        <v>8219</v>
      </c>
      <c r="G961">
        <v>52</v>
      </c>
      <c r="I961" t="s">
        <v>8221</v>
      </c>
      <c r="J961">
        <v>6</v>
      </c>
    </row>
    <row r="962" spans="2:10" x14ac:dyDescent="0.35">
      <c r="B962" s="3"/>
      <c r="C962" s="3"/>
      <c r="F962" t="s">
        <v>8219</v>
      </c>
      <c r="G962">
        <v>52</v>
      </c>
      <c r="I962" t="s">
        <v>8221</v>
      </c>
      <c r="J962">
        <v>7</v>
      </c>
    </row>
    <row r="963" spans="2:10" x14ac:dyDescent="0.35">
      <c r="B963" s="3"/>
      <c r="C963" s="3"/>
      <c r="F963" t="s">
        <v>8219</v>
      </c>
      <c r="G963">
        <v>52</v>
      </c>
      <c r="I963" t="s">
        <v>8221</v>
      </c>
      <c r="J963">
        <v>7</v>
      </c>
    </row>
    <row r="964" spans="2:10" x14ac:dyDescent="0.35">
      <c r="B964" s="3"/>
      <c r="C964" s="3"/>
      <c r="F964" t="s">
        <v>8219</v>
      </c>
      <c r="G964">
        <v>52</v>
      </c>
      <c r="I964" t="s">
        <v>8221</v>
      </c>
      <c r="J964">
        <v>7</v>
      </c>
    </row>
    <row r="965" spans="2:10" x14ac:dyDescent="0.35">
      <c r="B965" s="3"/>
      <c r="C965" s="3"/>
      <c r="F965" t="s">
        <v>8219</v>
      </c>
      <c r="G965">
        <v>52</v>
      </c>
      <c r="I965" t="s">
        <v>8221</v>
      </c>
      <c r="J965">
        <v>7</v>
      </c>
    </row>
    <row r="966" spans="2:10" x14ac:dyDescent="0.35">
      <c r="B966" s="3"/>
      <c r="C966" s="3"/>
      <c r="F966" t="s">
        <v>8219</v>
      </c>
      <c r="G966">
        <v>52</v>
      </c>
      <c r="I966" t="s">
        <v>8221</v>
      </c>
      <c r="J966">
        <v>7</v>
      </c>
    </row>
    <row r="967" spans="2:10" x14ac:dyDescent="0.35">
      <c r="B967" s="3"/>
      <c r="C967" s="3"/>
      <c r="F967" t="s">
        <v>8219</v>
      </c>
      <c r="G967">
        <v>52</v>
      </c>
      <c r="I967" t="s">
        <v>8221</v>
      </c>
      <c r="J967">
        <v>7</v>
      </c>
    </row>
    <row r="968" spans="2:10" x14ac:dyDescent="0.35">
      <c r="B968" s="3"/>
      <c r="C968" s="3"/>
      <c r="F968" t="s">
        <v>8219</v>
      </c>
      <c r="G968">
        <v>52</v>
      </c>
      <c r="I968" t="s">
        <v>8221</v>
      </c>
      <c r="J968">
        <v>7</v>
      </c>
    </row>
    <row r="969" spans="2:10" x14ac:dyDescent="0.35">
      <c r="B969" s="3"/>
      <c r="C969" s="3"/>
      <c r="F969" t="s">
        <v>8219</v>
      </c>
      <c r="G969">
        <v>52</v>
      </c>
      <c r="I969" t="s">
        <v>8221</v>
      </c>
      <c r="J969">
        <v>7</v>
      </c>
    </row>
    <row r="970" spans="2:10" x14ac:dyDescent="0.35">
      <c r="B970" s="3"/>
      <c r="C970" s="3"/>
      <c r="F970" t="s">
        <v>8219</v>
      </c>
      <c r="G970">
        <v>52</v>
      </c>
      <c r="I970" t="s">
        <v>8221</v>
      </c>
      <c r="J970">
        <v>7</v>
      </c>
    </row>
    <row r="971" spans="2:10" x14ac:dyDescent="0.35">
      <c r="B971" s="3"/>
      <c r="C971" s="3"/>
      <c r="F971" t="s">
        <v>8219</v>
      </c>
      <c r="G971">
        <v>52</v>
      </c>
      <c r="I971" t="s">
        <v>8221</v>
      </c>
      <c r="J971">
        <v>7</v>
      </c>
    </row>
    <row r="972" spans="2:10" x14ac:dyDescent="0.35">
      <c r="B972" s="3"/>
      <c r="C972" s="3"/>
      <c r="F972" t="s">
        <v>8219</v>
      </c>
      <c r="G972">
        <v>52</v>
      </c>
      <c r="I972" t="s">
        <v>8221</v>
      </c>
      <c r="J972">
        <v>7</v>
      </c>
    </row>
    <row r="973" spans="2:10" x14ac:dyDescent="0.35">
      <c r="B973" s="3"/>
      <c r="C973" s="3"/>
      <c r="F973" t="s">
        <v>8219</v>
      </c>
      <c r="G973">
        <v>52</v>
      </c>
      <c r="I973" t="s">
        <v>8221</v>
      </c>
      <c r="J973">
        <v>7</v>
      </c>
    </row>
    <row r="974" spans="2:10" x14ac:dyDescent="0.35">
      <c r="B974" s="3"/>
      <c r="C974" s="3"/>
      <c r="F974" t="s">
        <v>8219</v>
      </c>
      <c r="G974">
        <v>53</v>
      </c>
      <c r="I974" t="s">
        <v>8221</v>
      </c>
      <c r="J974">
        <v>7</v>
      </c>
    </row>
    <row r="975" spans="2:10" x14ac:dyDescent="0.35">
      <c r="B975" s="3"/>
      <c r="C975" s="3"/>
      <c r="F975" t="s">
        <v>8219</v>
      </c>
      <c r="G975">
        <v>53</v>
      </c>
      <c r="I975" t="s">
        <v>8221</v>
      </c>
      <c r="J975">
        <v>7</v>
      </c>
    </row>
    <row r="976" spans="2:10" x14ac:dyDescent="0.35">
      <c r="B976" s="3"/>
      <c r="C976" s="3"/>
      <c r="F976" t="s">
        <v>8219</v>
      </c>
      <c r="G976">
        <v>53</v>
      </c>
      <c r="I976" t="s">
        <v>8221</v>
      </c>
      <c r="J976">
        <v>7</v>
      </c>
    </row>
    <row r="977" spans="2:10" x14ac:dyDescent="0.35">
      <c r="B977" s="3"/>
      <c r="C977" s="3"/>
      <c r="F977" t="s">
        <v>8219</v>
      </c>
      <c r="G977">
        <v>53</v>
      </c>
      <c r="I977" t="s">
        <v>8221</v>
      </c>
      <c r="J977">
        <v>7</v>
      </c>
    </row>
    <row r="978" spans="2:10" x14ac:dyDescent="0.35">
      <c r="B978" s="3"/>
      <c r="C978" s="3"/>
      <c r="F978" t="s">
        <v>8219</v>
      </c>
      <c r="G978">
        <v>53</v>
      </c>
      <c r="I978" t="s">
        <v>8221</v>
      </c>
      <c r="J978">
        <v>7</v>
      </c>
    </row>
    <row r="979" spans="2:10" x14ac:dyDescent="0.35">
      <c r="B979" s="3"/>
      <c r="C979" s="3"/>
      <c r="F979" t="s">
        <v>8219</v>
      </c>
      <c r="G979">
        <v>53</v>
      </c>
      <c r="I979" t="s">
        <v>8221</v>
      </c>
      <c r="J979">
        <v>7</v>
      </c>
    </row>
    <row r="980" spans="2:10" x14ac:dyDescent="0.35">
      <c r="B980" s="3"/>
      <c r="C980" s="3"/>
      <c r="F980" t="s">
        <v>8219</v>
      </c>
      <c r="G980">
        <v>53</v>
      </c>
      <c r="I980" t="s">
        <v>8221</v>
      </c>
      <c r="J980">
        <v>7</v>
      </c>
    </row>
    <row r="981" spans="2:10" x14ac:dyDescent="0.35">
      <c r="B981" s="3"/>
      <c r="C981" s="3"/>
      <c r="F981" t="s">
        <v>8219</v>
      </c>
      <c r="G981">
        <v>54</v>
      </c>
      <c r="I981" t="s">
        <v>8221</v>
      </c>
      <c r="J981">
        <v>7</v>
      </c>
    </row>
    <row r="982" spans="2:10" x14ac:dyDescent="0.35">
      <c r="B982" s="3"/>
      <c r="C982" s="3"/>
      <c r="F982" t="s">
        <v>8219</v>
      </c>
      <c r="G982">
        <v>54</v>
      </c>
      <c r="I982" t="s">
        <v>8221</v>
      </c>
      <c r="J982">
        <v>7</v>
      </c>
    </row>
    <row r="983" spans="2:10" x14ac:dyDescent="0.35">
      <c r="B983" s="3"/>
      <c r="C983" s="3"/>
      <c r="F983" t="s">
        <v>8219</v>
      </c>
      <c r="G983">
        <v>54</v>
      </c>
      <c r="I983" t="s">
        <v>8221</v>
      </c>
      <c r="J983">
        <v>7</v>
      </c>
    </row>
    <row r="984" spans="2:10" x14ac:dyDescent="0.35">
      <c r="B984" s="3"/>
      <c r="C984" s="3"/>
      <c r="F984" t="s">
        <v>8219</v>
      </c>
      <c r="G984">
        <v>54</v>
      </c>
      <c r="I984" t="s">
        <v>8221</v>
      </c>
      <c r="J984">
        <v>7</v>
      </c>
    </row>
    <row r="985" spans="2:10" x14ac:dyDescent="0.35">
      <c r="B985" s="3"/>
      <c r="C985" s="3"/>
      <c r="F985" t="s">
        <v>8219</v>
      </c>
      <c r="G985">
        <v>54</v>
      </c>
      <c r="I985" t="s">
        <v>8221</v>
      </c>
      <c r="J985">
        <v>7</v>
      </c>
    </row>
    <row r="986" spans="2:10" x14ac:dyDescent="0.35">
      <c r="B986" s="3"/>
      <c r="C986" s="3"/>
      <c r="F986" t="s">
        <v>8219</v>
      </c>
      <c r="G986">
        <v>54</v>
      </c>
      <c r="I986" t="s">
        <v>8221</v>
      </c>
      <c r="J986">
        <v>7</v>
      </c>
    </row>
    <row r="987" spans="2:10" x14ac:dyDescent="0.35">
      <c r="B987" s="3"/>
      <c r="C987" s="3"/>
      <c r="F987" t="s">
        <v>8219</v>
      </c>
      <c r="G987">
        <v>54</v>
      </c>
      <c r="I987" t="s">
        <v>8221</v>
      </c>
      <c r="J987">
        <v>7</v>
      </c>
    </row>
    <row r="988" spans="2:10" x14ac:dyDescent="0.35">
      <c r="B988" s="3"/>
      <c r="C988" s="3"/>
      <c r="F988" t="s">
        <v>8219</v>
      </c>
      <c r="G988">
        <v>54</v>
      </c>
      <c r="I988" t="s">
        <v>8221</v>
      </c>
      <c r="J988">
        <v>7</v>
      </c>
    </row>
    <row r="989" spans="2:10" x14ac:dyDescent="0.35">
      <c r="B989" s="3"/>
      <c r="C989" s="3"/>
      <c r="F989" t="s">
        <v>8219</v>
      </c>
      <c r="G989">
        <v>54</v>
      </c>
      <c r="I989" t="s">
        <v>8221</v>
      </c>
      <c r="J989">
        <v>7</v>
      </c>
    </row>
    <row r="990" spans="2:10" x14ac:dyDescent="0.35">
      <c r="B990" s="3"/>
      <c r="C990" s="3"/>
      <c r="F990" t="s">
        <v>8219</v>
      </c>
      <c r="G990">
        <v>54</v>
      </c>
      <c r="I990" t="s">
        <v>8221</v>
      </c>
      <c r="J990">
        <v>7</v>
      </c>
    </row>
    <row r="991" spans="2:10" x14ac:dyDescent="0.35">
      <c r="B991" s="3"/>
      <c r="C991" s="3"/>
      <c r="F991" t="s">
        <v>8219</v>
      </c>
      <c r="G991">
        <v>54</v>
      </c>
      <c r="I991" t="s">
        <v>8221</v>
      </c>
      <c r="J991">
        <v>7</v>
      </c>
    </row>
    <row r="992" spans="2:10" x14ac:dyDescent="0.35">
      <c r="B992" s="3"/>
      <c r="C992" s="3"/>
      <c r="F992" t="s">
        <v>8219</v>
      </c>
      <c r="G992">
        <v>54</v>
      </c>
      <c r="I992" t="s">
        <v>8221</v>
      </c>
      <c r="J992">
        <v>7</v>
      </c>
    </row>
    <row r="993" spans="2:10" x14ac:dyDescent="0.35">
      <c r="B993" s="3"/>
      <c r="C993" s="3"/>
      <c r="F993" t="s">
        <v>8219</v>
      </c>
      <c r="G993">
        <v>55</v>
      </c>
      <c r="I993" t="s">
        <v>8221</v>
      </c>
      <c r="J993">
        <v>7</v>
      </c>
    </row>
    <row r="994" spans="2:10" x14ac:dyDescent="0.35">
      <c r="B994" s="3"/>
      <c r="C994" s="3"/>
      <c r="F994" t="s">
        <v>8219</v>
      </c>
      <c r="G994">
        <v>55</v>
      </c>
      <c r="I994" t="s">
        <v>8221</v>
      </c>
      <c r="J994">
        <v>7</v>
      </c>
    </row>
    <row r="995" spans="2:10" x14ac:dyDescent="0.35">
      <c r="B995" s="3"/>
      <c r="C995" s="3"/>
      <c r="F995" t="s">
        <v>8219</v>
      </c>
      <c r="G995">
        <v>55</v>
      </c>
      <c r="I995" t="s">
        <v>8221</v>
      </c>
      <c r="J995">
        <v>7</v>
      </c>
    </row>
    <row r="996" spans="2:10" x14ac:dyDescent="0.35">
      <c r="B996" s="3"/>
      <c r="C996" s="3"/>
      <c r="F996" t="s">
        <v>8219</v>
      </c>
      <c r="G996">
        <v>55</v>
      </c>
      <c r="I996" t="s">
        <v>8221</v>
      </c>
      <c r="J996">
        <v>7</v>
      </c>
    </row>
    <row r="997" spans="2:10" x14ac:dyDescent="0.35">
      <c r="B997" s="3"/>
      <c r="C997" s="3"/>
      <c r="F997" t="s">
        <v>8219</v>
      </c>
      <c r="G997">
        <v>55</v>
      </c>
      <c r="I997" t="s">
        <v>8221</v>
      </c>
      <c r="J997">
        <v>7</v>
      </c>
    </row>
    <row r="998" spans="2:10" x14ac:dyDescent="0.35">
      <c r="B998" s="3"/>
      <c r="C998" s="3"/>
      <c r="F998" t="s">
        <v>8219</v>
      </c>
      <c r="G998">
        <v>55</v>
      </c>
      <c r="I998" t="s">
        <v>8221</v>
      </c>
      <c r="J998">
        <v>7</v>
      </c>
    </row>
    <row r="999" spans="2:10" x14ac:dyDescent="0.35">
      <c r="B999" s="3"/>
      <c r="C999" s="3"/>
      <c r="F999" t="s">
        <v>8219</v>
      </c>
      <c r="G999">
        <v>55</v>
      </c>
      <c r="I999" t="s">
        <v>8221</v>
      </c>
      <c r="J999">
        <v>7</v>
      </c>
    </row>
    <row r="1000" spans="2:10" x14ac:dyDescent="0.35">
      <c r="B1000" s="3"/>
      <c r="C1000" s="3"/>
      <c r="F1000" t="s">
        <v>8219</v>
      </c>
      <c r="G1000">
        <v>55</v>
      </c>
      <c r="I1000" t="s">
        <v>8221</v>
      </c>
      <c r="J1000">
        <v>7</v>
      </c>
    </row>
    <row r="1001" spans="2:10" x14ac:dyDescent="0.35">
      <c r="B1001" s="3"/>
      <c r="C1001" s="3"/>
      <c r="F1001" t="s">
        <v>8219</v>
      </c>
      <c r="G1001">
        <v>55</v>
      </c>
      <c r="I1001" t="s">
        <v>8221</v>
      </c>
      <c r="J1001">
        <v>7</v>
      </c>
    </row>
    <row r="1002" spans="2:10" x14ac:dyDescent="0.35">
      <c r="B1002" s="3"/>
      <c r="C1002" s="3"/>
      <c r="F1002" t="s">
        <v>8219</v>
      </c>
      <c r="G1002">
        <v>55</v>
      </c>
      <c r="I1002" t="s">
        <v>8221</v>
      </c>
      <c r="J1002">
        <v>7</v>
      </c>
    </row>
    <row r="1003" spans="2:10" x14ac:dyDescent="0.35">
      <c r="B1003" s="3"/>
      <c r="C1003" s="3"/>
      <c r="F1003" t="s">
        <v>8219</v>
      </c>
      <c r="G1003">
        <v>55</v>
      </c>
      <c r="I1003" t="s">
        <v>8221</v>
      </c>
      <c r="J1003">
        <v>7</v>
      </c>
    </row>
    <row r="1004" spans="2:10" x14ac:dyDescent="0.35">
      <c r="B1004" s="3"/>
      <c r="C1004" s="3"/>
      <c r="F1004" t="s">
        <v>8219</v>
      </c>
      <c r="G1004">
        <v>55</v>
      </c>
      <c r="I1004" t="s">
        <v>8221</v>
      </c>
      <c r="J1004">
        <v>7</v>
      </c>
    </row>
    <row r="1005" spans="2:10" x14ac:dyDescent="0.35">
      <c r="B1005" s="3"/>
      <c r="C1005" s="3"/>
      <c r="F1005" t="s">
        <v>8219</v>
      </c>
      <c r="G1005">
        <v>55</v>
      </c>
      <c r="I1005" t="s">
        <v>8221</v>
      </c>
      <c r="J1005">
        <v>7</v>
      </c>
    </row>
    <row r="1006" spans="2:10" x14ac:dyDescent="0.35">
      <c r="B1006" s="3"/>
      <c r="C1006" s="3"/>
      <c r="F1006" t="s">
        <v>8219</v>
      </c>
      <c r="G1006">
        <v>55</v>
      </c>
      <c r="I1006" t="s">
        <v>8221</v>
      </c>
      <c r="J1006">
        <v>7</v>
      </c>
    </row>
    <row r="1007" spans="2:10" x14ac:dyDescent="0.35">
      <c r="B1007" s="3"/>
      <c r="C1007" s="3"/>
      <c r="F1007" t="s">
        <v>8219</v>
      </c>
      <c r="G1007">
        <v>56</v>
      </c>
      <c r="I1007" t="s">
        <v>8221</v>
      </c>
      <c r="J1007">
        <v>7</v>
      </c>
    </row>
    <row r="1008" spans="2:10" x14ac:dyDescent="0.35">
      <c r="B1008" s="3"/>
      <c r="C1008" s="3"/>
      <c r="F1008" t="s">
        <v>8219</v>
      </c>
      <c r="G1008">
        <v>56</v>
      </c>
      <c r="I1008" t="s">
        <v>8221</v>
      </c>
      <c r="J1008">
        <v>7</v>
      </c>
    </row>
    <row r="1009" spans="2:10" x14ac:dyDescent="0.35">
      <c r="B1009" s="3"/>
      <c r="C1009" s="3"/>
      <c r="F1009" t="s">
        <v>8219</v>
      </c>
      <c r="G1009">
        <v>56</v>
      </c>
      <c r="I1009" t="s">
        <v>8221</v>
      </c>
      <c r="J1009">
        <v>8</v>
      </c>
    </row>
    <row r="1010" spans="2:10" x14ac:dyDescent="0.35">
      <c r="B1010" s="3"/>
      <c r="C1010" s="3"/>
      <c r="F1010" t="s">
        <v>8219</v>
      </c>
      <c r="G1010">
        <v>56</v>
      </c>
      <c r="I1010" t="s">
        <v>8221</v>
      </c>
      <c r="J1010">
        <v>8</v>
      </c>
    </row>
    <row r="1011" spans="2:10" x14ac:dyDescent="0.35">
      <c r="B1011" s="3"/>
      <c r="C1011" s="3"/>
      <c r="F1011" t="s">
        <v>8219</v>
      </c>
      <c r="G1011">
        <v>56</v>
      </c>
      <c r="I1011" t="s">
        <v>8221</v>
      </c>
      <c r="J1011">
        <v>8</v>
      </c>
    </row>
    <row r="1012" spans="2:10" x14ac:dyDescent="0.35">
      <c r="B1012" s="3"/>
      <c r="C1012" s="3"/>
      <c r="F1012" t="s">
        <v>8219</v>
      </c>
      <c r="G1012">
        <v>56</v>
      </c>
      <c r="I1012" t="s">
        <v>8221</v>
      </c>
      <c r="J1012">
        <v>8</v>
      </c>
    </row>
    <row r="1013" spans="2:10" x14ac:dyDescent="0.35">
      <c r="B1013" s="3"/>
      <c r="C1013" s="3"/>
      <c r="F1013" t="s">
        <v>8219</v>
      </c>
      <c r="G1013">
        <v>56</v>
      </c>
      <c r="I1013" t="s">
        <v>8221</v>
      </c>
      <c r="J1013">
        <v>8</v>
      </c>
    </row>
    <row r="1014" spans="2:10" x14ac:dyDescent="0.35">
      <c r="B1014" s="3"/>
      <c r="C1014" s="3"/>
      <c r="F1014" t="s">
        <v>8219</v>
      </c>
      <c r="G1014">
        <v>56</v>
      </c>
      <c r="I1014" t="s">
        <v>8221</v>
      </c>
      <c r="J1014">
        <v>8</v>
      </c>
    </row>
    <row r="1015" spans="2:10" x14ac:dyDescent="0.35">
      <c r="B1015" s="3"/>
      <c r="C1015" s="3"/>
      <c r="F1015" t="s">
        <v>8219</v>
      </c>
      <c r="G1015">
        <v>56</v>
      </c>
      <c r="I1015" t="s">
        <v>8221</v>
      </c>
      <c r="J1015">
        <v>8</v>
      </c>
    </row>
    <row r="1016" spans="2:10" x14ac:dyDescent="0.35">
      <c r="B1016" s="3"/>
      <c r="C1016" s="3"/>
      <c r="F1016" t="s">
        <v>8219</v>
      </c>
      <c r="G1016">
        <v>56</v>
      </c>
      <c r="I1016" t="s">
        <v>8221</v>
      </c>
      <c r="J1016">
        <v>8</v>
      </c>
    </row>
    <row r="1017" spans="2:10" x14ac:dyDescent="0.35">
      <c r="B1017" s="3"/>
      <c r="C1017" s="3"/>
      <c r="F1017" t="s">
        <v>8219</v>
      </c>
      <c r="G1017">
        <v>56</v>
      </c>
      <c r="I1017" t="s">
        <v>8221</v>
      </c>
      <c r="J1017">
        <v>8</v>
      </c>
    </row>
    <row r="1018" spans="2:10" x14ac:dyDescent="0.35">
      <c r="B1018" s="3"/>
      <c r="C1018" s="3"/>
      <c r="F1018" t="s">
        <v>8219</v>
      </c>
      <c r="G1018">
        <v>56</v>
      </c>
      <c r="I1018" t="s">
        <v>8221</v>
      </c>
      <c r="J1018">
        <v>8</v>
      </c>
    </row>
    <row r="1019" spans="2:10" x14ac:dyDescent="0.35">
      <c r="B1019" s="3"/>
      <c r="C1019" s="3"/>
      <c r="F1019" t="s">
        <v>8219</v>
      </c>
      <c r="G1019">
        <v>56</v>
      </c>
      <c r="I1019" t="s">
        <v>8221</v>
      </c>
      <c r="J1019">
        <v>8</v>
      </c>
    </row>
    <row r="1020" spans="2:10" x14ac:dyDescent="0.35">
      <c r="B1020" s="3"/>
      <c r="C1020" s="3"/>
      <c r="F1020" t="s">
        <v>8219</v>
      </c>
      <c r="G1020">
        <v>56</v>
      </c>
      <c r="I1020" t="s">
        <v>8221</v>
      </c>
      <c r="J1020">
        <v>8</v>
      </c>
    </row>
    <row r="1021" spans="2:10" x14ac:dyDescent="0.35">
      <c r="B1021" s="3"/>
      <c r="C1021" s="3"/>
      <c r="F1021" t="s">
        <v>8219</v>
      </c>
      <c r="G1021">
        <v>56</v>
      </c>
      <c r="I1021" t="s">
        <v>8221</v>
      </c>
      <c r="J1021">
        <v>8</v>
      </c>
    </row>
    <row r="1022" spans="2:10" x14ac:dyDescent="0.35">
      <c r="B1022" s="3"/>
      <c r="C1022" s="3"/>
      <c r="F1022" t="s">
        <v>8219</v>
      </c>
      <c r="G1022">
        <v>57</v>
      </c>
      <c r="I1022" t="s">
        <v>8221</v>
      </c>
      <c r="J1022">
        <v>8</v>
      </c>
    </row>
    <row r="1023" spans="2:10" x14ac:dyDescent="0.35">
      <c r="B1023" s="3"/>
      <c r="C1023" s="3"/>
      <c r="F1023" t="s">
        <v>8219</v>
      </c>
      <c r="G1023">
        <v>57</v>
      </c>
      <c r="I1023" t="s">
        <v>8221</v>
      </c>
      <c r="J1023">
        <v>8</v>
      </c>
    </row>
    <row r="1024" spans="2:10" x14ac:dyDescent="0.35">
      <c r="B1024" s="3"/>
      <c r="C1024" s="3"/>
      <c r="F1024" t="s">
        <v>8219</v>
      </c>
      <c r="G1024">
        <v>57</v>
      </c>
      <c r="I1024" t="s">
        <v>8221</v>
      </c>
      <c r="J1024">
        <v>8</v>
      </c>
    </row>
    <row r="1025" spans="2:10" x14ac:dyDescent="0.35">
      <c r="B1025" s="3"/>
      <c r="C1025" s="3"/>
      <c r="F1025" t="s">
        <v>8219</v>
      </c>
      <c r="G1025">
        <v>57</v>
      </c>
      <c r="I1025" t="s">
        <v>8221</v>
      </c>
      <c r="J1025">
        <v>8</v>
      </c>
    </row>
    <row r="1026" spans="2:10" x14ac:dyDescent="0.35">
      <c r="B1026" s="3"/>
      <c r="C1026" s="3"/>
      <c r="F1026" t="s">
        <v>8219</v>
      </c>
      <c r="G1026">
        <v>57</v>
      </c>
      <c r="I1026" t="s">
        <v>8221</v>
      </c>
      <c r="J1026">
        <v>8</v>
      </c>
    </row>
    <row r="1027" spans="2:10" x14ac:dyDescent="0.35">
      <c r="B1027" s="3"/>
      <c r="C1027" s="3"/>
      <c r="F1027" t="s">
        <v>8219</v>
      </c>
      <c r="G1027">
        <v>57</v>
      </c>
      <c r="I1027" t="s">
        <v>8221</v>
      </c>
      <c r="J1027">
        <v>8</v>
      </c>
    </row>
    <row r="1028" spans="2:10" x14ac:dyDescent="0.35">
      <c r="B1028" s="3"/>
      <c r="C1028" s="3"/>
      <c r="F1028" t="s">
        <v>8219</v>
      </c>
      <c r="G1028">
        <v>57</v>
      </c>
      <c r="I1028" t="s">
        <v>8221</v>
      </c>
      <c r="J1028">
        <v>8</v>
      </c>
    </row>
    <row r="1029" spans="2:10" x14ac:dyDescent="0.35">
      <c r="B1029" s="3"/>
      <c r="C1029" s="3"/>
      <c r="F1029" t="s">
        <v>8219</v>
      </c>
      <c r="G1029">
        <v>57</v>
      </c>
      <c r="I1029" t="s">
        <v>8221</v>
      </c>
      <c r="J1029">
        <v>8</v>
      </c>
    </row>
    <row r="1030" spans="2:10" x14ac:dyDescent="0.35">
      <c r="B1030" s="3"/>
      <c r="C1030" s="3"/>
      <c r="F1030" t="s">
        <v>8219</v>
      </c>
      <c r="G1030">
        <v>57</v>
      </c>
      <c r="I1030" t="s">
        <v>8221</v>
      </c>
      <c r="J1030">
        <v>8</v>
      </c>
    </row>
    <row r="1031" spans="2:10" x14ac:dyDescent="0.35">
      <c r="B1031" s="3"/>
      <c r="C1031" s="3"/>
      <c r="F1031" t="s">
        <v>8219</v>
      </c>
      <c r="G1031">
        <v>57</v>
      </c>
      <c r="I1031" t="s">
        <v>8221</v>
      </c>
      <c r="J1031">
        <v>8</v>
      </c>
    </row>
    <row r="1032" spans="2:10" x14ac:dyDescent="0.35">
      <c r="B1032" s="3"/>
      <c r="C1032" s="3"/>
      <c r="F1032" t="s">
        <v>8219</v>
      </c>
      <c r="G1032">
        <v>57</v>
      </c>
      <c r="I1032" t="s">
        <v>8221</v>
      </c>
      <c r="J1032">
        <v>8</v>
      </c>
    </row>
    <row r="1033" spans="2:10" x14ac:dyDescent="0.35">
      <c r="B1033" s="3"/>
      <c r="C1033" s="3"/>
      <c r="F1033" t="s">
        <v>8219</v>
      </c>
      <c r="G1033">
        <v>57</v>
      </c>
      <c r="I1033" t="s">
        <v>8221</v>
      </c>
      <c r="J1033">
        <v>8</v>
      </c>
    </row>
    <row r="1034" spans="2:10" x14ac:dyDescent="0.35">
      <c r="B1034" s="3"/>
      <c r="C1034" s="3"/>
      <c r="F1034" t="s">
        <v>8219</v>
      </c>
      <c r="G1034">
        <v>57</v>
      </c>
      <c r="I1034" t="s">
        <v>8221</v>
      </c>
      <c r="J1034">
        <v>8</v>
      </c>
    </row>
    <row r="1035" spans="2:10" x14ac:dyDescent="0.35">
      <c r="B1035" s="3"/>
      <c r="C1035" s="3"/>
      <c r="F1035" t="s">
        <v>8219</v>
      </c>
      <c r="G1035">
        <v>57</v>
      </c>
      <c r="I1035" t="s">
        <v>8221</v>
      </c>
      <c r="J1035">
        <v>8</v>
      </c>
    </row>
    <row r="1036" spans="2:10" x14ac:dyDescent="0.35">
      <c r="B1036" s="3"/>
      <c r="C1036" s="3"/>
      <c r="F1036" t="s">
        <v>8219</v>
      </c>
      <c r="G1036">
        <v>57</v>
      </c>
      <c r="I1036" t="s">
        <v>8221</v>
      </c>
      <c r="J1036">
        <v>8</v>
      </c>
    </row>
    <row r="1037" spans="2:10" x14ac:dyDescent="0.35">
      <c r="B1037" s="3"/>
      <c r="C1037" s="3"/>
      <c r="F1037" t="s">
        <v>8219</v>
      </c>
      <c r="G1037">
        <v>57</v>
      </c>
      <c r="I1037" t="s">
        <v>8221</v>
      </c>
      <c r="J1037">
        <v>8</v>
      </c>
    </row>
    <row r="1038" spans="2:10" x14ac:dyDescent="0.35">
      <c r="B1038" s="3"/>
      <c r="C1038" s="3"/>
      <c r="F1038" t="s">
        <v>8219</v>
      </c>
      <c r="G1038">
        <v>57</v>
      </c>
      <c r="I1038" t="s">
        <v>8221</v>
      </c>
      <c r="J1038">
        <v>8</v>
      </c>
    </row>
    <row r="1039" spans="2:10" x14ac:dyDescent="0.35">
      <c r="B1039" s="3"/>
      <c r="C1039" s="3"/>
      <c r="F1039" t="s">
        <v>8219</v>
      </c>
      <c r="G1039">
        <v>57</v>
      </c>
      <c r="I1039" t="s">
        <v>8221</v>
      </c>
      <c r="J1039">
        <v>8</v>
      </c>
    </row>
    <row r="1040" spans="2:10" x14ac:dyDescent="0.35">
      <c r="B1040" s="3"/>
      <c r="C1040" s="3"/>
      <c r="F1040" t="s">
        <v>8219</v>
      </c>
      <c r="G1040">
        <v>57</v>
      </c>
      <c r="I1040" t="s">
        <v>8221</v>
      </c>
      <c r="J1040">
        <v>8</v>
      </c>
    </row>
    <row r="1041" spans="2:10" x14ac:dyDescent="0.35">
      <c r="B1041" s="3"/>
      <c r="C1041" s="3"/>
      <c r="F1041" t="s">
        <v>8219</v>
      </c>
      <c r="G1041">
        <v>57</v>
      </c>
      <c r="I1041" t="s">
        <v>8221</v>
      </c>
      <c r="J1041">
        <v>8</v>
      </c>
    </row>
    <row r="1042" spans="2:10" x14ac:dyDescent="0.35">
      <c r="B1042" s="3"/>
      <c r="C1042" s="3"/>
      <c r="F1042" t="s">
        <v>8219</v>
      </c>
      <c r="G1042">
        <v>57</v>
      </c>
      <c r="I1042" t="s">
        <v>8221</v>
      </c>
      <c r="J1042">
        <v>8</v>
      </c>
    </row>
    <row r="1043" spans="2:10" x14ac:dyDescent="0.35">
      <c r="B1043" s="3"/>
      <c r="C1043" s="3"/>
      <c r="F1043" t="s">
        <v>8219</v>
      </c>
      <c r="G1043">
        <v>58</v>
      </c>
      <c r="I1043" t="s">
        <v>8221</v>
      </c>
      <c r="J1043">
        <v>8</v>
      </c>
    </row>
    <row r="1044" spans="2:10" x14ac:dyDescent="0.35">
      <c r="B1044" s="3"/>
      <c r="C1044" s="3"/>
      <c r="F1044" t="s">
        <v>8219</v>
      </c>
      <c r="G1044">
        <v>58</v>
      </c>
      <c r="I1044" t="s">
        <v>8221</v>
      </c>
      <c r="J1044">
        <v>8</v>
      </c>
    </row>
    <row r="1045" spans="2:10" x14ac:dyDescent="0.35">
      <c r="B1045" s="3"/>
      <c r="C1045" s="3"/>
      <c r="F1045" t="s">
        <v>8219</v>
      </c>
      <c r="G1045">
        <v>58</v>
      </c>
      <c r="I1045" t="s">
        <v>8221</v>
      </c>
      <c r="J1045">
        <v>8</v>
      </c>
    </row>
    <row r="1046" spans="2:10" x14ac:dyDescent="0.35">
      <c r="B1046" s="3"/>
      <c r="C1046" s="3"/>
      <c r="F1046" t="s">
        <v>8219</v>
      </c>
      <c r="G1046">
        <v>58</v>
      </c>
      <c r="I1046" t="s">
        <v>8221</v>
      </c>
      <c r="J1046">
        <v>8</v>
      </c>
    </row>
    <row r="1047" spans="2:10" x14ac:dyDescent="0.35">
      <c r="B1047" s="3"/>
      <c r="C1047" s="3"/>
      <c r="F1047" t="s">
        <v>8219</v>
      </c>
      <c r="G1047">
        <v>58</v>
      </c>
      <c r="I1047" t="s">
        <v>8221</v>
      </c>
      <c r="J1047">
        <v>9</v>
      </c>
    </row>
    <row r="1048" spans="2:10" x14ac:dyDescent="0.35">
      <c r="B1048" s="3"/>
      <c r="C1048" s="3"/>
      <c r="F1048" t="s">
        <v>8219</v>
      </c>
      <c r="G1048">
        <v>58</v>
      </c>
      <c r="I1048" t="s">
        <v>8221</v>
      </c>
      <c r="J1048">
        <v>9</v>
      </c>
    </row>
    <row r="1049" spans="2:10" x14ac:dyDescent="0.35">
      <c r="B1049" s="3"/>
      <c r="C1049" s="3"/>
      <c r="F1049" t="s">
        <v>8219</v>
      </c>
      <c r="G1049">
        <v>58</v>
      </c>
      <c r="I1049" t="s">
        <v>8221</v>
      </c>
      <c r="J1049">
        <v>9</v>
      </c>
    </row>
    <row r="1050" spans="2:10" x14ac:dyDescent="0.35">
      <c r="B1050" s="3"/>
      <c r="C1050" s="3"/>
      <c r="F1050" t="s">
        <v>8219</v>
      </c>
      <c r="G1050">
        <v>58</v>
      </c>
      <c r="I1050" t="s">
        <v>8221</v>
      </c>
      <c r="J1050">
        <v>9</v>
      </c>
    </row>
    <row r="1051" spans="2:10" x14ac:dyDescent="0.35">
      <c r="B1051" s="3"/>
      <c r="C1051" s="3"/>
      <c r="F1051" t="s">
        <v>8219</v>
      </c>
      <c r="G1051">
        <v>58</v>
      </c>
      <c r="I1051" t="s">
        <v>8221</v>
      </c>
      <c r="J1051">
        <v>9</v>
      </c>
    </row>
    <row r="1052" spans="2:10" x14ac:dyDescent="0.35">
      <c r="B1052" s="3"/>
      <c r="C1052" s="3"/>
      <c r="F1052" t="s">
        <v>8219</v>
      </c>
      <c r="G1052">
        <v>58</v>
      </c>
      <c r="I1052" t="s">
        <v>8221</v>
      </c>
      <c r="J1052">
        <v>9</v>
      </c>
    </row>
    <row r="1053" spans="2:10" x14ac:dyDescent="0.35">
      <c r="B1053" s="3"/>
      <c r="C1053" s="3"/>
      <c r="F1053" t="s">
        <v>8219</v>
      </c>
      <c r="G1053">
        <v>58</v>
      </c>
      <c r="I1053" t="s">
        <v>8221</v>
      </c>
      <c r="J1053">
        <v>9</v>
      </c>
    </row>
    <row r="1054" spans="2:10" x14ac:dyDescent="0.35">
      <c r="B1054" s="3"/>
      <c r="C1054" s="3"/>
      <c r="F1054" t="s">
        <v>8219</v>
      </c>
      <c r="G1054">
        <v>58</v>
      </c>
      <c r="I1054" t="s">
        <v>8221</v>
      </c>
      <c r="J1054">
        <v>9</v>
      </c>
    </row>
    <row r="1055" spans="2:10" x14ac:dyDescent="0.35">
      <c r="B1055" s="3"/>
      <c r="C1055" s="3"/>
      <c r="F1055" t="s">
        <v>8219</v>
      </c>
      <c r="G1055">
        <v>59</v>
      </c>
      <c r="I1055" t="s">
        <v>8221</v>
      </c>
      <c r="J1055">
        <v>9</v>
      </c>
    </row>
    <row r="1056" spans="2:10" x14ac:dyDescent="0.35">
      <c r="B1056" s="3"/>
      <c r="C1056" s="3"/>
      <c r="F1056" t="s">
        <v>8219</v>
      </c>
      <c r="G1056">
        <v>59</v>
      </c>
      <c r="I1056" t="s">
        <v>8221</v>
      </c>
      <c r="J1056">
        <v>9</v>
      </c>
    </row>
    <row r="1057" spans="2:10" x14ac:dyDescent="0.35">
      <c r="B1057" s="3"/>
      <c r="C1057" s="3"/>
      <c r="F1057" t="s">
        <v>8219</v>
      </c>
      <c r="G1057">
        <v>59</v>
      </c>
      <c r="I1057" t="s">
        <v>8221</v>
      </c>
      <c r="J1057">
        <v>9</v>
      </c>
    </row>
    <row r="1058" spans="2:10" x14ac:dyDescent="0.35">
      <c r="B1058" s="3"/>
      <c r="C1058" s="3"/>
      <c r="F1058" t="s">
        <v>8219</v>
      </c>
      <c r="G1058">
        <v>59</v>
      </c>
      <c r="I1058" t="s">
        <v>8221</v>
      </c>
      <c r="J1058">
        <v>9</v>
      </c>
    </row>
    <row r="1059" spans="2:10" x14ac:dyDescent="0.35">
      <c r="B1059" s="3"/>
      <c r="C1059" s="3"/>
      <c r="F1059" t="s">
        <v>8219</v>
      </c>
      <c r="G1059">
        <v>59</v>
      </c>
      <c r="I1059" t="s">
        <v>8221</v>
      </c>
      <c r="J1059">
        <v>9</v>
      </c>
    </row>
    <row r="1060" spans="2:10" x14ac:dyDescent="0.35">
      <c r="B1060" s="3"/>
      <c r="C1060" s="3"/>
      <c r="F1060" t="s">
        <v>8219</v>
      </c>
      <c r="G1060">
        <v>59</v>
      </c>
      <c r="I1060" t="s">
        <v>8221</v>
      </c>
      <c r="J1060">
        <v>9</v>
      </c>
    </row>
    <row r="1061" spans="2:10" x14ac:dyDescent="0.35">
      <c r="B1061" s="3"/>
      <c r="C1061" s="3"/>
      <c r="F1061" t="s">
        <v>8219</v>
      </c>
      <c r="G1061">
        <v>59</v>
      </c>
      <c r="I1061" t="s">
        <v>8221</v>
      </c>
      <c r="J1061">
        <v>9</v>
      </c>
    </row>
    <row r="1062" spans="2:10" x14ac:dyDescent="0.35">
      <c r="B1062" s="3"/>
      <c r="C1062" s="3"/>
      <c r="F1062" t="s">
        <v>8219</v>
      </c>
      <c r="G1062">
        <v>59</v>
      </c>
      <c r="I1062" t="s">
        <v>8221</v>
      </c>
      <c r="J1062">
        <v>9</v>
      </c>
    </row>
    <row r="1063" spans="2:10" x14ac:dyDescent="0.35">
      <c r="B1063" s="3"/>
      <c r="C1063" s="3"/>
      <c r="F1063" t="s">
        <v>8219</v>
      </c>
      <c r="G1063">
        <v>59</v>
      </c>
      <c r="I1063" t="s">
        <v>8221</v>
      </c>
      <c r="J1063">
        <v>9</v>
      </c>
    </row>
    <row r="1064" spans="2:10" x14ac:dyDescent="0.35">
      <c r="B1064" s="3"/>
      <c r="C1064" s="3"/>
      <c r="F1064" t="s">
        <v>8219</v>
      </c>
      <c r="G1064">
        <v>59</v>
      </c>
      <c r="I1064" t="s">
        <v>8221</v>
      </c>
      <c r="J1064">
        <v>9</v>
      </c>
    </row>
    <row r="1065" spans="2:10" x14ac:dyDescent="0.35">
      <c r="B1065" s="3"/>
      <c r="C1065" s="3"/>
      <c r="F1065" t="s">
        <v>8219</v>
      </c>
      <c r="G1065">
        <v>59</v>
      </c>
      <c r="I1065" t="s">
        <v>8221</v>
      </c>
      <c r="J1065">
        <v>9</v>
      </c>
    </row>
    <row r="1066" spans="2:10" x14ac:dyDescent="0.35">
      <c r="B1066" s="3"/>
      <c r="C1066" s="3"/>
      <c r="F1066" t="s">
        <v>8219</v>
      </c>
      <c r="G1066">
        <v>60</v>
      </c>
      <c r="I1066" t="s">
        <v>8221</v>
      </c>
      <c r="J1066">
        <v>9</v>
      </c>
    </row>
    <row r="1067" spans="2:10" x14ac:dyDescent="0.35">
      <c r="B1067" s="3"/>
      <c r="C1067" s="3"/>
      <c r="F1067" t="s">
        <v>8219</v>
      </c>
      <c r="G1067">
        <v>60</v>
      </c>
      <c r="I1067" t="s">
        <v>8221</v>
      </c>
      <c r="J1067">
        <v>9</v>
      </c>
    </row>
    <row r="1068" spans="2:10" x14ac:dyDescent="0.35">
      <c r="B1068" s="3"/>
      <c r="C1068" s="3"/>
      <c r="F1068" t="s">
        <v>8219</v>
      </c>
      <c r="G1068">
        <v>60</v>
      </c>
      <c r="I1068" t="s">
        <v>8221</v>
      </c>
      <c r="J1068">
        <v>9</v>
      </c>
    </row>
    <row r="1069" spans="2:10" x14ac:dyDescent="0.35">
      <c r="B1069" s="3"/>
      <c r="C1069" s="3"/>
      <c r="F1069" t="s">
        <v>8219</v>
      </c>
      <c r="G1069">
        <v>60</v>
      </c>
      <c r="I1069" t="s">
        <v>8221</v>
      </c>
      <c r="J1069">
        <v>9</v>
      </c>
    </row>
    <row r="1070" spans="2:10" x14ac:dyDescent="0.35">
      <c r="B1070" s="3"/>
      <c r="C1070" s="3"/>
      <c r="F1070" t="s">
        <v>8219</v>
      </c>
      <c r="G1070">
        <v>60</v>
      </c>
      <c r="I1070" t="s">
        <v>8221</v>
      </c>
      <c r="J1070">
        <v>9</v>
      </c>
    </row>
    <row r="1071" spans="2:10" x14ac:dyDescent="0.35">
      <c r="B1071" s="3"/>
      <c r="C1071" s="3"/>
      <c r="F1071" t="s">
        <v>8219</v>
      </c>
      <c r="G1071">
        <v>60</v>
      </c>
      <c r="I1071" t="s">
        <v>8221</v>
      </c>
      <c r="J1071">
        <v>9</v>
      </c>
    </row>
    <row r="1072" spans="2:10" x14ac:dyDescent="0.35">
      <c r="B1072" s="3"/>
      <c r="C1072" s="3"/>
      <c r="F1072" t="s">
        <v>8219</v>
      </c>
      <c r="G1072">
        <v>60</v>
      </c>
      <c r="I1072" t="s">
        <v>8221</v>
      </c>
      <c r="J1072">
        <v>9</v>
      </c>
    </row>
    <row r="1073" spans="2:10" x14ac:dyDescent="0.35">
      <c r="B1073" s="3"/>
      <c r="C1073" s="3"/>
      <c r="F1073" t="s">
        <v>8219</v>
      </c>
      <c r="G1073">
        <v>60</v>
      </c>
      <c r="I1073" t="s">
        <v>8221</v>
      </c>
      <c r="J1073">
        <v>9</v>
      </c>
    </row>
    <row r="1074" spans="2:10" x14ac:dyDescent="0.35">
      <c r="B1074" s="3"/>
      <c r="C1074" s="3"/>
      <c r="F1074" t="s">
        <v>8219</v>
      </c>
      <c r="G1074">
        <v>60</v>
      </c>
      <c r="I1074" t="s">
        <v>8221</v>
      </c>
      <c r="J1074">
        <v>9</v>
      </c>
    </row>
    <row r="1075" spans="2:10" x14ac:dyDescent="0.35">
      <c r="B1075" s="3"/>
      <c r="C1075" s="3"/>
      <c r="F1075" t="s">
        <v>8219</v>
      </c>
      <c r="G1075">
        <v>60</v>
      </c>
      <c r="I1075" t="s">
        <v>8221</v>
      </c>
      <c r="J1075">
        <v>9</v>
      </c>
    </row>
    <row r="1076" spans="2:10" x14ac:dyDescent="0.35">
      <c r="B1076" s="3"/>
      <c r="C1076" s="3"/>
      <c r="F1076" t="s">
        <v>8219</v>
      </c>
      <c r="G1076">
        <v>60</v>
      </c>
      <c r="I1076" t="s">
        <v>8221</v>
      </c>
      <c r="J1076">
        <v>9</v>
      </c>
    </row>
    <row r="1077" spans="2:10" x14ac:dyDescent="0.35">
      <c r="B1077" s="3"/>
      <c r="C1077" s="3"/>
      <c r="F1077" t="s">
        <v>8219</v>
      </c>
      <c r="G1077">
        <v>60</v>
      </c>
      <c r="I1077" t="s">
        <v>8221</v>
      </c>
      <c r="J1077">
        <v>9</v>
      </c>
    </row>
    <row r="1078" spans="2:10" x14ac:dyDescent="0.35">
      <c r="B1078" s="3"/>
      <c r="C1078" s="3"/>
      <c r="F1078" t="s">
        <v>8219</v>
      </c>
      <c r="G1078">
        <v>61</v>
      </c>
      <c r="I1078" t="s">
        <v>8221</v>
      </c>
      <c r="J1078">
        <v>9</v>
      </c>
    </row>
    <row r="1079" spans="2:10" x14ac:dyDescent="0.35">
      <c r="B1079" s="3"/>
      <c r="C1079" s="3"/>
      <c r="F1079" t="s">
        <v>8219</v>
      </c>
      <c r="G1079">
        <v>61</v>
      </c>
      <c r="I1079" t="s">
        <v>8221</v>
      </c>
      <c r="J1079">
        <v>9</v>
      </c>
    </row>
    <row r="1080" spans="2:10" x14ac:dyDescent="0.35">
      <c r="B1080" s="3"/>
      <c r="C1080" s="3"/>
      <c r="F1080" t="s">
        <v>8219</v>
      </c>
      <c r="G1080">
        <v>61</v>
      </c>
      <c r="I1080" t="s">
        <v>8221</v>
      </c>
      <c r="J1080">
        <v>9</v>
      </c>
    </row>
    <row r="1081" spans="2:10" x14ac:dyDescent="0.35">
      <c r="B1081" s="3"/>
      <c r="C1081" s="3"/>
      <c r="F1081" t="s">
        <v>8219</v>
      </c>
      <c r="G1081">
        <v>61</v>
      </c>
      <c r="I1081" t="s">
        <v>8221</v>
      </c>
      <c r="J1081">
        <v>9</v>
      </c>
    </row>
    <row r="1082" spans="2:10" x14ac:dyDescent="0.35">
      <c r="B1082" s="3"/>
      <c r="C1082" s="3"/>
      <c r="F1082" t="s">
        <v>8219</v>
      </c>
      <c r="G1082">
        <v>61</v>
      </c>
      <c r="I1082" t="s">
        <v>8221</v>
      </c>
      <c r="J1082">
        <v>9</v>
      </c>
    </row>
    <row r="1083" spans="2:10" x14ac:dyDescent="0.35">
      <c r="B1083" s="3"/>
      <c r="C1083" s="3"/>
      <c r="F1083" t="s">
        <v>8219</v>
      </c>
      <c r="G1083">
        <v>61</v>
      </c>
      <c r="I1083" t="s">
        <v>8221</v>
      </c>
      <c r="J1083">
        <v>10</v>
      </c>
    </row>
    <row r="1084" spans="2:10" x14ac:dyDescent="0.35">
      <c r="B1084" s="3"/>
      <c r="C1084" s="3"/>
      <c r="F1084" t="s">
        <v>8219</v>
      </c>
      <c r="G1084">
        <v>61</v>
      </c>
      <c r="I1084" t="s">
        <v>8221</v>
      </c>
      <c r="J1084">
        <v>10</v>
      </c>
    </row>
    <row r="1085" spans="2:10" x14ac:dyDescent="0.35">
      <c r="B1085" s="3"/>
      <c r="C1085" s="3"/>
      <c r="F1085" t="s">
        <v>8219</v>
      </c>
      <c r="G1085">
        <v>61</v>
      </c>
      <c r="I1085" t="s">
        <v>8221</v>
      </c>
      <c r="J1085">
        <v>10</v>
      </c>
    </row>
    <row r="1086" spans="2:10" x14ac:dyDescent="0.35">
      <c r="B1086" s="3"/>
      <c r="C1086" s="3"/>
      <c r="F1086" t="s">
        <v>8219</v>
      </c>
      <c r="G1086">
        <v>61</v>
      </c>
      <c r="I1086" t="s">
        <v>8221</v>
      </c>
      <c r="J1086">
        <v>10</v>
      </c>
    </row>
    <row r="1087" spans="2:10" x14ac:dyDescent="0.35">
      <c r="B1087" s="3"/>
      <c r="C1087" s="3"/>
      <c r="F1087" t="s">
        <v>8219</v>
      </c>
      <c r="G1087">
        <v>61</v>
      </c>
      <c r="I1087" t="s">
        <v>8221</v>
      </c>
      <c r="J1087">
        <v>10</v>
      </c>
    </row>
    <row r="1088" spans="2:10" x14ac:dyDescent="0.35">
      <c r="B1088" s="3"/>
      <c r="C1088" s="3"/>
      <c r="F1088" t="s">
        <v>8219</v>
      </c>
      <c r="G1088">
        <v>61</v>
      </c>
      <c r="I1088" t="s">
        <v>8221</v>
      </c>
      <c r="J1088">
        <v>10</v>
      </c>
    </row>
    <row r="1089" spans="2:10" x14ac:dyDescent="0.35">
      <c r="B1089" s="3"/>
      <c r="C1089" s="3"/>
      <c r="F1089" t="s">
        <v>8219</v>
      </c>
      <c r="G1089">
        <v>61</v>
      </c>
      <c r="I1089" t="s">
        <v>8221</v>
      </c>
      <c r="J1089">
        <v>10</v>
      </c>
    </row>
    <row r="1090" spans="2:10" x14ac:dyDescent="0.35">
      <c r="B1090" s="3"/>
      <c r="C1090" s="3"/>
      <c r="F1090" t="s">
        <v>8219</v>
      </c>
      <c r="G1090">
        <v>61</v>
      </c>
      <c r="I1090" t="s">
        <v>8221</v>
      </c>
      <c r="J1090">
        <v>10</v>
      </c>
    </row>
    <row r="1091" spans="2:10" x14ac:dyDescent="0.35">
      <c r="B1091" s="3"/>
      <c r="C1091" s="3"/>
      <c r="F1091" t="s">
        <v>8219</v>
      </c>
      <c r="G1091">
        <v>61</v>
      </c>
      <c r="I1091" t="s">
        <v>8221</v>
      </c>
      <c r="J1091">
        <v>10</v>
      </c>
    </row>
    <row r="1092" spans="2:10" x14ac:dyDescent="0.35">
      <c r="B1092" s="3"/>
      <c r="C1092" s="3"/>
      <c r="F1092" t="s">
        <v>8219</v>
      </c>
      <c r="G1092">
        <v>62</v>
      </c>
      <c r="I1092" t="s">
        <v>8221</v>
      </c>
      <c r="J1092">
        <v>10</v>
      </c>
    </row>
    <row r="1093" spans="2:10" x14ac:dyDescent="0.35">
      <c r="B1093" s="3"/>
      <c r="C1093" s="3"/>
      <c r="F1093" t="s">
        <v>8219</v>
      </c>
      <c r="G1093">
        <v>62</v>
      </c>
      <c r="I1093" t="s">
        <v>8221</v>
      </c>
      <c r="J1093">
        <v>10</v>
      </c>
    </row>
    <row r="1094" spans="2:10" x14ac:dyDescent="0.35">
      <c r="B1094" s="3"/>
      <c r="C1094" s="3"/>
      <c r="F1094" t="s">
        <v>8219</v>
      </c>
      <c r="G1094">
        <v>62</v>
      </c>
      <c r="I1094" t="s">
        <v>8221</v>
      </c>
      <c r="J1094">
        <v>10</v>
      </c>
    </row>
    <row r="1095" spans="2:10" x14ac:dyDescent="0.35">
      <c r="B1095" s="3"/>
      <c r="C1095" s="3"/>
      <c r="F1095" t="s">
        <v>8219</v>
      </c>
      <c r="G1095">
        <v>62</v>
      </c>
      <c r="I1095" t="s">
        <v>8221</v>
      </c>
      <c r="J1095">
        <v>10</v>
      </c>
    </row>
    <row r="1096" spans="2:10" x14ac:dyDescent="0.35">
      <c r="B1096" s="3"/>
      <c r="C1096" s="3"/>
      <c r="F1096" t="s">
        <v>8219</v>
      </c>
      <c r="G1096">
        <v>62</v>
      </c>
      <c r="I1096" t="s">
        <v>8221</v>
      </c>
      <c r="J1096">
        <v>10</v>
      </c>
    </row>
    <row r="1097" spans="2:10" x14ac:dyDescent="0.35">
      <c r="B1097" s="3"/>
      <c r="C1097" s="3"/>
      <c r="F1097" t="s">
        <v>8219</v>
      </c>
      <c r="G1097">
        <v>62</v>
      </c>
      <c r="I1097" t="s">
        <v>8221</v>
      </c>
      <c r="J1097">
        <v>10</v>
      </c>
    </row>
    <row r="1098" spans="2:10" x14ac:dyDescent="0.35">
      <c r="B1098" s="3"/>
      <c r="C1098" s="3"/>
      <c r="F1098" t="s">
        <v>8219</v>
      </c>
      <c r="G1098">
        <v>62</v>
      </c>
      <c r="I1098" t="s">
        <v>8221</v>
      </c>
      <c r="J1098">
        <v>10</v>
      </c>
    </row>
    <row r="1099" spans="2:10" x14ac:dyDescent="0.35">
      <c r="B1099" s="3"/>
      <c r="C1099" s="3"/>
      <c r="F1099" t="s">
        <v>8219</v>
      </c>
      <c r="G1099">
        <v>62</v>
      </c>
      <c r="I1099" t="s">
        <v>8221</v>
      </c>
      <c r="J1099">
        <v>10</v>
      </c>
    </row>
    <row r="1100" spans="2:10" x14ac:dyDescent="0.35">
      <c r="B1100" s="3"/>
      <c r="C1100" s="3"/>
      <c r="F1100" t="s">
        <v>8219</v>
      </c>
      <c r="G1100">
        <v>62</v>
      </c>
      <c r="I1100" t="s">
        <v>8221</v>
      </c>
      <c r="J1100">
        <v>10</v>
      </c>
    </row>
    <row r="1101" spans="2:10" x14ac:dyDescent="0.35">
      <c r="B1101" s="3"/>
      <c r="C1101" s="3"/>
      <c r="F1101" t="s">
        <v>8219</v>
      </c>
      <c r="G1101">
        <v>62</v>
      </c>
      <c r="I1101" t="s">
        <v>8221</v>
      </c>
      <c r="J1101">
        <v>10</v>
      </c>
    </row>
    <row r="1102" spans="2:10" x14ac:dyDescent="0.35">
      <c r="B1102" s="3"/>
      <c r="C1102" s="3"/>
      <c r="F1102" t="s">
        <v>8219</v>
      </c>
      <c r="G1102">
        <v>62</v>
      </c>
      <c r="I1102" t="s">
        <v>8221</v>
      </c>
      <c r="J1102">
        <v>10</v>
      </c>
    </row>
    <row r="1103" spans="2:10" x14ac:dyDescent="0.35">
      <c r="B1103" s="3"/>
      <c r="C1103" s="3"/>
      <c r="F1103" t="s">
        <v>8219</v>
      </c>
      <c r="G1103">
        <v>62</v>
      </c>
      <c r="I1103" t="s">
        <v>8221</v>
      </c>
      <c r="J1103">
        <v>10</v>
      </c>
    </row>
    <row r="1104" spans="2:10" x14ac:dyDescent="0.35">
      <c r="B1104" s="3"/>
      <c r="C1104" s="3"/>
      <c r="F1104" t="s">
        <v>8219</v>
      </c>
      <c r="G1104">
        <v>62</v>
      </c>
      <c r="I1104" t="s">
        <v>8221</v>
      </c>
      <c r="J1104">
        <v>10</v>
      </c>
    </row>
    <row r="1105" spans="2:10" x14ac:dyDescent="0.35">
      <c r="B1105" s="3"/>
      <c r="C1105" s="3"/>
      <c r="F1105" t="s">
        <v>8219</v>
      </c>
      <c r="G1105">
        <v>62</v>
      </c>
      <c r="I1105" t="s">
        <v>8221</v>
      </c>
      <c r="J1105">
        <v>10</v>
      </c>
    </row>
    <row r="1106" spans="2:10" x14ac:dyDescent="0.35">
      <c r="B1106" s="3"/>
      <c r="C1106" s="3"/>
      <c r="F1106" t="s">
        <v>8219</v>
      </c>
      <c r="G1106">
        <v>62</v>
      </c>
      <c r="I1106" t="s">
        <v>8221</v>
      </c>
      <c r="J1106">
        <v>10</v>
      </c>
    </row>
    <row r="1107" spans="2:10" x14ac:dyDescent="0.35">
      <c r="B1107" s="3"/>
      <c r="C1107" s="3"/>
      <c r="F1107" t="s">
        <v>8219</v>
      </c>
      <c r="G1107">
        <v>62</v>
      </c>
      <c r="I1107" t="s">
        <v>8221</v>
      </c>
      <c r="J1107">
        <v>10</v>
      </c>
    </row>
    <row r="1108" spans="2:10" x14ac:dyDescent="0.35">
      <c r="B1108" s="3"/>
      <c r="C1108" s="3"/>
      <c r="F1108" t="s">
        <v>8219</v>
      </c>
      <c r="G1108">
        <v>62</v>
      </c>
      <c r="I1108" t="s">
        <v>8221</v>
      </c>
      <c r="J1108">
        <v>10</v>
      </c>
    </row>
    <row r="1109" spans="2:10" x14ac:dyDescent="0.35">
      <c r="B1109" s="3"/>
      <c r="C1109" s="3"/>
      <c r="F1109" t="s">
        <v>8219</v>
      </c>
      <c r="G1109">
        <v>62</v>
      </c>
      <c r="I1109" t="s">
        <v>8221</v>
      </c>
      <c r="J1109">
        <v>10</v>
      </c>
    </row>
    <row r="1110" spans="2:10" x14ac:dyDescent="0.35">
      <c r="B1110" s="3"/>
      <c r="C1110" s="3"/>
      <c r="F1110" t="s">
        <v>8219</v>
      </c>
      <c r="G1110">
        <v>63</v>
      </c>
      <c r="I1110" t="s">
        <v>8221</v>
      </c>
      <c r="J1110">
        <v>11</v>
      </c>
    </row>
    <row r="1111" spans="2:10" x14ac:dyDescent="0.35">
      <c r="B1111" s="3"/>
      <c r="C1111" s="3"/>
      <c r="F1111" t="s">
        <v>8219</v>
      </c>
      <c r="G1111">
        <v>63</v>
      </c>
      <c r="I1111" t="s">
        <v>8221</v>
      </c>
      <c r="J1111">
        <v>11</v>
      </c>
    </row>
    <row r="1112" spans="2:10" x14ac:dyDescent="0.35">
      <c r="B1112" s="3"/>
      <c r="C1112" s="3"/>
      <c r="F1112" t="s">
        <v>8219</v>
      </c>
      <c r="G1112">
        <v>63</v>
      </c>
      <c r="I1112" t="s">
        <v>8221</v>
      </c>
      <c r="J1112">
        <v>11</v>
      </c>
    </row>
    <row r="1113" spans="2:10" x14ac:dyDescent="0.35">
      <c r="B1113" s="3"/>
      <c r="C1113" s="3"/>
      <c r="F1113" t="s">
        <v>8219</v>
      </c>
      <c r="G1113">
        <v>63</v>
      </c>
      <c r="I1113" t="s">
        <v>8221</v>
      </c>
      <c r="J1113">
        <v>11</v>
      </c>
    </row>
    <row r="1114" spans="2:10" x14ac:dyDescent="0.35">
      <c r="B1114" s="3"/>
      <c r="C1114" s="3"/>
      <c r="F1114" t="s">
        <v>8219</v>
      </c>
      <c r="G1114">
        <v>63</v>
      </c>
      <c r="I1114" t="s">
        <v>8221</v>
      </c>
      <c r="J1114">
        <v>11</v>
      </c>
    </row>
    <row r="1115" spans="2:10" x14ac:dyDescent="0.35">
      <c r="B1115" s="3"/>
      <c r="C1115" s="3"/>
      <c r="F1115" t="s">
        <v>8219</v>
      </c>
      <c r="G1115">
        <v>63</v>
      </c>
      <c r="I1115" t="s">
        <v>8221</v>
      </c>
      <c r="J1115">
        <v>11</v>
      </c>
    </row>
    <row r="1116" spans="2:10" x14ac:dyDescent="0.35">
      <c r="B1116" s="3"/>
      <c r="C1116" s="3"/>
      <c r="F1116" t="s">
        <v>8219</v>
      </c>
      <c r="G1116">
        <v>63</v>
      </c>
      <c r="I1116" t="s">
        <v>8221</v>
      </c>
      <c r="J1116">
        <v>11</v>
      </c>
    </row>
    <row r="1117" spans="2:10" x14ac:dyDescent="0.35">
      <c r="B1117" s="3"/>
      <c r="C1117" s="3"/>
      <c r="F1117" t="s">
        <v>8219</v>
      </c>
      <c r="G1117">
        <v>63</v>
      </c>
      <c r="I1117" t="s">
        <v>8221</v>
      </c>
      <c r="J1117">
        <v>11</v>
      </c>
    </row>
    <row r="1118" spans="2:10" x14ac:dyDescent="0.35">
      <c r="B1118" s="3"/>
      <c r="C1118" s="3"/>
      <c r="F1118" t="s">
        <v>8219</v>
      </c>
      <c r="G1118">
        <v>63</v>
      </c>
      <c r="I1118" t="s">
        <v>8221</v>
      </c>
      <c r="J1118">
        <v>11</v>
      </c>
    </row>
    <row r="1119" spans="2:10" x14ac:dyDescent="0.35">
      <c r="B1119" s="3"/>
      <c r="C1119" s="3"/>
      <c r="F1119" t="s">
        <v>8219</v>
      </c>
      <c r="G1119">
        <v>63</v>
      </c>
      <c r="I1119" t="s">
        <v>8221</v>
      </c>
      <c r="J1119">
        <v>11</v>
      </c>
    </row>
    <row r="1120" spans="2:10" x14ac:dyDescent="0.35">
      <c r="B1120" s="3"/>
      <c r="C1120" s="3"/>
      <c r="F1120" t="s">
        <v>8219</v>
      </c>
      <c r="G1120">
        <v>63</v>
      </c>
      <c r="I1120" t="s">
        <v>8221</v>
      </c>
      <c r="J1120">
        <v>11</v>
      </c>
    </row>
    <row r="1121" spans="2:10" x14ac:dyDescent="0.35">
      <c r="B1121" s="3"/>
      <c r="C1121" s="3"/>
      <c r="F1121" t="s">
        <v>8219</v>
      </c>
      <c r="G1121">
        <v>63</v>
      </c>
      <c r="I1121" t="s">
        <v>8221</v>
      </c>
      <c r="J1121">
        <v>11</v>
      </c>
    </row>
    <row r="1122" spans="2:10" x14ac:dyDescent="0.35">
      <c r="B1122" s="3"/>
      <c r="C1122" s="3"/>
      <c r="F1122" t="s">
        <v>8219</v>
      </c>
      <c r="G1122">
        <v>64</v>
      </c>
      <c r="I1122" t="s">
        <v>8221</v>
      </c>
      <c r="J1122">
        <v>11</v>
      </c>
    </row>
    <row r="1123" spans="2:10" x14ac:dyDescent="0.35">
      <c r="B1123" s="3"/>
      <c r="C1123" s="3"/>
      <c r="F1123" t="s">
        <v>8219</v>
      </c>
      <c r="G1123">
        <v>64</v>
      </c>
      <c r="I1123" t="s">
        <v>8221</v>
      </c>
      <c r="J1123">
        <v>11</v>
      </c>
    </row>
    <row r="1124" spans="2:10" x14ac:dyDescent="0.35">
      <c r="B1124" s="3"/>
      <c r="C1124" s="3"/>
      <c r="F1124" t="s">
        <v>8219</v>
      </c>
      <c r="G1124">
        <v>64</v>
      </c>
      <c r="I1124" t="s">
        <v>8221</v>
      </c>
      <c r="J1124">
        <v>11</v>
      </c>
    </row>
    <row r="1125" spans="2:10" x14ac:dyDescent="0.35">
      <c r="B1125" s="3"/>
      <c r="C1125" s="3"/>
      <c r="F1125" t="s">
        <v>8219</v>
      </c>
      <c r="G1125">
        <v>64</v>
      </c>
      <c r="I1125" t="s">
        <v>8221</v>
      </c>
      <c r="J1125">
        <v>11</v>
      </c>
    </row>
    <row r="1126" spans="2:10" x14ac:dyDescent="0.35">
      <c r="B1126" s="3"/>
      <c r="C1126" s="3"/>
      <c r="F1126" t="s">
        <v>8219</v>
      </c>
      <c r="G1126">
        <v>64</v>
      </c>
      <c r="I1126" t="s">
        <v>8221</v>
      </c>
      <c r="J1126">
        <v>11</v>
      </c>
    </row>
    <row r="1127" spans="2:10" x14ac:dyDescent="0.35">
      <c r="B1127" s="3"/>
      <c r="C1127" s="3"/>
      <c r="F1127" t="s">
        <v>8219</v>
      </c>
      <c r="G1127">
        <v>64</v>
      </c>
      <c r="I1127" t="s">
        <v>8221</v>
      </c>
      <c r="J1127">
        <v>11</v>
      </c>
    </row>
    <row r="1128" spans="2:10" x14ac:dyDescent="0.35">
      <c r="B1128" s="3"/>
      <c r="C1128" s="3"/>
      <c r="F1128" t="s">
        <v>8219</v>
      </c>
      <c r="G1128">
        <v>64</v>
      </c>
      <c r="I1128" t="s">
        <v>8221</v>
      </c>
      <c r="J1128">
        <v>11</v>
      </c>
    </row>
    <row r="1129" spans="2:10" x14ac:dyDescent="0.35">
      <c r="B1129" s="3"/>
      <c r="C1129" s="3"/>
      <c r="F1129" t="s">
        <v>8219</v>
      </c>
      <c r="G1129">
        <v>64</v>
      </c>
      <c r="I1129" t="s">
        <v>8221</v>
      </c>
      <c r="J1129">
        <v>11</v>
      </c>
    </row>
    <row r="1130" spans="2:10" x14ac:dyDescent="0.35">
      <c r="B1130" s="3"/>
      <c r="C1130" s="3"/>
      <c r="F1130" t="s">
        <v>8219</v>
      </c>
      <c r="G1130">
        <v>64</v>
      </c>
      <c r="I1130" t="s">
        <v>8221</v>
      </c>
      <c r="J1130">
        <v>12</v>
      </c>
    </row>
    <row r="1131" spans="2:10" x14ac:dyDescent="0.35">
      <c r="B1131" s="3"/>
      <c r="C1131" s="3"/>
      <c r="F1131" t="s">
        <v>8219</v>
      </c>
      <c r="G1131">
        <v>64</v>
      </c>
      <c r="I1131" t="s">
        <v>8221</v>
      </c>
      <c r="J1131">
        <v>12</v>
      </c>
    </row>
    <row r="1132" spans="2:10" x14ac:dyDescent="0.35">
      <c r="B1132" s="3"/>
      <c r="C1132" s="3"/>
      <c r="F1132" t="s">
        <v>8219</v>
      </c>
      <c r="G1132">
        <v>64</v>
      </c>
      <c r="I1132" t="s">
        <v>8221</v>
      </c>
      <c r="J1132">
        <v>12</v>
      </c>
    </row>
    <row r="1133" spans="2:10" x14ac:dyDescent="0.35">
      <c r="B1133" s="3"/>
      <c r="C1133" s="3"/>
      <c r="F1133" t="s">
        <v>8219</v>
      </c>
      <c r="G1133">
        <v>64</v>
      </c>
      <c r="I1133" t="s">
        <v>8221</v>
      </c>
      <c r="J1133">
        <v>12</v>
      </c>
    </row>
    <row r="1134" spans="2:10" x14ac:dyDescent="0.35">
      <c r="B1134" s="3"/>
      <c r="C1134" s="3"/>
      <c r="F1134" t="s">
        <v>8219</v>
      </c>
      <c r="G1134">
        <v>65</v>
      </c>
      <c r="I1134" t="s">
        <v>8221</v>
      </c>
      <c r="J1134">
        <v>12</v>
      </c>
    </row>
    <row r="1135" spans="2:10" x14ac:dyDescent="0.35">
      <c r="B1135" s="3"/>
      <c r="C1135" s="3"/>
      <c r="F1135" t="s">
        <v>8219</v>
      </c>
      <c r="G1135">
        <v>65</v>
      </c>
      <c r="I1135" t="s">
        <v>8221</v>
      </c>
      <c r="J1135">
        <v>12</v>
      </c>
    </row>
    <row r="1136" spans="2:10" x14ac:dyDescent="0.35">
      <c r="B1136" s="3"/>
      <c r="C1136" s="3"/>
      <c r="F1136" t="s">
        <v>8219</v>
      </c>
      <c r="G1136">
        <v>65</v>
      </c>
      <c r="I1136" t="s">
        <v>8221</v>
      </c>
      <c r="J1136">
        <v>12</v>
      </c>
    </row>
    <row r="1137" spans="2:10" x14ac:dyDescent="0.35">
      <c r="B1137" s="3"/>
      <c r="C1137" s="3"/>
      <c r="F1137" t="s">
        <v>8219</v>
      </c>
      <c r="G1137">
        <v>65</v>
      </c>
      <c r="I1137" t="s">
        <v>8221</v>
      </c>
      <c r="J1137">
        <v>12</v>
      </c>
    </row>
    <row r="1138" spans="2:10" x14ac:dyDescent="0.35">
      <c r="B1138" s="3"/>
      <c r="C1138" s="3"/>
      <c r="F1138" t="s">
        <v>8219</v>
      </c>
      <c r="G1138">
        <v>65</v>
      </c>
      <c r="I1138" t="s">
        <v>8221</v>
      </c>
      <c r="J1138">
        <v>12</v>
      </c>
    </row>
    <row r="1139" spans="2:10" x14ac:dyDescent="0.35">
      <c r="B1139" s="3"/>
      <c r="C1139" s="3"/>
      <c r="F1139" t="s">
        <v>8219</v>
      </c>
      <c r="G1139">
        <v>65</v>
      </c>
      <c r="I1139" t="s">
        <v>8221</v>
      </c>
      <c r="J1139">
        <v>12</v>
      </c>
    </row>
    <row r="1140" spans="2:10" x14ac:dyDescent="0.35">
      <c r="B1140" s="3"/>
      <c r="C1140" s="3"/>
      <c r="F1140" t="s">
        <v>8219</v>
      </c>
      <c r="G1140">
        <v>65</v>
      </c>
      <c r="I1140" t="s">
        <v>8221</v>
      </c>
      <c r="J1140">
        <v>12</v>
      </c>
    </row>
    <row r="1141" spans="2:10" x14ac:dyDescent="0.35">
      <c r="B1141" s="3"/>
      <c r="C1141" s="3"/>
      <c r="F1141" t="s">
        <v>8219</v>
      </c>
      <c r="G1141">
        <v>65</v>
      </c>
      <c r="I1141" t="s">
        <v>8221</v>
      </c>
      <c r="J1141">
        <v>12</v>
      </c>
    </row>
    <row r="1142" spans="2:10" x14ac:dyDescent="0.35">
      <c r="B1142" s="3"/>
      <c r="C1142" s="3"/>
      <c r="F1142" t="s">
        <v>8219</v>
      </c>
      <c r="G1142">
        <v>65</v>
      </c>
      <c r="I1142" t="s">
        <v>8221</v>
      </c>
      <c r="J1142">
        <v>12</v>
      </c>
    </row>
    <row r="1143" spans="2:10" x14ac:dyDescent="0.35">
      <c r="B1143" s="3"/>
      <c r="C1143" s="3"/>
      <c r="F1143" t="s">
        <v>8219</v>
      </c>
      <c r="G1143">
        <v>65</v>
      </c>
      <c r="I1143" t="s">
        <v>8221</v>
      </c>
      <c r="J1143">
        <v>12</v>
      </c>
    </row>
    <row r="1144" spans="2:10" x14ac:dyDescent="0.35">
      <c r="B1144" s="3"/>
      <c r="C1144" s="3"/>
      <c r="F1144" t="s">
        <v>8219</v>
      </c>
      <c r="G1144">
        <v>65</v>
      </c>
      <c r="I1144" t="s">
        <v>8221</v>
      </c>
      <c r="J1144">
        <v>12</v>
      </c>
    </row>
    <row r="1145" spans="2:10" x14ac:dyDescent="0.35">
      <c r="B1145" s="3"/>
      <c r="C1145" s="3"/>
      <c r="F1145" t="s">
        <v>8219</v>
      </c>
      <c r="G1145">
        <v>65</v>
      </c>
      <c r="I1145" t="s">
        <v>8221</v>
      </c>
      <c r="J1145">
        <v>12</v>
      </c>
    </row>
    <row r="1146" spans="2:10" x14ac:dyDescent="0.35">
      <c r="B1146" s="3"/>
      <c r="C1146" s="3"/>
      <c r="F1146" t="s">
        <v>8219</v>
      </c>
      <c r="G1146">
        <v>66</v>
      </c>
      <c r="I1146" t="s">
        <v>8221</v>
      </c>
      <c r="J1146">
        <v>12</v>
      </c>
    </row>
    <row r="1147" spans="2:10" x14ac:dyDescent="0.35">
      <c r="B1147" s="3"/>
      <c r="C1147" s="3"/>
      <c r="F1147" t="s">
        <v>8219</v>
      </c>
      <c r="G1147">
        <v>66</v>
      </c>
      <c r="I1147" t="s">
        <v>8221</v>
      </c>
      <c r="J1147">
        <v>12</v>
      </c>
    </row>
    <row r="1148" spans="2:10" x14ac:dyDescent="0.35">
      <c r="B1148" s="3"/>
      <c r="C1148" s="3"/>
      <c r="F1148" t="s">
        <v>8219</v>
      </c>
      <c r="G1148">
        <v>66</v>
      </c>
      <c r="I1148" t="s">
        <v>8221</v>
      </c>
      <c r="J1148">
        <v>12</v>
      </c>
    </row>
    <row r="1149" spans="2:10" x14ac:dyDescent="0.35">
      <c r="B1149" s="3"/>
      <c r="C1149" s="3"/>
      <c r="F1149" t="s">
        <v>8219</v>
      </c>
      <c r="G1149">
        <v>66</v>
      </c>
      <c r="I1149" t="s">
        <v>8221</v>
      </c>
      <c r="J1149">
        <v>12</v>
      </c>
    </row>
    <row r="1150" spans="2:10" x14ac:dyDescent="0.35">
      <c r="B1150" s="3"/>
      <c r="C1150" s="3"/>
      <c r="F1150" t="s">
        <v>8219</v>
      </c>
      <c r="G1150">
        <v>66</v>
      </c>
      <c r="I1150" t="s">
        <v>8221</v>
      </c>
      <c r="J1150">
        <v>12</v>
      </c>
    </row>
    <row r="1151" spans="2:10" x14ac:dyDescent="0.35">
      <c r="B1151" s="3"/>
      <c r="C1151" s="3"/>
      <c r="F1151" t="s">
        <v>8219</v>
      </c>
      <c r="G1151">
        <v>66</v>
      </c>
      <c r="I1151" t="s">
        <v>8221</v>
      </c>
      <c r="J1151">
        <v>12</v>
      </c>
    </row>
    <row r="1152" spans="2:10" x14ac:dyDescent="0.35">
      <c r="B1152" s="3"/>
      <c r="C1152" s="3"/>
      <c r="F1152" t="s">
        <v>8219</v>
      </c>
      <c r="G1152">
        <v>66</v>
      </c>
      <c r="I1152" t="s">
        <v>8221</v>
      </c>
      <c r="J1152">
        <v>12</v>
      </c>
    </row>
    <row r="1153" spans="2:10" x14ac:dyDescent="0.35">
      <c r="B1153" s="3"/>
      <c r="C1153" s="3"/>
      <c r="F1153" t="s">
        <v>8219</v>
      </c>
      <c r="G1153">
        <v>66</v>
      </c>
      <c r="I1153" t="s">
        <v>8221</v>
      </c>
      <c r="J1153">
        <v>12</v>
      </c>
    </row>
    <row r="1154" spans="2:10" x14ac:dyDescent="0.35">
      <c r="B1154" s="3"/>
      <c r="C1154" s="3"/>
      <c r="F1154" t="s">
        <v>8219</v>
      </c>
      <c r="G1154">
        <v>67</v>
      </c>
      <c r="I1154" t="s">
        <v>8221</v>
      </c>
      <c r="J1154">
        <v>12</v>
      </c>
    </row>
    <row r="1155" spans="2:10" x14ac:dyDescent="0.35">
      <c r="B1155" s="3"/>
      <c r="C1155" s="3"/>
      <c r="F1155" t="s">
        <v>8219</v>
      </c>
      <c r="G1155">
        <v>67</v>
      </c>
      <c r="I1155" t="s">
        <v>8221</v>
      </c>
      <c r="J1155">
        <v>12</v>
      </c>
    </row>
    <row r="1156" spans="2:10" x14ac:dyDescent="0.35">
      <c r="B1156" s="3"/>
      <c r="C1156" s="3"/>
      <c r="F1156" t="s">
        <v>8219</v>
      </c>
      <c r="G1156">
        <v>67</v>
      </c>
      <c r="I1156" t="s">
        <v>8221</v>
      </c>
      <c r="J1156">
        <v>12</v>
      </c>
    </row>
    <row r="1157" spans="2:10" x14ac:dyDescent="0.35">
      <c r="B1157" s="3"/>
      <c r="C1157" s="3"/>
      <c r="F1157" t="s">
        <v>8219</v>
      </c>
      <c r="G1157">
        <v>67</v>
      </c>
      <c r="I1157" t="s">
        <v>8221</v>
      </c>
      <c r="J1157">
        <v>12</v>
      </c>
    </row>
    <row r="1158" spans="2:10" x14ac:dyDescent="0.35">
      <c r="B1158" s="3"/>
      <c r="C1158" s="3"/>
      <c r="F1158" t="s">
        <v>8219</v>
      </c>
      <c r="G1158">
        <v>67</v>
      </c>
      <c r="I1158" t="s">
        <v>8221</v>
      </c>
      <c r="J1158">
        <v>12</v>
      </c>
    </row>
    <row r="1159" spans="2:10" x14ac:dyDescent="0.35">
      <c r="B1159" s="3"/>
      <c r="C1159" s="3"/>
      <c r="F1159" t="s">
        <v>8219</v>
      </c>
      <c r="G1159">
        <v>67</v>
      </c>
      <c r="I1159" t="s">
        <v>8221</v>
      </c>
      <c r="J1159">
        <v>12</v>
      </c>
    </row>
    <row r="1160" spans="2:10" x14ac:dyDescent="0.35">
      <c r="B1160" s="3"/>
      <c r="C1160" s="3"/>
      <c r="F1160" t="s">
        <v>8219</v>
      </c>
      <c r="G1160">
        <v>67</v>
      </c>
      <c r="I1160" t="s">
        <v>8221</v>
      </c>
      <c r="J1160">
        <v>12</v>
      </c>
    </row>
    <row r="1161" spans="2:10" x14ac:dyDescent="0.35">
      <c r="B1161" s="3"/>
      <c r="C1161" s="3"/>
      <c r="F1161" t="s">
        <v>8219</v>
      </c>
      <c r="G1161">
        <v>67</v>
      </c>
      <c r="I1161" t="s">
        <v>8221</v>
      </c>
      <c r="J1161">
        <v>13</v>
      </c>
    </row>
    <row r="1162" spans="2:10" x14ac:dyDescent="0.35">
      <c r="B1162" s="3"/>
      <c r="C1162" s="3"/>
      <c r="F1162" t="s">
        <v>8219</v>
      </c>
      <c r="G1162">
        <v>67</v>
      </c>
      <c r="I1162" t="s">
        <v>8221</v>
      </c>
      <c r="J1162">
        <v>13</v>
      </c>
    </row>
    <row r="1163" spans="2:10" x14ac:dyDescent="0.35">
      <c r="B1163" s="3"/>
      <c r="C1163" s="3"/>
      <c r="F1163" t="s">
        <v>8219</v>
      </c>
      <c r="G1163">
        <v>68</v>
      </c>
      <c r="I1163" t="s">
        <v>8221</v>
      </c>
      <c r="J1163">
        <v>13</v>
      </c>
    </row>
    <row r="1164" spans="2:10" x14ac:dyDescent="0.35">
      <c r="B1164" s="3"/>
      <c r="C1164" s="3"/>
      <c r="F1164" t="s">
        <v>8219</v>
      </c>
      <c r="G1164">
        <v>68</v>
      </c>
      <c r="I1164" t="s">
        <v>8221</v>
      </c>
      <c r="J1164">
        <v>13</v>
      </c>
    </row>
    <row r="1165" spans="2:10" x14ac:dyDescent="0.35">
      <c r="B1165" s="3"/>
      <c r="C1165" s="3"/>
      <c r="F1165" t="s">
        <v>8219</v>
      </c>
      <c r="G1165">
        <v>68</v>
      </c>
      <c r="I1165" t="s">
        <v>8221</v>
      </c>
      <c r="J1165">
        <v>13</v>
      </c>
    </row>
    <row r="1166" spans="2:10" x14ac:dyDescent="0.35">
      <c r="B1166" s="3"/>
      <c r="C1166" s="3"/>
      <c r="F1166" t="s">
        <v>8219</v>
      </c>
      <c r="G1166">
        <v>68</v>
      </c>
      <c r="I1166" t="s">
        <v>8221</v>
      </c>
      <c r="J1166">
        <v>13</v>
      </c>
    </row>
    <row r="1167" spans="2:10" x14ac:dyDescent="0.35">
      <c r="B1167" s="3"/>
      <c r="C1167" s="3"/>
      <c r="F1167" t="s">
        <v>8219</v>
      </c>
      <c r="G1167">
        <v>68</v>
      </c>
      <c r="I1167" t="s">
        <v>8221</v>
      </c>
      <c r="J1167">
        <v>13</v>
      </c>
    </row>
    <row r="1168" spans="2:10" x14ac:dyDescent="0.35">
      <c r="B1168" s="3"/>
      <c r="C1168" s="3"/>
      <c r="F1168" t="s">
        <v>8219</v>
      </c>
      <c r="G1168">
        <v>68</v>
      </c>
      <c r="I1168" t="s">
        <v>8221</v>
      </c>
      <c r="J1168">
        <v>13</v>
      </c>
    </row>
    <row r="1169" spans="2:10" x14ac:dyDescent="0.35">
      <c r="B1169" s="3"/>
      <c r="C1169" s="3"/>
      <c r="F1169" t="s">
        <v>8219</v>
      </c>
      <c r="G1169">
        <v>68</v>
      </c>
      <c r="I1169" t="s">
        <v>8221</v>
      </c>
      <c r="J1169">
        <v>13</v>
      </c>
    </row>
    <row r="1170" spans="2:10" x14ac:dyDescent="0.35">
      <c r="B1170" s="3"/>
      <c r="C1170" s="3"/>
      <c r="F1170" t="s">
        <v>8219</v>
      </c>
      <c r="G1170">
        <v>69</v>
      </c>
      <c r="I1170" t="s">
        <v>8221</v>
      </c>
      <c r="J1170">
        <v>13</v>
      </c>
    </row>
    <row r="1171" spans="2:10" x14ac:dyDescent="0.35">
      <c r="B1171" s="3"/>
      <c r="C1171" s="3"/>
      <c r="F1171" t="s">
        <v>8219</v>
      </c>
      <c r="G1171">
        <v>69</v>
      </c>
      <c r="I1171" t="s">
        <v>8221</v>
      </c>
      <c r="J1171">
        <v>13</v>
      </c>
    </row>
    <row r="1172" spans="2:10" x14ac:dyDescent="0.35">
      <c r="B1172" s="3"/>
      <c r="C1172" s="3"/>
      <c r="F1172" t="s">
        <v>8219</v>
      </c>
      <c r="G1172">
        <v>69</v>
      </c>
      <c r="I1172" t="s">
        <v>8221</v>
      </c>
      <c r="J1172">
        <v>13</v>
      </c>
    </row>
    <row r="1173" spans="2:10" x14ac:dyDescent="0.35">
      <c r="B1173" s="3"/>
      <c r="C1173" s="3"/>
      <c r="F1173" t="s">
        <v>8219</v>
      </c>
      <c r="G1173">
        <v>69</v>
      </c>
      <c r="I1173" t="s">
        <v>8221</v>
      </c>
      <c r="J1173">
        <v>13</v>
      </c>
    </row>
    <row r="1174" spans="2:10" x14ac:dyDescent="0.35">
      <c r="B1174" s="3"/>
      <c r="C1174" s="3"/>
      <c r="F1174" t="s">
        <v>8219</v>
      </c>
      <c r="G1174">
        <v>69</v>
      </c>
      <c r="I1174" t="s">
        <v>8221</v>
      </c>
      <c r="J1174">
        <v>13</v>
      </c>
    </row>
    <row r="1175" spans="2:10" x14ac:dyDescent="0.35">
      <c r="B1175" s="3"/>
      <c r="C1175" s="3"/>
      <c r="F1175" t="s">
        <v>8219</v>
      </c>
      <c r="G1175">
        <v>69</v>
      </c>
      <c r="I1175" t="s">
        <v>8221</v>
      </c>
      <c r="J1175">
        <v>13</v>
      </c>
    </row>
    <row r="1176" spans="2:10" x14ac:dyDescent="0.35">
      <c r="B1176" s="3"/>
      <c r="C1176" s="3"/>
      <c r="F1176" t="s">
        <v>8219</v>
      </c>
      <c r="G1176">
        <v>69</v>
      </c>
      <c r="I1176" t="s">
        <v>8221</v>
      </c>
      <c r="J1176">
        <v>13</v>
      </c>
    </row>
    <row r="1177" spans="2:10" x14ac:dyDescent="0.35">
      <c r="B1177" s="3"/>
      <c r="C1177" s="3"/>
      <c r="F1177" t="s">
        <v>8219</v>
      </c>
      <c r="G1177">
        <v>69</v>
      </c>
      <c r="I1177" t="s">
        <v>8221</v>
      </c>
      <c r="J1177">
        <v>13</v>
      </c>
    </row>
    <row r="1178" spans="2:10" x14ac:dyDescent="0.35">
      <c r="B1178" s="3"/>
      <c r="C1178" s="3"/>
      <c r="F1178" t="s">
        <v>8219</v>
      </c>
      <c r="G1178">
        <v>69</v>
      </c>
      <c r="I1178" t="s">
        <v>8221</v>
      </c>
      <c r="J1178">
        <v>13</v>
      </c>
    </row>
    <row r="1179" spans="2:10" x14ac:dyDescent="0.35">
      <c r="B1179" s="3"/>
      <c r="C1179" s="3"/>
      <c r="F1179" t="s">
        <v>8219</v>
      </c>
      <c r="G1179">
        <v>69</v>
      </c>
      <c r="I1179" t="s">
        <v>8221</v>
      </c>
      <c r="J1179">
        <v>13</v>
      </c>
    </row>
    <row r="1180" spans="2:10" x14ac:dyDescent="0.35">
      <c r="B1180" s="3"/>
      <c r="C1180" s="3"/>
      <c r="F1180" t="s">
        <v>8219</v>
      </c>
      <c r="G1180">
        <v>69</v>
      </c>
      <c r="I1180" t="s">
        <v>8221</v>
      </c>
      <c r="J1180">
        <v>13</v>
      </c>
    </row>
    <row r="1181" spans="2:10" x14ac:dyDescent="0.35">
      <c r="B1181" s="3"/>
      <c r="C1181" s="3"/>
      <c r="F1181" t="s">
        <v>8219</v>
      </c>
      <c r="G1181">
        <v>69</v>
      </c>
      <c r="I1181" t="s">
        <v>8221</v>
      </c>
      <c r="J1181">
        <v>13</v>
      </c>
    </row>
    <row r="1182" spans="2:10" x14ac:dyDescent="0.35">
      <c r="B1182" s="3"/>
      <c r="C1182" s="3"/>
      <c r="F1182" t="s">
        <v>8219</v>
      </c>
      <c r="G1182">
        <v>69</v>
      </c>
      <c r="I1182" t="s">
        <v>8221</v>
      </c>
      <c r="J1182">
        <v>13</v>
      </c>
    </row>
    <row r="1183" spans="2:10" x14ac:dyDescent="0.35">
      <c r="B1183" s="3"/>
      <c r="C1183" s="3"/>
      <c r="F1183" t="s">
        <v>8219</v>
      </c>
      <c r="G1183">
        <v>69</v>
      </c>
      <c r="I1183" t="s">
        <v>8221</v>
      </c>
      <c r="J1183">
        <v>14</v>
      </c>
    </row>
    <row r="1184" spans="2:10" x14ac:dyDescent="0.35">
      <c r="B1184" s="3"/>
      <c r="C1184" s="3"/>
      <c r="F1184" t="s">
        <v>8219</v>
      </c>
      <c r="G1184">
        <v>70</v>
      </c>
      <c r="I1184" t="s">
        <v>8221</v>
      </c>
      <c r="J1184">
        <v>14</v>
      </c>
    </row>
    <row r="1185" spans="2:10" x14ac:dyDescent="0.35">
      <c r="B1185" s="3"/>
      <c r="C1185" s="3"/>
      <c r="F1185" t="s">
        <v>8219</v>
      </c>
      <c r="G1185">
        <v>70</v>
      </c>
      <c r="I1185" t="s">
        <v>8221</v>
      </c>
      <c r="J1185">
        <v>14</v>
      </c>
    </row>
    <row r="1186" spans="2:10" x14ac:dyDescent="0.35">
      <c r="B1186" s="3"/>
      <c r="C1186" s="3"/>
      <c r="F1186" t="s">
        <v>8219</v>
      </c>
      <c r="G1186">
        <v>70</v>
      </c>
      <c r="I1186" t="s">
        <v>8221</v>
      </c>
      <c r="J1186">
        <v>14</v>
      </c>
    </row>
    <row r="1187" spans="2:10" x14ac:dyDescent="0.35">
      <c r="B1187" s="3"/>
      <c r="C1187" s="3"/>
      <c r="F1187" t="s">
        <v>8219</v>
      </c>
      <c r="G1187">
        <v>70</v>
      </c>
      <c r="I1187" t="s">
        <v>8221</v>
      </c>
      <c r="J1187">
        <v>14</v>
      </c>
    </row>
    <row r="1188" spans="2:10" x14ac:dyDescent="0.35">
      <c r="B1188" s="3"/>
      <c r="C1188" s="3"/>
      <c r="F1188" t="s">
        <v>8219</v>
      </c>
      <c r="G1188">
        <v>70</v>
      </c>
      <c r="I1188" t="s">
        <v>8221</v>
      </c>
      <c r="J1188">
        <v>14</v>
      </c>
    </row>
    <row r="1189" spans="2:10" x14ac:dyDescent="0.35">
      <c r="B1189" s="3"/>
      <c r="C1189" s="3"/>
      <c r="F1189" t="s">
        <v>8219</v>
      </c>
      <c r="G1189">
        <v>70</v>
      </c>
      <c r="I1189" t="s">
        <v>8221</v>
      </c>
      <c r="J1189">
        <v>14</v>
      </c>
    </row>
    <row r="1190" spans="2:10" x14ac:dyDescent="0.35">
      <c r="B1190" s="3"/>
      <c r="C1190" s="3"/>
      <c r="F1190" t="s">
        <v>8219</v>
      </c>
      <c r="G1190">
        <v>70</v>
      </c>
      <c r="I1190" t="s">
        <v>8221</v>
      </c>
      <c r="J1190">
        <v>14</v>
      </c>
    </row>
    <row r="1191" spans="2:10" x14ac:dyDescent="0.35">
      <c r="B1191" s="3"/>
      <c r="C1191" s="3"/>
      <c r="F1191" t="s">
        <v>8219</v>
      </c>
      <c r="G1191">
        <v>70</v>
      </c>
      <c r="I1191" t="s">
        <v>8221</v>
      </c>
      <c r="J1191">
        <v>14</v>
      </c>
    </row>
    <row r="1192" spans="2:10" x14ac:dyDescent="0.35">
      <c r="B1192" s="3"/>
      <c r="C1192" s="3"/>
      <c r="F1192" t="s">
        <v>8219</v>
      </c>
      <c r="G1192">
        <v>70</v>
      </c>
      <c r="I1192" t="s">
        <v>8221</v>
      </c>
      <c r="J1192">
        <v>14</v>
      </c>
    </row>
    <row r="1193" spans="2:10" x14ac:dyDescent="0.35">
      <c r="B1193" s="3"/>
      <c r="C1193" s="3"/>
      <c r="F1193" t="s">
        <v>8219</v>
      </c>
      <c r="G1193">
        <v>70</v>
      </c>
      <c r="I1193" t="s">
        <v>8221</v>
      </c>
      <c r="J1193">
        <v>14</v>
      </c>
    </row>
    <row r="1194" spans="2:10" x14ac:dyDescent="0.35">
      <c r="B1194" s="3"/>
      <c r="C1194" s="3"/>
      <c r="F1194" t="s">
        <v>8219</v>
      </c>
      <c r="G1194">
        <v>70</v>
      </c>
      <c r="I1194" t="s">
        <v>8221</v>
      </c>
      <c r="J1194">
        <v>14</v>
      </c>
    </row>
    <row r="1195" spans="2:10" x14ac:dyDescent="0.35">
      <c r="B1195" s="3"/>
      <c r="C1195" s="3"/>
      <c r="F1195" t="s">
        <v>8219</v>
      </c>
      <c r="G1195">
        <v>70</v>
      </c>
      <c r="I1195" t="s">
        <v>8221</v>
      </c>
      <c r="J1195">
        <v>14</v>
      </c>
    </row>
    <row r="1196" spans="2:10" x14ac:dyDescent="0.35">
      <c r="B1196" s="3"/>
      <c r="C1196" s="3"/>
      <c r="F1196" t="s">
        <v>8219</v>
      </c>
      <c r="G1196">
        <v>70</v>
      </c>
      <c r="I1196" t="s">
        <v>8221</v>
      </c>
      <c r="J1196">
        <v>14</v>
      </c>
    </row>
    <row r="1197" spans="2:10" x14ac:dyDescent="0.35">
      <c r="B1197" s="3"/>
      <c r="C1197" s="3"/>
      <c r="F1197" t="s">
        <v>8219</v>
      </c>
      <c r="G1197">
        <v>70</v>
      </c>
      <c r="I1197" t="s">
        <v>8221</v>
      </c>
      <c r="J1197">
        <v>14</v>
      </c>
    </row>
    <row r="1198" spans="2:10" x14ac:dyDescent="0.35">
      <c r="B1198" s="3"/>
      <c r="C1198" s="3"/>
      <c r="F1198" t="s">
        <v>8219</v>
      </c>
      <c r="G1198">
        <v>70</v>
      </c>
      <c r="I1198" t="s">
        <v>8221</v>
      </c>
      <c r="J1198">
        <v>14</v>
      </c>
    </row>
    <row r="1199" spans="2:10" x14ac:dyDescent="0.35">
      <c r="B1199" s="3"/>
      <c r="C1199" s="3"/>
      <c r="F1199" t="s">
        <v>8219</v>
      </c>
      <c r="G1199">
        <v>70</v>
      </c>
      <c r="I1199" t="s">
        <v>8221</v>
      </c>
      <c r="J1199">
        <v>14</v>
      </c>
    </row>
    <row r="1200" spans="2:10" x14ac:dyDescent="0.35">
      <c r="B1200" s="3"/>
      <c r="C1200" s="3"/>
      <c r="F1200" t="s">
        <v>8219</v>
      </c>
      <c r="G1200">
        <v>70</v>
      </c>
      <c r="I1200" t="s">
        <v>8221</v>
      </c>
      <c r="J1200">
        <v>14</v>
      </c>
    </row>
    <row r="1201" spans="2:10" x14ac:dyDescent="0.35">
      <c r="B1201" s="3"/>
      <c r="C1201" s="3"/>
      <c r="F1201" t="s">
        <v>8219</v>
      </c>
      <c r="G1201">
        <v>71</v>
      </c>
      <c r="I1201" t="s">
        <v>8221</v>
      </c>
      <c r="J1201">
        <v>14</v>
      </c>
    </row>
    <row r="1202" spans="2:10" x14ac:dyDescent="0.35">
      <c r="B1202" s="3"/>
      <c r="C1202" s="3"/>
      <c r="F1202" t="s">
        <v>8219</v>
      </c>
      <c r="G1202">
        <v>71</v>
      </c>
      <c r="I1202" t="s">
        <v>8221</v>
      </c>
      <c r="J1202">
        <v>14</v>
      </c>
    </row>
    <row r="1203" spans="2:10" x14ac:dyDescent="0.35">
      <c r="B1203" s="3"/>
      <c r="C1203" s="3"/>
      <c r="F1203" t="s">
        <v>8219</v>
      </c>
      <c r="G1203">
        <v>71</v>
      </c>
      <c r="I1203" t="s">
        <v>8221</v>
      </c>
      <c r="J1203">
        <v>14</v>
      </c>
    </row>
    <row r="1204" spans="2:10" x14ac:dyDescent="0.35">
      <c r="B1204" s="3"/>
      <c r="C1204" s="3"/>
      <c r="F1204" t="s">
        <v>8219</v>
      </c>
      <c r="G1204">
        <v>71</v>
      </c>
      <c r="I1204" t="s">
        <v>8221</v>
      </c>
      <c r="J1204">
        <v>15</v>
      </c>
    </row>
    <row r="1205" spans="2:10" x14ac:dyDescent="0.35">
      <c r="B1205" s="3"/>
      <c r="C1205" s="3"/>
      <c r="F1205" t="s">
        <v>8219</v>
      </c>
      <c r="G1205">
        <v>71</v>
      </c>
      <c r="I1205" t="s">
        <v>8221</v>
      </c>
      <c r="J1205">
        <v>15</v>
      </c>
    </row>
    <row r="1206" spans="2:10" x14ac:dyDescent="0.35">
      <c r="B1206" s="3"/>
      <c r="C1206" s="3"/>
      <c r="F1206" t="s">
        <v>8219</v>
      </c>
      <c r="G1206">
        <v>71</v>
      </c>
      <c r="I1206" t="s">
        <v>8221</v>
      </c>
      <c r="J1206">
        <v>15</v>
      </c>
    </row>
    <row r="1207" spans="2:10" x14ac:dyDescent="0.35">
      <c r="B1207" s="3"/>
      <c r="C1207" s="3"/>
      <c r="F1207" t="s">
        <v>8219</v>
      </c>
      <c r="G1207">
        <v>71</v>
      </c>
      <c r="I1207" t="s">
        <v>8221</v>
      </c>
      <c r="J1207">
        <v>15</v>
      </c>
    </row>
    <row r="1208" spans="2:10" x14ac:dyDescent="0.35">
      <c r="B1208" s="3"/>
      <c r="C1208" s="3"/>
      <c r="F1208" t="s">
        <v>8219</v>
      </c>
      <c r="G1208">
        <v>71</v>
      </c>
      <c r="I1208" t="s">
        <v>8221</v>
      </c>
      <c r="J1208">
        <v>15</v>
      </c>
    </row>
    <row r="1209" spans="2:10" x14ac:dyDescent="0.35">
      <c r="B1209" s="3"/>
      <c r="C1209" s="3"/>
      <c r="F1209" t="s">
        <v>8219</v>
      </c>
      <c r="G1209">
        <v>71</v>
      </c>
      <c r="I1209" t="s">
        <v>8221</v>
      </c>
      <c r="J1209">
        <v>15</v>
      </c>
    </row>
    <row r="1210" spans="2:10" x14ac:dyDescent="0.35">
      <c r="B1210" s="3"/>
      <c r="C1210" s="3"/>
      <c r="F1210" t="s">
        <v>8219</v>
      </c>
      <c r="G1210">
        <v>71</v>
      </c>
      <c r="I1210" t="s">
        <v>8221</v>
      </c>
      <c r="J1210">
        <v>15</v>
      </c>
    </row>
    <row r="1211" spans="2:10" x14ac:dyDescent="0.35">
      <c r="B1211" s="3"/>
      <c r="C1211" s="3"/>
      <c r="F1211" t="s">
        <v>8219</v>
      </c>
      <c r="G1211">
        <v>71</v>
      </c>
      <c r="I1211" t="s">
        <v>8221</v>
      </c>
      <c r="J1211">
        <v>15</v>
      </c>
    </row>
    <row r="1212" spans="2:10" x14ac:dyDescent="0.35">
      <c r="B1212" s="3"/>
      <c r="C1212" s="3"/>
      <c r="F1212" t="s">
        <v>8219</v>
      </c>
      <c r="G1212">
        <v>71</v>
      </c>
      <c r="I1212" t="s">
        <v>8221</v>
      </c>
      <c r="J1212">
        <v>15</v>
      </c>
    </row>
    <row r="1213" spans="2:10" x14ac:dyDescent="0.35">
      <c r="B1213" s="3"/>
      <c r="C1213" s="3"/>
      <c r="F1213" t="s">
        <v>8219</v>
      </c>
      <c r="G1213">
        <v>71</v>
      </c>
      <c r="I1213" t="s">
        <v>8221</v>
      </c>
      <c r="J1213">
        <v>15</v>
      </c>
    </row>
    <row r="1214" spans="2:10" x14ac:dyDescent="0.35">
      <c r="B1214" s="3"/>
      <c r="C1214" s="3"/>
      <c r="F1214" t="s">
        <v>8219</v>
      </c>
      <c r="G1214">
        <v>71</v>
      </c>
      <c r="I1214" t="s">
        <v>8221</v>
      </c>
      <c r="J1214">
        <v>15</v>
      </c>
    </row>
    <row r="1215" spans="2:10" x14ac:dyDescent="0.35">
      <c r="B1215" s="3"/>
      <c r="C1215" s="3"/>
      <c r="F1215" t="s">
        <v>8219</v>
      </c>
      <c r="G1215">
        <v>71</v>
      </c>
      <c r="I1215" t="s">
        <v>8221</v>
      </c>
      <c r="J1215">
        <v>15</v>
      </c>
    </row>
    <row r="1216" spans="2:10" x14ac:dyDescent="0.35">
      <c r="B1216" s="3"/>
      <c r="C1216" s="3"/>
      <c r="F1216" t="s">
        <v>8219</v>
      </c>
      <c r="G1216">
        <v>71</v>
      </c>
      <c r="I1216" t="s">
        <v>8221</v>
      </c>
      <c r="J1216">
        <v>15</v>
      </c>
    </row>
    <row r="1217" spans="2:10" x14ac:dyDescent="0.35">
      <c r="B1217" s="3"/>
      <c r="C1217" s="3"/>
      <c r="F1217" t="s">
        <v>8219</v>
      </c>
      <c r="G1217">
        <v>72</v>
      </c>
      <c r="I1217" t="s">
        <v>8221</v>
      </c>
      <c r="J1217">
        <v>16</v>
      </c>
    </row>
    <row r="1218" spans="2:10" x14ac:dyDescent="0.35">
      <c r="B1218" s="3"/>
      <c r="C1218" s="3"/>
      <c r="F1218" t="s">
        <v>8219</v>
      </c>
      <c r="G1218">
        <v>72</v>
      </c>
      <c r="I1218" t="s">
        <v>8221</v>
      </c>
      <c r="J1218">
        <v>16</v>
      </c>
    </row>
    <row r="1219" spans="2:10" x14ac:dyDescent="0.35">
      <c r="B1219" s="3"/>
      <c r="C1219" s="3"/>
      <c r="F1219" t="s">
        <v>8219</v>
      </c>
      <c r="G1219">
        <v>72</v>
      </c>
      <c r="I1219" t="s">
        <v>8221</v>
      </c>
      <c r="J1219">
        <v>16</v>
      </c>
    </row>
    <row r="1220" spans="2:10" x14ac:dyDescent="0.35">
      <c r="B1220" s="3"/>
      <c r="C1220" s="3"/>
      <c r="F1220" t="s">
        <v>8219</v>
      </c>
      <c r="G1220">
        <v>72</v>
      </c>
      <c r="I1220" t="s">
        <v>8221</v>
      </c>
      <c r="J1220">
        <v>16</v>
      </c>
    </row>
    <row r="1221" spans="2:10" x14ac:dyDescent="0.35">
      <c r="B1221" s="3"/>
      <c r="C1221" s="3"/>
      <c r="F1221" t="s">
        <v>8219</v>
      </c>
      <c r="G1221">
        <v>72</v>
      </c>
      <c r="I1221" t="s">
        <v>8221</v>
      </c>
      <c r="J1221">
        <v>16</v>
      </c>
    </row>
    <row r="1222" spans="2:10" x14ac:dyDescent="0.35">
      <c r="B1222" s="3"/>
      <c r="C1222" s="3"/>
      <c r="F1222" t="s">
        <v>8219</v>
      </c>
      <c r="G1222">
        <v>72</v>
      </c>
      <c r="I1222" t="s">
        <v>8221</v>
      </c>
      <c r="J1222">
        <v>16</v>
      </c>
    </row>
    <row r="1223" spans="2:10" x14ac:dyDescent="0.35">
      <c r="B1223" s="3"/>
      <c r="C1223" s="3"/>
      <c r="F1223" t="s">
        <v>8219</v>
      </c>
      <c r="G1223">
        <v>72</v>
      </c>
      <c r="I1223" t="s">
        <v>8221</v>
      </c>
      <c r="J1223">
        <v>16</v>
      </c>
    </row>
    <row r="1224" spans="2:10" x14ac:dyDescent="0.35">
      <c r="B1224" s="3"/>
      <c r="C1224" s="3"/>
      <c r="F1224" t="s">
        <v>8219</v>
      </c>
      <c r="G1224">
        <v>72</v>
      </c>
      <c r="I1224" t="s">
        <v>8221</v>
      </c>
      <c r="J1224">
        <v>16</v>
      </c>
    </row>
    <row r="1225" spans="2:10" x14ac:dyDescent="0.35">
      <c r="B1225" s="3"/>
      <c r="C1225" s="3"/>
      <c r="F1225" t="s">
        <v>8219</v>
      </c>
      <c r="G1225">
        <v>72</v>
      </c>
      <c r="I1225" t="s">
        <v>8221</v>
      </c>
      <c r="J1225">
        <v>16</v>
      </c>
    </row>
    <row r="1226" spans="2:10" x14ac:dyDescent="0.35">
      <c r="B1226" s="3"/>
      <c r="C1226" s="3"/>
      <c r="F1226" t="s">
        <v>8219</v>
      </c>
      <c r="G1226">
        <v>72</v>
      </c>
      <c r="I1226" t="s">
        <v>8221</v>
      </c>
      <c r="J1226">
        <v>16</v>
      </c>
    </row>
    <row r="1227" spans="2:10" x14ac:dyDescent="0.35">
      <c r="B1227" s="3"/>
      <c r="C1227" s="3"/>
      <c r="F1227" t="s">
        <v>8219</v>
      </c>
      <c r="G1227">
        <v>72</v>
      </c>
      <c r="I1227" t="s">
        <v>8221</v>
      </c>
      <c r="J1227">
        <v>16</v>
      </c>
    </row>
    <row r="1228" spans="2:10" x14ac:dyDescent="0.35">
      <c r="B1228" s="3"/>
      <c r="C1228" s="3"/>
      <c r="F1228" t="s">
        <v>8219</v>
      </c>
      <c r="G1228">
        <v>72</v>
      </c>
      <c r="I1228" t="s">
        <v>8221</v>
      </c>
      <c r="J1228">
        <v>16</v>
      </c>
    </row>
    <row r="1229" spans="2:10" x14ac:dyDescent="0.35">
      <c r="B1229" s="3"/>
      <c r="C1229" s="3"/>
      <c r="F1229" t="s">
        <v>8219</v>
      </c>
      <c r="G1229">
        <v>72</v>
      </c>
      <c r="I1229" t="s">
        <v>8221</v>
      </c>
      <c r="J1229">
        <v>16</v>
      </c>
    </row>
    <row r="1230" spans="2:10" x14ac:dyDescent="0.35">
      <c r="B1230" s="3"/>
      <c r="C1230" s="3"/>
      <c r="F1230" t="s">
        <v>8219</v>
      </c>
      <c r="G1230">
        <v>73</v>
      </c>
      <c r="I1230" t="s">
        <v>8221</v>
      </c>
      <c r="J1230">
        <v>16</v>
      </c>
    </row>
    <row r="1231" spans="2:10" x14ac:dyDescent="0.35">
      <c r="B1231" s="3"/>
      <c r="C1231" s="3"/>
      <c r="F1231" t="s">
        <v>8219</v>
      </c>
      <c r="G1231">
        <v>73</v>
      </c>
      <c r="I1231" t="s">
        <v>8221</v>
      </c>
      <c r="J1231">
        <v>16</v>
      </c>
    </row>
    <row r="1232" spans="2:10" x14ac:dyDescent="0.35">
      <c r="B1232" s="3"/>
      <c r="C1232" s="3"/>
      <c r="F1232" t="s">
        <v>8219</v>
      </c>
      <c r="G1232">
        <v>73</v>
      </c>
      <c r="I1232" t="s">
        <v>8221</v>
      </c>
      <c r="J1232">
        <v>16</v>
      </c>
    </row>
    <row r="1233" spans="2:10" x14ac:dyDescent="0.35">
      <c r="B1233" s="3"/>
      <c r="C1233" s="3"/>
      <c r="F1233" t="s">
        <v>8219</v>
      </c>
      <c r="G1233">
        <v>73</v>
      </c>
      <c r="I1233" t="s">
        <v>8221</v>
      </c>
      <c r="J1233">
        <v>17</v>
      </c>
    </row>
    <row r="1234" spans="2:10" x14ac:dyDescent="0.35">
      <c r="B1234" s="3"/>
      <c r="C1234" s="3"/>
      <c r="F1234" t="s">
        <v>8219</v>
      </c>
      <c r="G1234">
        <v>73</v>
      </c>
      <c r="I1234" t="s">
        <v>8221</v>
      </c>
      <c r="J1234">
        <v>17</v>
      </c>
    </row>
    <row r="1235" spans="2:10" x14ac:dyDescent="0.35">
      <c r="B1235" s="3"/>
      <c r="C1235" s="3"/>
      <c r="F1235" t="s">
        <v>8219</v>
      </c>
      <c r="G1235">
        <v>73</v>
      </c>
      <c r="I1235" t="s">
        <v>8221</v>
      </c>
      <c r="J1235">
        <v>17</v>
      </c>
    </row>
    <row r="1236" spans="2:10" x14ac:dyDescent="0.35">
      <c r="B1236" s="3"/>
      <c r="C1236" s="3"/>
      <c r="F1236" t="s">
        <v>8219</v>
      </c>
      <c r="G1236">
        <v>73</v>
      </c>
      <c r="I1236" t="s">
        <v>8221</v>
      </c>
      <c r="J1236">
        <v>17</v>
      </c>
    </row>
    <row r="1237" spans="2:10" x14ac:dyDescent="0.35">
      <c r="B1237" s="3"/>
      <c r="C1237" s="3"/>
      <c r="F1237" t="s">
        <v>8219</v>
      </c>
      <c r="G1237">
        <v>73</v>
      </c>
      <c r="I1237" t="s">
        <v>8221</v>
      </c>
      <c r="J1237">
        <v>17</v>
      </c>
    </row>
    <row r="1238" spans="2:10" x14ac:dyDescent="0.35">
      <c r="B1238" s="3"/>
      <c r="C1238" s="3"/>
      <c r="F1238" t="s">
        <v>8219</v>
      </c>
      <c r="G1238">
        <v>73</v>
      </c>
      <c r="I1238" t="s">
        <v>8221</v>
      </c>
      <c r="J1238">
        <v>17</v>
      </c>
    </row>
    <row r="1239" spans="2:10" x14ac:dyDescent="0.35">
      <c r="B1239" s="3"/>
      <c r="C1239" s="3"/>
      <c r="F1239" t="s">
        <v>8219</v>
      </c>
      <c r="G1239">
        <v>73</v>
      </c>
      <c r="I1239" t="s">
        <v>8221</v>
      </c>
      <c r="J1239">
        <v>17</v>
      </c>
    </row>
    <row r="1240" spans="2:10" x14ac:dyDescent="0.35">
      <c r="B1240" s="3"/>
      <c r="C1240" s="3"/>
      <c r="F1240" t="s">
        <v>8219</v>
      </c>
      <c r="G1240">
        <v>73</v>
      </c>
      <c r="I1240" t="s">
        <v>8221</v>
      </c>
      <c r="J1240">
        <v>17</v>
      </c>
    </row>
    <row r="1241" spans="2:10" x14ac:dyDescent="0.35">
      <c r="B1241" s="3"/>
      <c r="C1241" s="3"/>
      <c r="F1241" t="s">
        <v>8219</v>
      </c>
      <c r="G1241">
        <v>73</v>
      </c>
      <c r="I1241" t="s">
        <v>8221</v>
      </c>
      <c r="J1241">
        <v>17</v>
      </c>
    </row>
    <row r="1242" spans="2:10" x14ac:dyDescent="0.35">
      <c r="B1242" s="3"/>
      <c r="C1242" s="3"/>
      <c r="F1242" t="s">
        <v>8219</v>
      </c>
      <c r="G1242">
        <v>74</v>
      </c>
      <c r="I1242" t="s">
        <v>8221</v>
      </c>
      <c r="J1242">
        <v>17</v>
      </c>
    </row>
    <row r="1243" spans="2:10" x14ac:dyDescent="0.35">
      <c r="B1243" s="3"/>
      <c r="C1243" s="3"/>
      <c r="F1243" t="s">
        <v>8219</v>
      </c>
      <c r="G1243">
        <v>74</v>
      </c>
      <c r="I1243" t="s">
        <v>8221</v>
      </c>
      <c r="J1243">
        <v>17</v>
      </c>
    </row>
    <row r="1244" spans="2:10" x14ac:dyDescent="0.35">
      <c r="B1244" s="3"/>
      <c r="C1244" s="3"/>
      <c r="F1244" t="s">
        <v>8219</v>
      </c>
      <c r="G1244">
        <v>74</v>
      </c>
      <c r="I1244" t="s">
        <v>8221</v>
      </c>
      <c r="J1244">
        <v>17</v>
      </c>
    </row>
    <row r="1245" spans="2:10" x14ac:dyDescent="0.35">
      <c r="B1245" s="3"/>
      <c r="C1245" s="3"/>
      <c r="F1245" t="s">
        <v>8219</v>
      </c>
      <c r="G1245">
        <v>74</v>
      </c>
      <c r="I1245" t="s">
        <v>8221</v>
      </c>
      <c r="J1245">
        <v>17</v>
      </c>
    </row>
    <row r="1246" spans="2:10" x14ac:dyDescent="0.35">
      <c r="B1246" s="3"/>
      <c r="C1246" s="3"/>
      <c r="F1246" t="s">
        <v>8219</v>
      </c>
      <c r="G1246">
        <v>74</v>
      </c>
      <c r="I1246" t="s">
        <v>8221</v>
      </c>
      <c r="J1246">
        <v>17</v>
      </c>
    </row>
    <row r="1247" spans="2:10" x14ac:dyDescent="0.35">
      <c r="B1247" s="3"/>
      <c r="C1247" s="3"/>
      <c r="F1247" t="s">
        <v>8219</v>
      </c>
      <c r="G1247">
        <v>74</v>
      </c>
      <c r="I1247" t="s">
        <v>8221</v>
      </c>
      <c r="J1247">
        <v>17</v>
      </c>
    </row>
    <row r="1248" spans="2:10" x14ac:dyDescent="0.35">
      <c r="B1248" s="3"/>
      <c r="C1248" s="3"/>
      <c r="F1248" t="s">
        <v>8219</v>
      </c>
      <c r="G1248">
        <v>74</v>
      </c>
      <c r="I1248" t="s">
        <v>8221</v>
      </c>
      <c r="J1248">
        <v>17</v>
      </c>
    </row>
    <row r="1249" spans="2:10" x14ac:dyDescent="0.35">
      <c r="B1249" s="3"/>
      <c r="C1249" s="3"/>
      <c r="F1249" t="s">
        <v>8219</v>
      </c>
      <c r="G1249">
        <v>74</v>
      </c>
      <c r="I1249" t="s">
        <v>8221</v>
      </c>
      <c r="J1249">
        <v>18</v>
      </c>
    </row>
    <row r="1250" spans="2:10" x14ac:dyDescent="0.35">
      <c r="B1250" s="3"/>
      <c r="C1250" s="3"/>
      <c r="F1250" t="s">
        <v>8219</v>
      </c>
      <c r="G1250">
        <v>74</v>
      </c>
      <c r="I1250" t="s">
        <v>8221</v>
      </c>
      <c r="J1250">
        <v>18</v>
      </c>
    </row>
    <row r="1251" spans="2:10" x14ac:dyDescent="0.35">
      <c r="B1251" s="3"/>
      <c r="C1251" s="3"/>
      <c r="F1251" t="s">
        <v>8219</v>
      </c>
      <c r="G1251">
        <v>74</v>
      </c>
      <c r="I1251" t="s">
        <v>8221</v>
      </c>
      <c r="J1251">
        <v>18</v>
      </c>
    </row>
    <row r="1252" spans="2:10" x14ac:dyDescent="0.35">
      <c r="B1252" s="3"/>
      <c r="C1252" s="3"/>
      <c r="F1252" t="s">
        <v>8219</v>
      </c>
      <c r="G1252">
        <v>74</v>
      </c>
      <c r="I1252" t="s">
        <v>8221</v>
      </c>
      <c r="J1252">
        <v>18</v>
      </c>
    </row>
    <row r="1253" spans="2:10" x14ac:dyDescent="0.35">
      <c r="B1253" s="3"/>
      <c r="C1253" s="3"/>
      <c r="F1253" t="s">
        <v>8219</v>
      </c>
      <c r="G1253">
        <v>74</v>
      </c>
      <c r="I1253" t="s">
        <v>8221</v>
      </c>
      <c r="J1253">
        <v>18</v>
      </c>
    </row>
    <row r="1254" spans="2:10" x14ac:dyDescent="0.35">
      <c r="B1254" s="3"/>
      <c r="C1254" s="3"/>
      <c r="F1254" t="s">
        <v>8219</v>
      </c>
      <c r="G1254">
        <v>74</v>
      </c>
      <c r="I1254" t="s">
        <v>8221</v>
      </c>
      <c r="J1254">
        <v>18</v>
      </c>
    </row>
    <row r="1255" spans="2:10" x14ac:dyDescent="0.35">
      <c r="B1255" s="3"/>
      <c r="C1255" s="3"/>
      <c r="F1255" t="s">
        <v>8219</v>
      </c>
      <c r="G1255">
        <v>75</v>
      </c>
      <c r="I1255" t="s">
        <v>8221</v>
      </c>
      <c r="J1255">
        <v>18</v>
      </c>
    </row>
    <row r="1256" spans="2:10" x14ac:dyDescent="0.35">
      <c r="B1256" s="3"/>
      <c r="C1256" s="3"/>
      <c r="F1256" t="s">
        <v>8219</v>
      </c>
      <c r="G1256">
        <v>75</v>
      </c>
      <c r="I1256" t="s">
        <v>8221</v>
      </c>
      <c r="J1256">
        <v>18</v>
      </c>
    </row>
    <row r="1257" spans="2:10" x14ac:dyDescent="0.35">
      <c r="B1257" s="3"/>
      <c r="C1257" s="3"/>
      <c r="F1257" t="s">
        <v>8219</v>
      </c>
      <c r="G1257">
        <v>75</v>
      </c>
      <c r="I1257" t="s">
        <v>8221</v>
      </c>
      <c r="J1257">
        <v>19</v>
      </c>
    </row>
    <row r="1258" spans="2:10" x14ac:dyDescent="0.35">
      <c r="B1258" s="3"/>
      <c r="C1258" s="3"/>
      <c r="F1258" t="s">
        <v>8219</v>
      </c>
      <c r="G1258">
        <v>75</v>
      </c>
      <c r="I1258" t="s">
        <v>8221</v>
      </c>
      <c r="J1258">
        <v>19</v>
      </c>
    </row>
    <row r="1259" spans="2:10" x14ac:dyDescent="0.35">
      <c r="B1259" s="3"/>
      <c r="C1259" s="3"/>
      <c r="F1259" t="s">
        <v>8219</v>
      </c>
      <c r="G1259">
        <v>75</v>
      </c>
      <c r="I1259" t="s">
        <v>8221</v>
      </c>
      <c r="J1259">
        <v>19</v>
      </c>
    </row>
    <row r="1260" spans="2:10" x14ac:dyDescent="0.35">
      <c r="B1260" s="3"/>
      <c r="C1260" s="3"/>
      <c r="F1260" t="s">
        <v>8219</v>
      </c>
      <c r="G1260">
        <v>75</v>
      </c>
      <c r="I1260" t="s">
        <v>8221</v>
      </c>
      <c r="J1260">
        <v>19</v>
      </c>
    </row>
    <row r="1261" spans="2:10" x14ac:dyDescent="0.35">
      <c r="B1261" s="3"/>
      <c r="C1261" s="3"/>
      <c r="F1261" t="s">
        <v>8219</v>
      </c>
      <c r="G1261">
        <v>75</v>
      </c>
      <c r="I1261" t="s">
        <v>8221</v>
      </c>
      <c r="J1261">
        <v>19</v>
      </c>
    </row>
    <row r="1262" spans="2:10" x14ac:dyDescent="0.35">
      <c r="B1262" s="3"/>
      <c r="C1262" s="3"/>
      <c r="F1262" t="s">
        <v>8219</v>
      </c>
      <c r="G1262">
        <v>75</v>
      </c>
      <c r="I1262" t="s">
        <v>8221</v>
      </c>
      <c r="J1262">
        <v>19</v>
      </c>
    </row>
    <row r="1263" spans="2:10" x14ac:dyDescent="0.35">
      <c r="B1263" s="3"/>
      <c r="C1263" s="3"/>
      <c r="F1263" t="s">
        <v>8219</v>
      </c>
      <c r="G1263">
        <v>75</v>
      </c>
      <c r="I1263" t="s">
        <v>8221</v>
      </c>
      <c r="J1263">
        <v>19</v>
      </c>
    </row>
    <row r="1264" spans="2:10" x14ac:dyDescent="0.35">
      <c r="B1264" s="3"/>
      <c r="C1264" s="3"/>
      <c r="F1264" t="s">
        <v>8219</v>
      </c>
      <c r="G1264">
        <v>75</v>
      </c>
      <c r="I1264" t="s">
        <v>8221</v>
      </c>
      <c r="J1264">
        <v>19</v>
      </c>
    </row>
    <row r="1265" spans="2:10" x14ac:dyDescent="0.35">
      <c r="B1265" s="3"/>
      <c r="C1265" s="3"/>
      <c r="F1265" t="s">
        <v>8219</v>
      </c>
      <c r="G1265">
        <v>75</v>
      </c>
      <c r="I1265" t="s">
        <v>8221</v>
      </c>
      <c r="J1265">
        <v>19</v>
      </c>
    </row>
    <row r="1266" spans="2:10" x14ac:dyDescent="0.35">
      <c r="B1266" s="3"/>
      <c r="C1266" s="3"/>
      <c r="F1266" t="s">
        <v>8219</v>
      </c>
      <c r="G1266">
        <v>75</v>
      </c>
      <c r="I1266" t="s">
        <v>8221</v>
      </c>
      <c r="J1266">
        <v>19</v>
      </c>
    </row>
    <row r="1267" spans="2:10" x14ac:dyDescent="0.35">
      <c r="B1267" s="3"/>
      <c r="C1267" s="3"/>
      <c r="F1267" t="s">
        <v>8219</v>
      </c>
      <c r="G1267">
        <v>76</v>
      </c>
      <c r="I1267" t="s">
        <v>8221</v>
      </c>
      <c r="J1267">
        <v>19</v>
      </c>
    </row>
    <row r="1268" spans="2:10" x14ac:dyDescent="0.35">
      <c r="B1268" s="3"/>
      <c r="C1268" s="3"/>
      <c r="F1268" t="s">
        <v>8219</v>
      </c>
      <c r="G1268">
        <v>76</v>
      </c>
      <c r="I1268" t="s">
        <v>8221</v>
      </c>
      <c r="J1268">
        <v>20</v>
      </c>
    </row>
    <row r="1269" spans="2:10" x14ac:dyDescent="0.35">
      <c r="B1269" s="3"/>
      <c r="C1269" s="3"/>
      <c r="F1269" t="s">
        <v>8219</v>
      </c>
      <c r="G1269">
        <v>76</v>
      </c>
      <c r="I1269" t="s">
        <v>8221</v>
      </c>
      <c r="J1269">
        <v>20</v>
      </c>
    </row>
    <row r="1270" spans="2:10" x14ac:dyDescent="0.35">
      <c r="B1270" s="3"/>
      <c r="C1270" s="3"/>
      <c r="F1270" t="s">
        <v>8219</v>
      </c>
      <c r="G1270">
        <v>76</v>
      </c>
      <c r="I1270" t="s">
        <v>8221</v>
      </c>
      <c r="J1270">
        <v>20</v>
      </c>
    </row>
    <row r="1271" spans="2:10" x14ac:dyDescent="0.35">
      <c r="B1271" s="3"/>
      <c r="C1271" s="3"/>
      <c r="F1271" t="s">
        <v>8219</v>
      </c>
      <c r="G1271">
        <v>76</v>
      </c>
      <c r="I1271" t="s">
        <v>8221</v>
      </c>
      <c r="J1271">
        <v>20</v>
      </c>
    </row>
    <row r="1272" spans="2:10" x14ac:dyDescent="0.35">
      <c r="B1272" s="3"/>
      <c r="C1272" s="3"/>
      <c r="F1272" t="s">
        <v>8219</v>
      </c>
      <c r="G1272">
        <v>76</v>
      </c>
      <c r="I1272" t="s">
        <v>8221</v>
      </c>
      <c r="J1272">
        <v>20</v>
      </c>
    </row>
    <row r="1273" spans="2:10" x14ac:dyDescent="0.35">
      <c r="B1273" s="3"/>
      <c r="C1273" s="3"/>
      <c r="F1273" t="s">
        <v>8219</v>
      </c>
      <c r="G1273">
        <v>76</v>
      </c>
      <c r="I1273" t="s">
        <v>8221</v>
      </c>
      <c r="J1273">
        <v>20</v>
      </c>
    </row>
    <row r="1274" spans="2:10" x14ac:dyDescent="0.35">
      <c r="B1274" s="3"/>
      <c r="C1274" s="3"/>
      <c r="F1274" t="s">
        <v>8219</v>
      </c>
      <c r="G1274">
        <v>76</v>
      </c>
      <c r="I1274" t="s">
        <v>8221</v>
      </c>
      <c r="J1274">
        <v>20</v>
      </c>
    </row>
    <row r="1275" spans="2:10" x14ac:dyDescent="0.35">
      <c r="B1275" s="3"/>
      <c r="C1275" s="3"/>
      <c r="F1275" t="s">
        <v>8219</v>
      </c>
      <c r="G1275">
        <v>76</v>
      </c>
      <c r="I1275" t="s">
        <v>8221</v>
      </c>
      <c r="J1275">
        <v>20</v>
      </c>
    </row>
    <row r="1276" spans="2:10" x14ac:dyDescent="0.35">
      <c r="B1276" s="3"/>
      <c r="C1276" s="3"/>
      <c r="F1276" t="s">
        <v>8219</v>
      </c>
      <c r="G1276">
        <v>76</v>
      </c>
      <c r="I1276" t="s">
        <v>8221</v>
      </c>
      <c r="J1276">
        <v>21</v>
      </c>
    </row>
    <row r="1277" spans="2:10" x14ac:dyDescent="0.35">
      <c r="B1277" s="3"/>
      <c r="C1277" s="3"/>
      <c r="F1277" t="s">
        <v>8219</v>
      </c>
      <c r="G1277">
        <v>77</v>
      </c>
      <c r="I1277" t="s">
        <v>8221</v>
      </c>
      <c r="J1277">
        <v>21</v>
      </c>
    </row>
    <row r="1278" spans="2:10" x14ac:dyDescent="0.35">
      <c r="B1278" s="3"/>
      <c r="C1278" s="3"/>
      <c r="F1278" t="s">
        <v>8219</v>
      </c>
      <c r="G1278">
        <v>77</v>
      </c>
      <c r="I1278" t="s">
        <v>8221</v>
      </c>
      <c r="J1278">
        <v>21</v>
      </c>
    </row>
    <row r="1279" spans="2:10" x14ac:dyDescent="0.35">
      <c r="B1279" s="3"/>
      <c r="C1279" s="3"/>
      <c r="F1279" t="s">
        <v>8219</v>
      </c>
      <c r="G1279">
        <v>77</v>
      </c>
      <c r="I1279" t="s">
        <v>8221</v>
      </c>
      <c r="J1279">
        <v>21</v>
      </c>
    </row>
    <row r="1280" spans="2:10" x14ac:dyDescent="0.35">
      <c r="B1280" s="3"/>
      <c r="C1280" s="3"/>
      <c r="F1280" t="s">
        <v>8219</v>
      </c>
      <c r="G1280">
        <v>77</v>
      </c>
      <c r="I1280" t="s">
        <v>8221</v>
      </c>
      <c r="J1280">
        <v>21</v>
      </c>
    </row>
    <row r="1281" spans="2:10" x14ac:dyDescent="0.35">
      <c r="B1281" s="3"/>
      <c r="C1281" s="3"/>
      <c r="F1281" t="s">
        <v>8219</v>
      </c>
      <c r="G1281">
        <v>77</v>
      </c>
      <c r="I1281" t="s">
        <v>8221</v>
      </c>
      <c r="J1281">
        <v>21</v>
      </c>
    </row>
    <row r="1282" spans="2:10" x14ac:dyDescent="0.35">
      <c r="B1282" s="3"/>
      <c r="C1282" s="3"/>
      <c r="F1282" t="s">
        <v>8219</v>
      </c>
      <c r="G1282">
        <v>77</v>
      </c>
      <c r="I1282" t="s">
        <v>8221</v>
      </c>
      <c r="J1282">
        <v>21</v>
      </c>
    </row>
    <row r="1283" spans="2:10" x14ac:dyDescent="0.35">
      <c r="B1283" s="3"/>
      <c r="C1283" s="3"/>
      <c r="F1283" t="s">
        <v>8219</v>
      </c>
      <c r="G1283">
        <v>77</v>
      </c>
      <c r="I1283" t="s">
        <v>8221</v>
      </c>
      <c r="J1283">
        <v>21</v>
      </c>
    </row>
    <row r="1284" spans="2:10" x14ac:dyDescent="0.35">
      <c r="B1284" s="3"/>
      <c r="C1284" s="3"/>
      <c r="F1284" t="s">
        <v>8219</v>
      </c>
      <c r="G1284">
        <v>77</v>
      </c>
      <c r="I1284" t="s">
        <v>8221</v>
      </c>
      <c r="J1284">
        <v>21</v>
      </c>
    </row>
    <row r="1285" spans="2:10" x14ac:dyDescent="0.35">
      <c r="B1285" s="3"/>
      <c r="C1285" s="3"/>
      <c r="F1285" t="s">
        <v>8219</v>
      </c>
      <c r="G1285">
        <v>78</v>
      </c>
      <c r="I1285" t="s">
        <v>8221</v>
      </c>
      <c r="J1285">
        <v>22</v>
      </c>
    </row>
    <row r="1286" spans="2:10" x14ac:dyDescent="0.35">
      <c r="B1286" s="3"/>
      <c r="C1286" s="3"/>
      <c r="F1286" t="s">
        <v>8219</v>
      </c>
      <c r="G1286">
        <v>78</v>
      </c>
      <c r="I1286" t="s">
        <v>8221</v>
      </c>
      <c r="J1286">
        <v>22</v>
      </c>
    </row>
    <row r="1287" spans="2:10" x14ac:dyDescent="0.35">
      <c r="B1287" s="3"/>
      <c r="C1287" s="3"/>
      <c r="F1287" t="s">
        <v>8219</v>
      </c>
      <c r="G1287">
        <v>78</v>
      </c>
      <c r="I1287" t="s">
        <v>8221</v>
      </c>
      <c r="J1287">
        <v>22</v>
      </c>
    </row>
    <row r="1288" spans="2:10" x14ac:dyDescent="0.35">
      <c r="B1288" s="3"/>
      <c r="C1288" s="3"/>
      <c r="F1288" t="s">
        <v>8219</v>
      </c>
      <c r="G1288">
        <v>78</v>
      </c>
      <c r="I1288" t="s">
        <v>8221</v>
      </c>
      <c r="J1288">
        <v>22</v>
      </c>
    </row>
    <row r="1289" spans="2:10" x14ac:dyDescent="0.35">
      <c r="B1289" s="3"/>
      <c r="C1289" s="3"/>
      <c r="F1289" t="s">
        <v>8219</v>
      </c>
      <c r="G1289">
        <v>78</v>
      </c>
      <c r="I1289" t="s">
        <v>8221</v>
      </c>
      <c r="J1289">
        <v>22</v>
      </c>
    </row>
    <row r="1290" spans="2:10" x14ac:dyDescent="0.35">
      <c r="B1290" s="3"/>
      <c r="C1290" s="3"/>
      <c r="F1290" t="s">
        <v>8219</v>
      </c>
      <c r="G1290">
        <v>78</v>
      </c>
      <c r="I1290" t="s">
        <v>8221</v>
      </c>
      <c r="J1290">
        <v>22</v>
      </c>
    </row>
    <row r="1291" spans="2:10" x14ac:dyDescent="0.35">
      <c r="B1291" s="3"/>
      <c r="C1291" s="3"/>
      <c r="F1291" t="s">
        <v>8219</v>
      </c>
      <c r="G1291">
        <v>78</v>
      </c>
      <c r="I1291" t="s">
        <v>8221</v>
      </c>
      <c r="J1291">
        <v>22</v>
      </c>
    </row>
    <row r="1292" spans="2:10" x14ac:dyDescent="0.35">
      <c r="B1292" s="3"/>
      <c r="C1292" s="3"/>
      <c r="F1292" t="s">
        <v>8219</v>
      </c>
      <c r="G1292">
        <v>78</v>
      </c>
      <c r="I1292" t="s">
        <v>8221</v>
      </c>
      <c r="J1292">
        <v>23</v>
      </c>
    </row>
    <row r="1293" spans="2:10" x14ac:dyDescent="0.35">
      <c r="B1293" s="3"/>
      <c r="C1293" s="3"/>
      <c r="F1293" t="s">
        <v>8219</v>
      </c>
      <c r="G1293">
        <v>78</v>
      </c>
      <c r="I1293" t="s">
        <v>8221</v>
      </c>
      <c r="J1293">
        <v>23</v>
      </c>
    </row>
    <row r="1294" spans="2:10" x14ac:dyDescent="0.35">
      <c r="B1294" s="3"/>
      <c r="C1294" s="3"/>
      <c r="F1294" t="s">
        <v>8219</v>
      </c>
      <c r="G1294">
        <v>78</v>
      </c>
      <c r="I1294" t="s">
        <v>8221</v>
      </c>
      <c r="J1294">
        <v>23</v>
      </c>
    </row>
    <row r="1295" spans="2:10" x14ac:dyDescent="0.35">
      <c r="B1295" s="3"/>
      <c r="C1295" s="3"/>
      <c r="F1295" t="s">
        <v>8219</v>
      </c>
      <c r="G1295">
        <v>78</v>
      </c>
      <c r="I1295" t="s">
        <v>8221</v>
      </c>
      <c r="J1295">
        <v>23</v>
      </c>
    </row>
    <row r="1296" spans="2:10" x14ac:dyDescent="0.35">
      <c r="B1296" s="3"/>
      <c r="C1296" s="3"/>
      <c r="F1296" t="s">
        <v>8219</v>
      </c>
      <c r="G1296">
        <v>78</v>
      </c>
      <c r="I1296" t="s">
        <v>8221</v>
      </c>
      <c r="J1296">
        <v>23</v>
      </c>
    </row>
    <row r="1297" spans="2:10" x14ac:dyDescent="0.35">
      <c r="B1297" s="3"/>
      <c r="C1297" s="3"/>
      <c r="F1297" t="s">
        <v>8219</v>
      </c>
      <c r="G1297">
        <v>78</v>
      </c>
      <c r="I1297" t="s">
        <v>8221</v>
      </c>
      <c r="J1297">
        <v>23</v>
      </c>
    </row>
    <row r="1298" spans="2:10" x14ac:dyDescent="0.35">
      <c r="B1298" s="3"/>
      <c r="C1298" s="3"/>
      <c r="F1298" t="s">
        <v>8219</v>
      </c>
      <c r="G1298">
        <v>79</v>
      </c>
      <c r="I1298" t="s">
        <v>8221</v>
      </c>
      <c r="J1298">
        <v>23</v>
      </c>
    </row>
    <row r="1299" spans="2:10" x14ac:dyDescent="0.35">
      <c r="B1299" s="3"/>
      <c r="C1299" s="3"/>
      <c r="F1299" t="s">
        <v>8219</v>
      </c>
      <c r="G1299">
        <v>79</v>
      </c>
      <c r="I1299" t="s">
        <v>8221</v>
      </c>
      <c r="J1299">
        <v>24</v>
      </c>
    </row>
    <row r="1300" spans="2:10" x14ac:dyDescent="0.35">
      <c r="B1300" s="3"/>
      <c r="C1300" s="3"/>
      <c r="F1300" t="s">
        <v>8219</v>
      </c>
      <c r="G1300">
        <v>79</v>
      </c>
      <c r="I1300" t="s">
        <v>8221</v>
      </c>
      <c r="J1300">
        <v>24</v>
      </c>
    </row>
    <row r="1301" spans="2:10" x14ac:dyDescent="0.35">
      <c r="B1301" s="3"/>
      <c r="C1301" s="3"/>
      <c r="F1301" t="s">
        <v>8219</v>
      </c>
      <c r="G1301">
        <v>79</v>
      </c>
      <c r="I1301" t="s">
        <v>8221</v>
      </c>
      <c r="J1301">
        <v>24</v>
      </c>
    </row>
    <row r="1302" spans="2:10" x14ac:dyDescent="0.35">
      <c r="B1302" s="3"/>
      <c r="C1302" s="3"/>
      <c r="F1302" t="s">
        <v>8219</v>
      </c>
      <c r="G1302">
        <v>79</v>
      </c>
      <c r="I1302" t="s">
        <v>8221</v>
      </c>
      <c r="J1302">
        <v>24</v>
      </c>
    </row>
    <row r="1303" spans="2:10" x14ac:dyDescent="0.35">
      <c r="B1303" s="3"/>
      <c r="C1303" s="3"/>
      <c r="F1303" t="s">
        <v>8219</v>
      </c>
      <c r="G1303">
        <v>79</v>
      </c>
      <c r="I1303" t="s">
        <v>8221</v>
      </c>
      <c r="J1303">
        <v>24</v>
      </c>
    </row>
    <row r="1304" spans="2:10" x14ac:dyDescent="0.35">
      <c r="B1304" s="3"/>
      <c r="C1304" s="3"/>
      <c r="F1304" t="s">
        <v>8219</v>
      </c>
      <c r="G1304">
        <v>79</v>
      </c>
      <c r="I1304" t="s">
        <v>8221</v>
      </c>
      <c r="J1304">
        <v>24</v>
      </c>
    </row>
    <row r="1305" spans="2:10" x14ac:dyDescent="0.35">
      <c r="B1305" s="3"/>
      <c r="C1305" s="3"/>
      <c r="F1305" t="s">
        <v>8219</v>
      </c>
      <c r="G1305">
        <v>79</v>
      </c>
      <c r="I1305" t="s">
        <v>8221</v>
      </c>
      <c r="J1305">
        <v>24</v>
      </c>
    </row>
    <row r="1306" spans="2:10" x14ac:dyDescent="0.35">
      <c r="B1306" s="3"/>
      <c r="C1306" s="3"/>
      <c r="F1306" t="s">
        <v>8219</v>
      </c>
      <c r="G1306">
        <v>79</v>
      </c>
      <c r="I1306" t="s">
        <v>8221</v>
      </c>
      <c r="J1306">
        <v>24</v>
      </c>
    </row>
    <row r="1307" spans="2:10" x14ac:dyDescent="0.35">
      <c r="B1307" s="3"/>
      <c r="C1307" s="3"/>
      <c r="F1307" t="s">
        <v>8219</v>
      </c>
      <c r="G1307">
        <v>79</v>
      </c>
      <c r="I1307" t="s">
        <v>8221</v>
      </c>
      <c r="J1307">
        <v>24</v>
      </c>
    </row>
    <row r="1308" spans="2:10" x14ac:dyDescent="0.35">
      <c r="B1308" s="3"/>
      <c r="C1308" s="3"/>
      <c r="F1308" t="s">
        <v>8219</v>
      </c>
      <c r="G1308">
        <v>79</v>
      </c>
      <c r="I1308" t="s">
        <v>8221</v>
      </c>
      <c r="J1308">
        <v>24</v>
      </c>
    </row>
    <row r="1309" spans="2:10" x14ac:dyDescent="0.35">
      <c r="B1309" s="3"/>
      <c r="C1309" s="3"/>
      <c r="F1309" t="s">
        <v>8219</v>
      </c>
      <c r="G1309">
        <v>80</v>
      </c>
      <c r="I1309" t="s">
        <v>8221</v>
      </c>
      <c r="J1309">
        <v>24</v>
      </c>
    </row>
    <row r="1310" spans="2:10" x14ac:dyDescent="0.35">
      <c r="B1310" s="3"/>
      <c r="C1310" s="3"/>
      <c r="F1310" t="s">
        <v>8219</v>
      </c>
      <c r="G1310">
        <v>80</v>
      </c>
      <c r="I1310" t="s">
        <v>8221</v>
      </c>
      <c r="J1310">
        <v>24</v>
      </c>
    </row>
    <row r="1311" spans="2:10" x14ac:dyDescent="0.35">
      <c r="B1311" s="3"/>
      <c r="C1311" s="3"/>
      <c r="F1311" t="s">
        <v>8219</v>
      </c>
      <c r="G1311">
        <v>80</v>
      </c>
      <c r="I1311" t="s">
        <v>8221</v>
      </c>
      <c r="J1311">
        <v>24</v>
      </c>
    </row>
    <row r="1312" spans="2:10" x14ac:dyDescent="0.35">
      <c r="B1312" s="3"/>
      <c r="C1312" s="3"/>
      <c r="F1312" t="s">
        <v>8219</v>
      </c>
      <c r="G1312">
        <v>80</v>
      </c>
      <c r="I1312" t="s">
        <v>8221</v>
      </c>
      <c r="J1312">
        <v>25</v>
      </c>
    </row>
    <row r="1313" spans="2:10" x14ac:dyDescent="0.35">
      <c r="B1313" s="3"/>
      <c r="C1313" s="3"/>
      <c r="F1313" t="s">
        <v>8219</v>
      </c>
      <c r="G1313">
        <v>80</v>
      </c>
      <c r="I1313" t="s">
        <v>8221</v>
      </c>
      <c r="J1313">
        <v>25</v>
      </c>
    </row>
    <row r="1314" spans="2:10" x14ac:dyDescent="0.35">
      <c r="B1314" s="3"/>
      <c r="C1314" s="3"/>
      <c r="F1314" t="s">
        <v>8219</v>
      </c>
      <c r="G1314">
        <v>80</v>
      </c>
      <c r="I1314" t="s">
        <v>8221</v>
      </c>
      <c r="J1314">
        <v>25</v>
      </c>
    </row>
    <row r="1315" spans="2:10" x14ac:dyDescent="0.35">
      <c r="B1315" s="3"/>
      <c r="C1315" s="3"/>
      <c r="F1315" t="s">
        <v>8219</v>
      </c>
      <c r="G1315">
        <v>80</v>
      </c>
      <c r="I1315" t="s">
        <v>8221</v>
      </c>
      <c r="J1315">
        <v>25</v>
      </c>
    </row>
    <row r="1316" spans="2:10" x14ac:dyDescent="0.35">
      <c r="B1316" s="3"/>
      <c r="C1316" s="3"/>
      <c r="F1316" t="s">
        <v>8219</v>
      </c>
      <c r="G1316">
        <v>80</v>
      </c>
      <c r="I1316" t="s">
        <v>8221</v>
      </c>
      <c r="J1316">
        <v>25</v>
      </c>
    </row>
    <row r="1317" spans="2:10" x14ac:dyDescent="0.35">
      <c r="B1317" s="3"/>
      <c r="C1317" s="3"/>
      <c r="F1317" t="s">
        <v>8219</v>
      </c>
      <c r="G1317">
        <v>81</v>
      </c>
      <c r="I1317" t="s">
        <v>8221</v>
      </c>
      <c r="J1317">
        <v>25</v>
      </c>
    </row>
    <row r="1318" spans="2:10" x14ac:dyDescent="0.35">
      <c r="B1318" s="3"/>
      <c r="C1318" s="3"/>
      <c r="F1318" t="s">
        <v>8219</v>
      </c>
      <c r="G1318">
        <v>81</v>
      </c>
      <c r="I1318" t="s">
        <v>8221</v>
      </c>
      <c r="J1318">
        <v>25</v>
      </c>
    </row>
    <row r="1319" spans="2:10" x14ac:dyDescent="0.35">
      <c r="B1319" s="3"/>
      <c r="C1319" s="3"/>
      <c r="F1319" t="s">
        <v>8219</v>
      </c>
      <c r="G1319">
        <v>81</v>
      </c>
      <c r="I1319" t="s">
        <v>8221</v>
      </c>
      <c r="J1319">
        <v>26</v>
      </c>
    </row>
    <row r="1320" spans="2:10" x14ac:dyDescent="0.35">
      <c r="B1320" s="3"/>
      <c r="C1320" s="3"/>
      <c r="F1320" t="s">
        <v>8219</v>
      </c>
      <c r="G1320">
        <v>81</v>
      </c>
      <c r="I1320" t="s">
        <v>8221</v>
      </c>
      <c r="J1320">
        <v>26</v>
      </c>
    </row>
    <row r="1321" spans="2:10" x14ac:dyDescent="0.35">
      <c r="B1321" s="3"/>
      <c r="C1321" s="3"/>
      <c r="F1321" t="s">
        <v>8219</v>
      </c>
      <c r="G1321">
        <v>81</v>
      </c>
      <c r="I1321" t="s">
        <v>8221</v>
      </c>
      <c r="J1321">
        <v>26</v>
      </c>
    </row>
    <row r="1322" spans="2:10" x14ac:dyDescent="0.35">
      <c r="B1322" s="3"/>
      <c r="C1322" s="3"/>
      <c r="F1322" t="s">
        <v>8219</v>
      </c>
      <c r="G1322">
        <v>81</v>
      </c>
      <c r="I1322" t="s">
        <v>8221</v>
      </c>
      <c r="J1322">
        <v>26</v>
      </c>
    </row>
    <row r="1323" spans="2:10" x14ac:dyDescent="0.35">
      <c r="B1323" s="3"/>
      <c r="C1323" s="3"/>
      <c r="F1323" t="s">
        <v>8219</v>
      </c>
      <c r="G1323">
        <v>81</v>
      </c>
      <c r="I1323" t="s">
        <v>8221</v>
      </c>
      <c r="J1323">
        <v>26</v>
      </c>
    </row>
    <row r="1324" spans="2:10" x14ac:dyDescent="0.35">
      <c r="B1324" s="3"/>
      <c r="C1324" s="3"/>
      <c r="F1324" t="s">
        <v>8219</v>
      </c>
      <c r="G1324">
        <v>81</v>
      </c>
      <c r="I1324" t="s">
        <v>8221</v>
      </c>
      <c r="J1324">
        <v>26</v>
      </c>
    </row>
    <row r="1325" spans="2:10" x14ac:dyDescent="0.35">
      <c r="B1325" s="3"/>
      <c r="C1325" s="3"/>
      <c r="F1325" t="s">
        <v>8219</v>
      </c>
      <c r="G1325">
        <v>81</v>
      </c>
      <c r="I1325" t="s">
        <v>8221</v>
      </c>
      <c r="J1325">
        <v>27</v>
      </c>
    </row>
    <row r="1326" spans="2:10" x14ac:dyDescent="0.35">
      <c r="B1326" s="3"/>
      <c r="C1326" s="3"/>
      <c r="F1326" t="s">
        <v>8219</v>
      </c>
      <c r="G1326">
        <v>81</v>
      </c>
      <c r="I1326" t="s">
        <v>8221</v>
      </c>
      <c r="J1326">
        <v>27</v>
      </c>
    </row>
    <row r="1327" spans="2:10" x14ac:dyDescent="0.35">
      <c r="B1327" s="3"/>
      <c r="C1327" s="3"/>
      <c r="F1327" t="s">
        <v>8219</v>
      </c>
      <c r="G1327">
        <v>82</v>
      </c>
      <c r="I1327" t="s">
        <v>8221</v>
      </c>
      <c r="J1327">
        <v>27</v>
      </c>
    </row>
    <row r="1328" spans="2:10" x14ac:dyDescent="0.35">
      <c r="B1328" s="3"/>
      <c r="C1328" s="3"/>
      <c r="F1328" t="s">
        <v>8219</v>
      </c>
      <c r="G1328">
        <v>82</v>
      </c>
      <c r="I1328" t="s">
        <v>8221</v>
      </c>
      <c r="J1328">
        <v>27</v>
      </c>
    </row>
    <row r="1329" spans="2:10" x14ac:dyDescent="0.35">
      <c r="B1329" s="3"/>
      <c r="C1329" s="3"/>
      <c r="F1329" t="s">
        <v>8219</v>
      </c>
      <c r="G1329">
        <v>82</v>
      </c>
      <c r="I1329" t="s">
        <v>8221</v>
      </c>
      <c r="J1329">
        <v>27</v>
      </c>
    </row>
    <row r="1330" spans="2:10" x14ac:dyDescent="0.35">
      <c r="B1330" s="3"/>
      <c r="C1330" s="3"/>
      <c r="F1330" t="s">
        <v>8219</v>
      </c>
      <c r="G1330">
        <v>82</v>
      </c>
      <c r="I1330" t="s">
        <v>8221</v>
      </c>
      <c r="J1330">
        <v>27</v>
      </c>
    </row>
    <row r="1331" spans="2:10" x14ac:dyDescent="0.35">
      <c r="B1331" s="3"/>
      <c r="C1331" s="3"/>
      <c r="F1331" t="s">
        <v>8219</v>
      </c>
      <c r="G1331">
        <v>82</v>
      </c>
      <c r="I1331" t="s">
        <v>8221</v>
      </c>
      <c r="J1331">
        <v>27</v>
      </c>
    </row>
    <row r="1332" spans="2:10" x14ac:dyDescent="0.35">
      <c r="B1332" s="3"/>
      <c r="C1332" s="3"/>
      <c r="F1332" t="s">
        <v>8219</v>
      </c>
      <c r="G1332">
        <v>82</v>
      </c>
      <c r="I1332" t="s">
        <v>8221</v>
      </c>
      <c r="J1332">
        <v>28</v>
      </c>
    </row>
    <row r="1333" spans="2:10" x14ac:dyDescent="0.35">
      <c r="B1333" s="3"/>
      <c r="C1333" s="3"/>
      <c r="F1333" t="s">
        <v>8219</v>
      </c>
      <c r="G1333">
        <v>82</v>
      </c>
      <c r="I1333" t="s">
        <v>8221</v>
      </c>
      <c r="J1333">
        <v>28</v>
      </c>
    </row>
    <row r="1334" spans="2:10" x14ac:dyDescent="0.35">
      <c r="B1334" s="3"/>
      <c r="C1334" s="3"/>
      <c r="F1334" t="s">
        <v>8219</v>
      </c>
      <c r="G1334">
        <v>82</v>
      </c>
      <c r="I1334" t="s">
        <v>8221</v>
      </c>
      <c r="J1334">
        <v>28</v>
      </c>
    </row>
    <row r="1335" spans="2:10" x14ac:dyDescent="0.35">
      <c r="B1335" s="3"/>
      <c r="C1335" s="3"/>
      <c r="F1335" t="s">
        <v>8219</v>
      </c>
      <c r="G1335">
        <v>82</v>
      </c>
      <c r="I1335" t="s">
        <v>8221</v>
      </c>
      <c r="J1335">
        <v>28</v>
      </c>
    </row>
    <row r="1336" spans="2:10" x14ac:dyDescent="0.35">
      <c r="B1336" s="3"/>
      <c r="C1336" s="3"/>
      <c r="F1336" t="s">
        <v>8219</v>
      </c>
      <c r="G1336">
        <v>83</v>
      </c>
      <c r="I1336" t="s">
        <v>8221</v>
      </c>
      <c r="J1336">
        <v>28</v>
      </c>
    </row>
    <row r="1337" spans="2:10" x14ac:dyDescent="0.35">
      <c r="B1337" s="3"/>
      <c r="C1337" s="3"/>
      <c r="F1337" t="s">
        <v>8219</v>
      </c>
      <c r="G1337">
        <v>83</v>
      </c>
      <c r="I1337" t="s">
        <v>8221</v>
      </c>
      <c r="J1337">
        <v>28</v>
      </c>
    </row>
    <row r="1338" spans="2:10" x14ac:dyDescent="0.35">
      <c r="B1338" s="3"/>
      <c r="C1338" s="3"/>
      <c r="F1338" t="s">
        <v>8219</v>
      </c>
      <c r="G1338">
        <v>83</v>
      </c>
      <c r="I1338" t="s">
        <v>8221</v>
      </c>
      <c r="J1338">
        <v>28</v>
      </c>
    </row>
    <row r="1339" spans="2:10" x14ac:dyDescent="0.35">
      <c r="B1339" s="3"/>
      <c r="C1339" s="3"/>
      <c r="F1339" t="s">
        <v>8219</v>
      </c>
      <c r="G1339">
        <v>83</v>
      </c>
      <c r="I1339" t="s">
        <v>8221</v>
      </c>
      <c r="J1339">
        <v>28</v>
      </c>
    </row>
    <row r="1340" spans="2:10" x14ac:dyDescent="0.35">
      <c r="B1340" s="3"/>
      <c r="C1340" s="3"/>
      <c r="F1340" t="s">
        <v>8219</v>
      </c>
      <c r="G1340">
        <v>83</v>
      </c>
      <c r="I1340" t="s">
        <v>8221</v>
      </c>
      <c r="J1340">
        <v>29</v>
      </c>
    </row>
    <row r="1341" spans="2:10" x14ac:dyDescent="0.35">
      <c r="B1341" s="3"/>
      <c r="C1341" s="3"/>
      <c r="F1341" t="s">
        <v>8219</v>
      </c>
      <c r="G1341">
        <v>83</v>
      </c>
      <c r="I1341" t="s">
        <v>8221</v>
      </c>
      <c r="J1341">
        <v>29</v>
      </c>
    </row>
    <row r="1342" spans="2:10" x14ac:dyDescent="0.35">
      <c r="B1342" s="3"/>
      <c r="C1342" s="3"/>
      <c r="F1342" t="s">
        <v>8219</v>
      </c>
      <c r="G1342">
        <v>83</v>
      </c>
      <c r="I1342" t="s">
        <v>8221</v>
      </c>
      <c r="J1342">
        <v>29</v>
      </c>
    </row>
    <row r="1343" spans="2:10" x14ac:dyDescent="0.35">
      <c r="B1343" s="3"/>
      <c r="C1343" s="3"/>
      <c r="F1343" t="s">
        <v>8219</v>
      </c>
      <c r="G1343">
        <v>83</v>
      </c>
      <c r="I1343" t="s">
        <v>8221</v>
      </c>
      <c r="J1343">
        <v>29</v>
      </c>
    </row>
    <row r="1344" spans="2:10" x14ac:dyDescent="0.35">
      <c r="B1344" s="4"/>
      <c r="C1344" s="3"/>
      <c r="F1344" t="s">
        <v>8219</v>
      </c>
      <c r="G1344">
        <v>84</v>
      </c>
      <c r="I1344" t="s">
        <v>8221</v>
      </c>
      <c r="J1344">
        <v>29</v>
      </c>
    </row>
    <row r="1345" spans="2:10" x14ac:dyDescent="0.35">
      <c r="B1345" s="3"/>
      <c r="C1345" s="3"/>
      <c r="F1345" t="s">
        <v>8219</v>
      </c>
      <c r="G1345">
        <v>84</v>
      </c>
      <c r="I1345" t="s">
        <v>8221</v>
      </c>
      <c r="J1345">
        <v>29</v>
      </c>
    </row>
    <row r="1346" spans="2:10" x14ac:dyDescent="0.35">
      <c r="B1346" s="3"/>
      <c r="C1346" s="3"/>
      <c r="F1346" t="s">
        <v>8219</v>
      </c>
      <c r="G1346">
        <v>84</v>
      </c>
      <c r="I1346" t="s">
        <v>8221</v>
      </c>
      <c r="J1346">
        <v>29</v>
      </c>
    </row>
    <row r="1347" spans="2:10" x14ac:dyDescent="0.35">
      <c r="B1347" s="3"/>
      <c r="C1347" s="3"/>
      <c r="F1347" t="s">
        <v>8219</v>
      </c>
      <c r="G1347">
        <v>84</v>
      </c>
      <c r="I1347" t="s">
        <v>8221</v>
      </c>
      <c r="J1347">
        <v>29</v>
      </c>
    </row>
    <row r="1348" spans="2:10" x14ac:dyDescent="0.35">
      <c r="B1348" s="3"/>
      <c r="C1348" s="3"/>
      <c r="F1348" t="s">
        <v>8219</v>
      </c>
      <c r="G1348">
        <v>84</v>
      </c>
      <c r="I1348" t="s">
        <v>8221</v>
      </c>
      <c r="J1348">
        <v>29</v>
      </c>
    </row>
    <row r="1349" spans="2:10" x14ac:dyDescent="0.35">
      <c r="B1349" s="3"/>
      <c r="C1349" s="3"/>
      <c r="F1349" t="s">
        <v>8219</v>
      </c>
      <c r="G1349">
        <v>84</v>
      </c>
      <c r="I1349" t="s">
        <v>8221</v>
      </c>
      <c r="J1349">
        <v>30</v>
      </c>
    </row>
    <row r="1350" spans="2:10" x14ac:dyDescent="0.35">
      <c r="B1350" s="3"/>
      <c r="C1350" s="3"/>
      <c r="F1350" t="s">
        <v>8219</v>
      </c>
      <c r="G1350">
        <v>85</v>
      </c>
      <c r="I1350" t="s">
        <v>8221</v>
      </c>
      <c r="J1350">
        <v>30</v>
      </c>
    </row>
    <row r="1351" spans="2:10" x14ac:dyDescent="0.35">
      <c r="B1351" s="3"/>
      <c r="C1351" s="3"/>
      <c r="F1351" t="s">
        <v>8219</v>
      </c>
      <c r="G1351">
        <v>85</v>
      </c>
      <c r="I1351" t="s">
        <v>8221</v>
      </c>
      <c r="J1351">
        <v>30</v>
      </c>
    </row>
    <row r="1352" spans="2:10" x14ac:dyDescent="0.35">
      <c r="B1352" s="3"/>
      <c r="C1352" s="3"/>
      <c r="F1352" t="s">
        <v>8219</v>
      </c>
      <c r="G1352">
        <v>85</v>
      </c>
      <c r="I1352" t="s">
        <v>8221</v>
      </c>
      <c r="J1352">
        <v>30</v>
      </c>
    </row>
    <row r="1353" spans="2:10" x14ac:dyDescent="0.35">
      <c r="B1353" s="3"/>
      <c r="C1353" s="3"/>
      <c r="F1353" t="s">
        <v>8219</v>
      </c>
      <c r="G1353">
        <v>85</v>
      </c>
      <c r="I1353" t="s">
        <v>8221</v>
      </c>
      <c r="J1353">
        <v>30</v>
      </c>
    </row>
    <row r="1354" spans="2:10" x14ac:dyDescent="0.35">
      <c r="B1354" s="3"/>
      <c r="C1354" s="3"/>
      <c r="F1354" t="s">
        <v>8219</v>
      </c>
      <c r="G1354">
        <v>86</v>
      </c>
      <c r="I1354" t="s">
        <v>8221</v>
      </c>
      <c r="J1354">
        <v>30</v>
      </c>
    </row>
    <row r="1355" spans="2:10" x14ac:dyDescent="0.35">
      <c r="B1355" s="3"/>
      <c r="C1355" s="3"/>
      <c r="F1355" t="s">
        <v>8219</v>
      </c>
      <c r="G1355">
        <v>86</v>
      </c>
      <c r="I1355" t="s">
        <v>8221</v>
      </c>
      <c r="J1355">
        <v>30</v>
      </c>
    </row>
    <row r="1356" spans="2:10" x14ac:dyDescent="0.35">
      <c r="B1356" s="3"/>
      <c r="C1356" s="3"/>
      <c r="F1356" t="s">
        <v>8219</v>
      </c>
      <c r="G1356">
        <v>86</v>
      </c>
      <c r="I1356" t="s">
        <v>8221</v>
      </c>
      <c r="J1356">
        <v>31</v>
      </c>
    </row>
    <row r="1357" spans="2:10" x14ac:dyDescent="0.35">
      <c r="B1357" s="3"/>
      <c r="C1357" s="3"/>
      <c r="F1357" t="s">
        <v>8219</v>
      </c>
      <c r="G1357">
        <v>86</v>
      </c>
      <c r="I1357" t="s">
        <v>8221</v>
      </c>
      <c r="J1357">
        <v>31</v>
      </c>
    </row>
    <row r="1358" spans="2:10" x14ac:dyDescent="0.35">
      <c r="B1358" s="3"/>
      <c r="C1358" s="3"/>
      <c r="F1358" t="s">
        <v>8219</v>
      </c>
      <c r="G1358">
        <v>86</v>
      </c>
      <c r="I1358" t="s">
        <v>8221</v>
      </c>
      <c r="J1358">
        <v>31</v>
      </c>
    </row>
    <row r="1359" spans="2:10" x14ac:dyDescent="0.35">
      <c r="B1359" s="3"/>
      <c r="C1359" s="3"/>
      <c r="F1359" t="s">
        <v>8219</v>
      </c>
      <c r="G1359">
        <v>86</v>
      </c>
      <c r="I1359" t="s">
        <v>8221</v>
      </c>
      <c r="J1359">
        <v>31</v>
      </c>
    </row>
    <row r="1360" spans="2:10" x14ac:dyDescent="0.35">
      <c r="B1360" s="3"/>
      <c r="C1360" s="3"/>
      <c r="F1360" t="s">
        <v>8219</v>
      </c>
      <c r="G1360">
        <v>87</v>
      </c>
      <c r="I1360" t="s">
        <v>8221</v>
      </c>
      <c r="J1360">
        <v>31</v>
      </c>
    </row>
    <row r="1361" spans="2:10" x14ac:dyDescent="0.35">
      <c r="B1361" s="3"/>
      <c r="C1361" s="3"/>
      <c r="F1361" t="s">
        <v>8219</v>
      </c>
      <c r="G1361">
        <v>87</v>
      </c>
      <c r="I1361" t="s">
        <v>8221</v>
      </c>
      <c r="J1361">
        <v>31</v>
      </c>
    </row>
    <row r="1362" spans="2:10" x14ac:dyDescent="0.35">
      <c r="B1362" s="3"/>
      <c r="C1362" s="3"/>
      <c r="F1362" t="s">
        <v>8219</v>
      </c>
      <c r="G1362">
        <v>87</v>
      </c>
      <c r="I1362" t="s">
        <v>8221</v>
      </c>
      <c r="J1362">
        <v>31</v>
      </c>
    </row>
    <row r="1363" spans="2:10" x14ac:dyDescent="0.35">
      <c r="B1363" s="3"/>
      <c r="C1363" s="3"/>
      <c r="F1363" t="s">
        <v>8219</v>
      </c>
      <c r="G1363">
        <v>87</v>
      </c>
      <c r="I1363" t="s">
        <v>8221</v>
      </c>
      <c r="J1363">
        <v>32</v>
      </c>
    </row>
    <row r="1364" spans="2:10" x14ac:dyDescent="0.35">
      <c r="B1364" s="3"/>
      <c r="C1364" s="3"/>
      <c r="F1364" t="s">
        <v>8219</v>
      </c>
      <c r="G1364">
        <v>87</v>
      </c>
      <c r="I1364" t="s">
        <v>8221</v>
      </c>
      <c r="J1364">
        <v>32</v>
      </c>
    </row>
    <row r="1365" spans="2:10" x14ac:dyDescent="0.35">
      <c r="B1365" s="3"/>
      <c r="C1365" s="3"/>
      <c r="F1365" t="s">
        <v>8219</v>
      </c>
      <c r="G1365">
        <v>87</v>
      </c>
      <c r="I1365" t="s">
        <v>8221</v>
      </c>
      <c r="J1365">
        <v>32</v>
      </c>
    </row>
    <row r="1366" spans="2:10" x14ac:dyDescent="0.35">
      <c r="B1366" s="3"/>
      <c r="C1366" s="3"/>
      <c r="F1366" t="s">
        <v>8219</v>
      </c>
      <c r="G1366">
        <v>87</v>
      </c>
      <c r="I1366" t="s">
        <v>8221</v>
      </c>
      <c r="J1366">
        <v>33</v>
      </c>
    </row>
    <row r="1367" spans="2:10" x14ac:dyDescent="0.35">
      <c r="B1367" s="3"/>
      <c r="C1367" s="3"/>
      <c r="F1367" t="s">
        <v>8219</v>
      </c>
      <c r="G1367">
        <v>87</v>
      </c>
      <c r="I1367" t="s">
        <v>8221</v>
      </c>
      <c r="J1367">
        <v>33</v>
      </c>
    </row>
    <row r="1368" spans="2:10" x14ac:dyDescent="0.35">
      <c r="B1368" s="3"/>
      <c r="C1368" s="3"/>
      <c r="F1368" t="s">
        <v>8219</v>
      </c>
      <c r="G1368">
        <v>87</v>
      </c>
      <c r="I1368" t="s">
        <v>8221</v>
      </c>
      <c r="J1368">
        <v>33</v>
      </c>
    </row>
    <row r="1369" spans="2:10" x14ac:dyDescent="0.35">
      <c r="B1369" s="3"/>
      <c r="C1369" s="3"/>
      <c r="F1369" t="s">
        <v>8219</v>
      </c>
      <c r="G1369">
        <v>88</v>
      </c>
      <c r="I1369" t="s">
        <v>8221</v>
      </c>
      <c r="J1369">
        <v>33</v>
      </c>
    </row>
    <row r="1370" spans="2:10" x14ac:dyDescent="0.35">
      <c r="B1370" s="3"/>
      <c r="C1370" s="3"/>
      <c r="F1370" t="s">
        <v>8219</v>
      </c>
      <c r="G1370">
        <v>88</v>
      </c>
      <c r="I1370" t="s">
        <v>8221</v>
      </c>
      <c r="J1370">
        <v>33</v>
      </c>
    </row>
    <row r="1371" spans="2:10" x14ac:dyDescent="0.35">
      <c r="B1371" s="3"/>
      <c r="C1371" s="3"/>
      <c r="F1371" t="s">
        <v>8219</v>
      </c>
      <c r="G1371">
        <v>88</v>
      </c>
      <c r="I1371" t="s">
        <v>8221</v>
      </c>
      <c r="J1371">
        <v>33</v>
      </c>
    </row>
    <row r="1372" spans="2:10" x14ac:dyDescent="0.35">
      <c r="B1372" s="3"/>
      <c r="C1372" s="3"/>
      <c r="F1372" t="s">
        <v>8219</v>
      </c>
      <c r="G1372">
        <v>88</v>
      </c>
      <c r="I1372" t="s">
        <v>8221</v>
      </c>
      <c r="J1372">
        <v>33</v>
      </c>
    </row>
    <row r="1373" spans="2:10" x14ac:dyDescent="0.35">
      <c r="B1373" s="3"/>
      <c r="C1373" s="3"/>
      <c r="F1373" t="s">
        <v>8219</v>
      </c>
      <c r="G1373">
        <v>88</v>
      </c>
      <c r="I1373" t="s">
        <v>8221</v>
      </c>
      <c r="J1373">
        <v>34</v>
      </c>
    </row>
    <row r="1374" spans="2:10" x14ac:dyDescent="0.35">
      <c r="B1374" s="3"/>
      <c r="C1374" s="3"/>
      <c r="F1374" t="s">
        <v>8219</v>
      </c>
      <c r="G1374">
        <v>88</v>
      </c>
      <c r="I1374" t="s">
        <v>8221</v>
      </c>
      <c r="J1374">
        <v>34</v>
      </c>
    </row>
    <row r="1375" spans="2:10" x14ac:dyDescent="0.35">
      <c r="B1375" s="3"/>
      <c r="C1375" s="3"/>
      <c r="F1375" t="s">
        <v>8219</v>
      </c>
      <c r="G1375">
        <v>89</v>
      </c>
      <c r="I1375" t="s">
        <v>8221</v>
      </c>
      <c r="J1375">
        <v>34</v>
      </c>
    </row>
    <row r="1376" spans="2:10" x14ac:dyDescent="0.35">
      <c r="B1376" s="3"/>
      <c r="C1376" s="3"/>
      <c r="F1376" t="s">
        <v>8219</v>
      </c>
      <c r="G1376">
        <v>89</v>
      </c>
      <c r="I1376" t="s">
        <v>8221</v>
      </c>
      <c r="J1376">
        <v>34</v>
      </c>
    </row>
    <row r="1377" spans="2:10" x14ac:dyDescent="0.35">
      <c r="B1377" s="3"/>
      <c r="C1377" s="3"/>
      <c r="F1377" t="s">
        <v>8219</v>
      </c>
      <c r="G1377">
        <v>89</v>
      </c>
      <c r="I1377" t="s">
        <v>8221</v>
      </c>
      <c r="J1377">
        <v>34</v>
      </c>
    </row>
    <row r="1378" spans="2:10" x14ac:dyDescent="0.35">
      <c r="B1378" s="3"/>
      <c r="C1378" s="3"/>
      <c r="F1378" t="s">
        <v>8219</v>
      </c>
      <c r="G1378">
        <v>89</v>
      </c>
      <c r="I1378" t="s">
        <v>8221</v>
      </c>
      <c r="J1378">
        <v>35</v>
      </c>
    </row>
    <row r="1379" spans="2:10" x14ac:dyDescent="0.35">
      <c r="B1379" s="3"/>
      <c r="C1379" s="3"/>
      <c r="F1379" t="s">
        <v>8219</v>
      </c>
      <c r="G1379">
        <v>89</v>
      </c>
      <c r="I1379" t="s">
        <v>8221</v>
      </c>
      <c r="J1379">
        <v>36</v>
      </c>
    </row>
    <row r="1380" spans="2:10" x14ac:dyDescent="0.35">
      <c r="B1380" s="3"/>
      <c r="C1380" s="3"/>
      <c r="F1380" t="s">
        <v>8219</v>
      </c>
      <c r="G1380">
        <v>89</v>
      </c>
      <c r="I1380" t="s">
        <v>8221</v>
      </c>
      <c r="J1380">
        <v>36</v>
      </c>
    </row>
    <row r="1381" spans="2:10" x14ac:dyDescent="0.35">
      <c r="B1381" s="3"/>
      <c r="C1381" s="3"/>
      <c r="F1381" t="s">
        <v>8219</v>
      </c>
      <c r="G1381">
        <v>89</v>
      </c>
      <c r="I1381" t="s">
        <v>8221</v>
      </c>
      <c r="J1381">
        <v>36</v>
      </c>
    </row>
    <row r="1382" spans="2:10" x14ac:dyDescent="0.35">
      <c r="B1382" s="3"/>
      <c r="C1382" s="3"/>
      <c r="F1382" t="s">
        <v>8219</v>
      </c>
      <c r="G1382">
        <v>89</v>
      </c>
      <c r="I1382" t="s">
        <v>8221</v>
      </c>
      <c r="J1382">
        <v>36</v>
      </c>
    </row>
    <row r="1383" spans="2:10" x14ac:dyDescent="0.35">
      <c r="B1383" s="3"/>
      <c r="C1383" s="3"/>
      <c r="F1383" t="s">
        <v>8219</v>
      </c>
      <c r="G1383">
        <v>89</v>
      </c>
      <c r="I1383" t="s">
        <v>8221</v>
      </c>
      <c r="J1383">
        <v>36</v>
      </c>
    </row>
    <row r="1384" spans="2:10" x14ac:dyDescent="0.35">
      <c r="B1384" s="3"/>
      <c r="C1384" s="3"/>
      <c r="F1384" t="s">
        <v>8219</v>
      </c>
      <c r="G1384">
        <v>89</v>
      </c>
      <c r="I1384" t="s">
        <v>8221</v>
      </c>
      <c r="J1384">
        <v>37</v>
      </c>
    </row>
    <row r="1385" spans="2:10" x14ac:dyDescent="0.35">
      <c r="B1385" s="3"/>
      <c r="C1385" s="3"/>
      <c r="F1385" t="s">
        <v>8219</v>
      </c>
      <c r="G1385">
        <v>89</v>
      </c>
      <c r="I1385" t="s">
        <v>8221</v>
      </c>
      <c r="J1385">
        <v>37</v>
      </c>
    </row>
    <row r="1386" spans="2:10" x14ac:dyDescent="0.35">
      <c r="B1386" s="3"/>
      <c r="C1386" s="3"/>
      <c r="F1386" t="s">
        <v>8219</v>
      </c>
      <c r="G1386">
        <v>90</v>
      </c>
      <c r="I1386" t="s">
        <v>8221</v>
      </c>
      <c r="J1386">
        <v>37</v>
      </c>
    </row>
    <row r="1387" spans="2:10" x14ac:dyDescent="0.35">
      <c r="B1387" s="3"/>
      <c r="C1387" s="3"/>
      <c r="F1387" t="s">
        <v>8219</v>
      </c>
      <c r="G1387">
        <v>90</v>
      </c>
      <c r="I1387" t="s">
        <v>8221</v>
      </c>
      <c r="J1387">
        <v>37</v>
      </c>
    </row>
    <row r="1388" spans="2:10" x14ac:dyDescent="0.35">
      <c r="B1388" s="3"/>
      <c r="C1388" s="3"/>
      <c r="F1388" t="s">
        <v>8219</v>
      </c>
      <c r="G1388">
        <v>90</v>
      </c>
      <c r="I1388" t="s">
        <v>8221</v>
      </c>
      <c r="J1388">
        <v>37</v>
      </c>
    </row>
    <row r="1389" spans="2:10" x14ac:dyDescent="0.35">
      <c r="B1389" s="3"/>
      <c r="C1389" s="3"/>
      <c r="F1389" t="s">
        <v>8219</v>
      </c>
      <c r="G1389">
        <v>90</v>
      </c>
      <c r="I1389" t="s">
        <v>8221</v>
      </c>
      <c r="J1389">
        <v>37</v>
      </c>
    </row>
    <row r="1390" spans="2:10" x14ac:dyDescent="0.35">
      <c r="B1390" s="3"/>
      <c r="C1390" s="3"/>
      <c r="F1390" t="s">
        <v>8219</v>
      </c>
      <c r="G1390">
        <v>90</v>
      </c>
      <c r="I1390" t="s">
        <v>8221</v>
      </c>
      <c r="J1390">
        <v>37</v>
      </c>
    </row>
    <row r="1391" spans="2:10" x14ac:dyDescent="0.35">
      <c r="B1391" s="3"/>
      <c r="C1391" s="3"/>
      <c r="F1391" t="s">
        <v>8219</v>
      </c>
      <c r="G1391">
        <v>90</v>
      </c>
      <c r="I1391" t="s">
        <v>8221</v>
      </c>
      <c r="J1391">
        <v>37</v>
      </c>
    </row>
    <row r="1392" spans="2:10" x14ac:dyDescent="0.35">
      <c r="B1392" s="3"/>
      <c r="C1392" s="3"/>
      <c r="F1392" t="s">
        <v>8219</v>
      </c>
      <c r="G1392">
        <v>90</v>
      </c>
      <c r="I1392" t="s">
        <v>8221</v>
      </c>
      <c r="J1392">
        <v>38</v>
      </c>
    </row>
    <row r="1393" spans="2:10" x14ac:dyDescent="0.35">
      <c r="B1393" s="3"/>
      <c r="C1393" s="3"/>
      <c r="F1393" t="s">
        <v>8219</v>
      </c>
      <c r="G1393">
        <v>90</v>
      </c>
      <c r="I1393" t="s">
        <v>8221</v>
      </c>
      <c r="J1393">
        <v>38</v>
      </c>
    </row>
    <row r="1394" spans="2:10" x14ac:dyDescent="0.35">
      <c r="B1394" s="3"/>
      <c r="C1394" s="3"/>
      <c r="F1394" t="s">
        <v>8219</v>
      </c>
      <c r="G1394">
        <v>90</v>
      </c>
      <c r="I1394" t="s">
        <v>8221</v>
      </c>
      <c r="J1394">
        <v>38</v>
      </c>
    </row>
    <row r="1395" spans="2:10" x14ac:dyDescent="0.35">
      <c r="B1395" s="3"/>
      <c r="C1395" s="3"/>
      <c r="F1395" t="s">
        <v>8219</v>
      </c>
      <c r="G1395">
        <v>91</v>
      </c>
      <c r="I1395" t="s">
        <v>8221</v>
      </c>
      <c r="J1395">
        <v>38</v>
      </c>
    </row>
    <row r="1396" spans="2:10" x14ac:dyDescent="0.35">
      <c r="B1396" s="3"/>
      <c r="C1396" s="3"/>
      <c r="F1396" t="s">
        <v>8219</v>
      </c>
      <c r="G1396">
        <v>91</v>
      </c>
      <c r="I1396" t="s">
        <v>8221</v>
      </c>
      <c r="J1396">
        <v>38</v>
      </c>
    </row>
    <row r="1397" spans="2:10" x14ac:dyDescent="0.35">
      <c r="B1397" s="3"/>
      <c r="C1397" s="3"/>
      <c r="F1397" t="s">
        <v>8219</v>
      </c>
      <c r="G1397">
        <v>91</v>
      </c>
      <c r="I1397" t="s">
        <v>8221</v>
      </c>
      <c r="J1397">
        <v>39</v>
      </c>
    </row>
    <row r="1398" spans="2:10" x14ac:dyDescent="0.35">
      <c r="B1398" s="3"/>
      <c r="C1398" s="3"/>
      <c r="F1398" t="s">
        <v>8219</v>
      </c>
      <c r="G1398">
        <v>91</v>
      </c>
      <c r="I1398" t="s">
        <v>8221</v>
      </c>
      <c r="J1398">
        <v>39</v>
      </c>
    </row>
    <row r="1399" spans="2:10" x14ac:dyDescent="0.35">
      <c r="B1399" s="3"/>
      <c r="C1399" s="3"/>
      <c r="F1399" t="s">
        <v>8219</v>
      </c>
      <c r="G1399">
        <v>91</v>
      </c>
      <c r="I1399" t="s">
        <v>8221</v>
      </c>
      <c r="J1399">
        <v>39</v>
      </c>
    </row>
    <row r="1400" spans="2:10" x14ac:dyDescent="0.35">
      <c r="B1400" s="3"/>
      <c r="C1400" s="3"/>
      <c r="F1400" t="s">
        <v>8219</v>
      </c>
      <c r="G1400">
        <v>92</v>
      </c>
      <c r="I1400" t="s">
        <v>8221</v>
      </c>
      <c r="J1400">
        <v>39</v>
      </c>
    </row>
    <row r="1401" spans="2:10" x14ac:dyDescent="0.35">
      <c r="B1401" s="3"/>
      <c r="C1401" s="3"/>
      <c r="F1401" t="s">
        <v>8219</v>
      </c>
      <c r="G1401">
        <v>92</v>
      </c>
      <c r="I1401" t="s">
        <v>8221</v>
      </c>
      <c r="J1401">
        <v>39</v>
      </c>
    </row>
    <row r="1402" spans="2:10" x14ac:dyDescent="0.35">
      <c r="B1402" s="3"/>
      <c r="C1402" s="3"/>
      <c r="F1402" t="s">
        <v>8219</v>
      </c>
      <c r="G1402">
        <v>92</v>
      </c>
      <c r="I1402" t="s">
        <v>8221</v>
      </c>
      <c r="J1402">
        <v>39</v>
      </c>
    </row>
    <row r="1403" spans="2:10" x14ac:dyDescent="0.35">
      <c r="B1403" s="3"/>
      <c r="C1403" s="3"/>
      <c r="F1403" t="s">
        <v>8219</v>
      </c>
      <c r="G1403">
        <v>93</v>
      </c>
      <c r="I1403" t="s">
        <v>8221</v>
      </c>
      <c r="J1403">
        <v>40</v>
      </c>
    </row>
    <row r="1404" spans="2:10" x14ac:dyDescent="0.35">
      <c r="B1404" s="3"/>
      <c r="C1404" s="3"/>
      <c r="F1404" t="s">
        <v>8219</v>
      </c>
      <c r="G1404">
        <v>93</v>
      </c>
      <c r="I1404" t="s">
        <v>8221</v>
      </c>
      <c r="J1404">
        <v>40</v>
      </c>
    </row>
    <row r="1405" spans="2:10" x14ac:dyDescent="0.35">
      <c r="B1405" s="3"/>
      <c r="C1405" s="3"/>
      <c r="F1405" t="s">
        <v>8219</v>
      </c>
      <c r="G1405">
        <v>93</v>
      </c>
      <c r="I1405" t="s">
        <v>8221</v>
      </c>
      <c r="J1405">
        <v>40</v>
      </c>
    </row>
    <row r="1406" spans="2:10" x14ac:dyDescent="0.35">
      <c r="B1406" s="3"/>
      <c r="C1406" s="3"/>
      <c r="F1406" t="s">
        <v>8219</v>
      </c>
      <c r="G1406">
        <v>93</v>
      </c>
      <c r="I1406" t="s">
        <v>8221</v>
      </c>
      <c r="J1406">
        <v>41</v>
      </c>
    </row>
    <row r="1407" spans="2:10" x14ac:dyDescent="0.35">
      <c r="B1407" s="3"/>
      <c r="C1407" s="3"/>
      <c r="F1407" t="s">
        <v>8219</v>
      </c>
      <c r="G1407">
        <v>93</v>
      </c>
      <c r="I1407" t="s">
        <v>8221</v>
      </c>
      <c r="J1407">
        <v>41</v>
      </c>
    </row>
    <row r="1408" spans="2:10" x14ac:dyDescent="0.35">
      <c r="B1408" s="3"/>
      <c r="C1408" s="3"/>
      <c r="F1408" t="s">
        <v>8219</v>
      </c>
      <c r="G1408">
        <v>93</v>
      </c>
      <c r="I1408" t="s">
        <v>8221</v>
      </c>
      <c r="J1408">
        <v>41</v>
      </c>
    </row>
    <row r="1409" spans="2:10" x14ac:dyDescent="0.35">
      <c r="B1409" s="3"/>
      <c r="C1409" s="3"/>
      <c r="F1409" t="s">
        <v>8219</v>
      </c>
      <c r="G1409">
        <v>94</v>
      </c>
      <c r="I1409" t="s">
        <v>8221</v>
      </c>
      <c r="J1409">
        <v>42</v>
      </c>
    </row>
    <row r="1410" spans="2:10" x14ac:dyDescent="0.35">
      <c r="B1410" s="3"/>
      <c r="C1410" s="3"/>
      <c r="F1410" t="s">
        <v>8219</v>
      </c>
      <c r="G1410">
        <v>94</v>
      </c>
      <c r="I1410" t="s">
        <v>8221</v>
      </c>
      <c r="J1410">
        <v>42</v>
      </c>
    </row>
    <row r="1411" spans="2:10" x14ac:dyDescent="0.35">
      <c r="B1411" s="3"/>
      <c r="C1411" s="3"/>
      <c r="F1411" t="s">
        <v>8219</v>
      </c>
      <c r="G1411">
        <v>94</v>
      </c>
      <c r="I1411" t="s">
        <v>8221</v>
      </c>
      <c r="J1411">
        <v>43</v>
      </c>
    </row>
    <row r="1412" spans="2:10" x14ac:dyDescent="0.35">
      <c r="B1412" s="3"/>
      <c r="C1412" s="3"/>
      <c r="F1412" t="s">
        <v>8219</v>
      </c>
      <c r="G1412">
        <v>94</v>
      </c>
      <c r="I1412" t="s">
        <v>8221</v>
      </c>
      <c r="J1412">
        <v>44</v>
      </c>
    </row>
    <row r="1413" spans="2:10" x14ac:dyDescent="0.35">
      <c r="B1413" s="3"/>
      <c r="C1413" s="3"/>
      <c r="F1413" t="s">
        <v>8219</v>
      </c>
      <c r="G1413">
        <v>94</v>
      </c>
      <c r="I1413" t="s">
        <v>8221</v>
      </c>
      <c r="J1413">
        <v>45</v>
      </c>
    </row>
    <row r="1414" spans="2:10" x14ac:dyDescent="0.35">
      <c r="B1414" s="3"/>
      <c r="C1414" s="3"/>
      <c r="F1414" t="s">
        <v>8219</v>
      </c>
      <c r="G1414">
        <v>94</v>
      </c>
      <c r="I1414" t="s">
        <v>8221</v>
      </c>
      <c r="J1414">
        <v>45</v>
      </c>
    </row>
    <row r="1415" spans="2:10" x14ac:dyDescent="0.35">
      <c r="B1415" s="3"/>
      <c r="C1415" s="3"/>
      <c r="F1415" t="s">
        <v>8219</v>
      </c>
      <c r="G1415">
        <v>94</v>
      </c>
      <c r="I1415" t="s">
        <v>8221</v>
      </c>
      <c r="J1415">
        <v>45</v>
      </c>
    </row>
    <row r="1416" spans="2:10" x14ac:dyDescent="0.35">
      <c r="B1416" s="3"/>
      <c r="C1416" s="3"/>
      <c r="F1416" t="s">
        <v>8219</v>
      </c>
      <c r="G1416">
        <v>94</v>
      </c>
      <c r="I1416" t="s">
        <v>8221</v>
      </c>
      <c r="J1416">
        <v>46</v>
      </c>
    </row>
    <row r="1417" spans="2:10" x14ac:dyDescent="0.35">
      <c r="B1417" s="3"/>
      <c r="C1417" s="3"/>
      <c r="F1417" t="s">
        <v>8219</v>
      </c>
      <c r="G1417">
        <v>95</v>
      </c>
      <c r="I1417" t="s">
        <v>8221</v>
      </c>
      <c r="J1417">
        <v>47</v>
      </c>
    </row>
    <row r="1418" spans="2:10" x14ac:dyDescent="0.35">
      <c r="B1418" s="3"/>
      <c r="C1418" s="3"/>
      <c r="F1418" t="s">
        <v>8219</v>
      </c>
      <c r="G1418">
        <v>95</v>
      </c>
      <c r="I1418" t="s">
        <v>8221</v>
      </c>
      <c r="J1418">
        <v>47</v>
      </c>
    </row>
    <row r="1419" spans="2:10" x14ac:dyDescent="0.35">
      <c r="B1419" s="3"/>
      <c r="C1419" s="3"/>
      <c r="F1419" t="s">
        <v>8219</v>
      </c>
      <c r="G1419">
        <v>95</v>
      </c>
      <c r="I1419" t="s">
        <v>8221</v>
      </c>
      <c r="J1419">
        <v>48</v>
      </c>
    </row>
    <row r="1420" spans="2:10" x14ac:dyDescent="0.35">
      <c r="B1420" s="3"/>
      <c r="C1420" s="3"/>
      <c r="F1420" t="s">
        <v>8219</v>
      </c>
      <c r="G1420">
        <v>95</v>
      </c>
      <c r="I1420" t="s">
        <v>8221</v>
      </c>
      <c r="J1420">
        <v>48</v>
      </c>
    </row>
    <row r="1421" spans="2:10" x14ac:dyDescent="0.35">
      <c r="B1421" s="3"/>
      <c r="C1421" s="3"/>
      <c r="F1421" t="s">
        <v>8219</v>
      </c>
      <c r="G1421">
        <v>95</v>
      </c>
      <c r="I1421" t="s">
        <v>8221</v>
      </c>
      <c r="J1421">
        <v>49</v>
      </c>
    </row>
    <row r="1422" spans="2:10" x14ac:dyDescent="0.35">
      <c r="B1422" s="3"/>
      <c r="C1422" s="3"/>
      <c r="F1422" t="s">
        <v>8219</v>
      </c>
      <c r="G1422">
        <v>95</v>
      </c>
      <c r="I1422" t="s">
        <v>8221</v>
      </c>
      <c r="J1422">
        <v>49</v>
      </c>
    </row>
    <row r="1423" spans="2:10" x14ac:dyDescent="0.35">
      <c r="B1423" s="3"/>
      <c r="C1423" s="3"/>
      <c r="F1423" t="s">
        <v>8219</v>
      </c>
      <c r="G1423">
        <v>95</v>
      </c>
      <c r="I1423" t="s">
        <v>8221</v>
      </c>
      <c r="J1423">
        <v>49</v>
      </c>
    </row>
    <row r="1424" spans="2:10" x14ac:dyDescent="0.35">
      <c r="B1424" s="3"/>
      <c r="C1424" s="3"/>
      <c r="F1424" t="s">
        <v>8219</v>
      </c>
      <c r="G1424">
        <v>96</v>
      </c>
      <c r="I1424" t="s">
        <v>8221</v>
      </c>
      <c r="J1424">
        <v>50</v>
      </c>
    </row>
    <row r="1425" spans="2:10" x14ac:dyDescent="0.35">
      <c r="B1425" s="3"/>
      <c r="C1425" s="3"/>
      <c r="F1425" t="s">
        <v>8219</v>
      </c>
      <c r="G1425">
        <v>96</v>
      </c>
      <c r="I1425" t="s">
        <v>8221</v>
      </c>
      <c r="J1425">
        <v>50</v>
      </c>
    </row>
    <row r="1426" spans="2:10" x14ac:dyDescent="0.35">
      <c r="B1426" s="3"/>
      <c r="C1426" s="3"/>
      <c r="F1426" t="s">
        <v>8219</v>
      </c>
      <c r="G1426">
        <v>96</v>
      </c>
      <c r="I1426" t="s">
        <v>8221</v>
      </c>
      <c r="J1426">
        <v>52</v>
      </c>
    </row>
    <row r="1427" spans="2:10" x14ac:dyDescent="0.35">
      <c r="B1427" s="3"/>
      <c r="C1427" s="3"/>
      <c r="F1427" t="s">
        <v>8219</v>
      </c>
      <c r="G1427">
        <v>96</v>
      </c>
      <c r="I1427" t="s">
        <v>8221</v>
      </c>
      <c r="J1427">
        <v>52</v>
      </c>
    </row>
    <row r="1428" spans="2:10" x14ac:dyDescent="0.35">
      <c r="B1428" s="3"/>
      <c r="C1428" s="3"/>
      <c r="F1428" t="s">
        <v>8219</v>
      </c>
      <c r="G1428">
        <v>96</v>
      </c>
      <c r="I1428" t="s">
        <v>8221</v>
      </c>
      <c r="J1428">
        <v>52</v>
      </c>
    </row>
    <row r="1429" spans="2:10" x14ac:dyDescent="0.35">
      <c r="B1429" s="3"/>
      <c r="C1429" s="3"/>
      <c r="F1429" t="s">
        <v>8219</v>
      </c>
      <c r="G1429">
        <v>96</v>
      </c>
      <c r="I1429" t="s">
        <v>8221</v>
      </c>
      <c r="J1429">
        <v>53</v>
      </c>
    </row>
    <row r="1430" spans="2:10" x14ac:dyDescent="0.35">
      <c r="B1430" s="3"/>
      <c r="C1430" s="3"/>
      <c r="F1430" t="s">
        <v>8219</v>
      </c>
      <c r="G1430">
        <v>96</v>
      </c>
      <c r="I1430" t="s">
        <v>8221</v>
      </c>
      <c r="J1430">
        <v>53</v>
      </c>
    </row>
    <row r="1431" spans="2:10" x14ac:dyDescent="0.35">
      <c r="B1431" s="3"/>
      <c r="C1431" s="3"/>
      <c r="F1431" t="s">
        <v>8219</v>
      </c>
      <c r="G1431">
        <v>96</v>
      </c>
      <c r="I1431" t="s">
        <v>8221</v>
      </c>
      <c r="J1431">
        <v>55</v>
      </c>
    </row>
    <row r="1432" spans="2:10" x14ac:dyDescent="0.35">
      <c r="B1432" s="3"/>
      <c r="C1432" s="3"/>
      <c r="F1432" t="s">
        <v>8219</v>
      </c>
      <c r="G1432">
        <v>96</v>
      </c>
      <c r="I1432" t="s">
        <v>8221</v>
      </c>
      <c r="J1432">
        <v>55</v>
      </c>
    </row>
    <row r="1433" spans="2:10" x14ac:dyDescent="0.35">
      <c r="B1433" s="3"/>
      <c r="C1433" s="3"/>
      <c r="F1433" t="s">
        <v>8219</v>
      </c>
      <c r="G1433">
        <v>96</v>
      </c>
      <c r="I1433" t="s">
        <v>8221</v>
      </c>
      <c r="J1433">
        <v>56</v>
      </c>
    </row>
    <row r="1434" spans="2:10" x14ac:dyDescent="0.35">
      <c r="B1434" s="3"/>
      <c r="C1434" s="3"/>
      <c r="F1434" t="s">
        <v>8219</v>
      </c>
      <c r="G1434">
        <v>97</v>
      </c>
      <c r="I1434" t="s">
        <v>8221</v>
      </c>
      <c r="J1434">
        <v>57</v>
      </c>
    </row>
    <row r="1435" spans="2:10" x14ac:dyDescent="0.35">
      <c r="B1435" s="3"/>
      <c r="C1435" s="3"/>
      <c r="F1435" t="s">
        <v>8219</v>
      </c>
      <c r="G1435">
        <v>97</v>
      </c>
      <c r="I1435" t="s">
        <v>8221</v>
      </c>
      <c r="J1435">
        <v>57</v>
      </c>
    </row>
    <row r="1436" spans="2:10" x14ac:dyDescent="0.35">
      <c r="B1436" s="3"/>
      <c r="C1436" s="3"/>
      <c r="F1436" t="s">
        <v>8219</v>
      </c>
      <c r="G1436">
        <v>97</v>
      </c>
      <c r="I1436" t="s">
        <v>8221</v>
      </c>
      <c r="J1436">
        <v>59</v>
      </c>
    </row>
    <row r="1437" spans="2:10" x14ac:dyDescent="0.35">
      <c r="B1437" s="3"/>
      <c r="C1437" s="3"/>
      <c r="F1437" t="s">
        <v>8219</v>
      </c>
      <c r="G1437">
        <v>97</v>
      </c>
      <c r="I1437" t="s">
        <v>8221</v>
      </c>
      <c r="J1437">
        <v>60</v>
      </c>
    </row>
    <row r="1438" spans="2:10" x14ac:dyDescent="0.35">
      <c r="B1438" s="3"/>
      <c r="C1438" s="3"/>
      <c r="F1438" t="s">
        <v>8219</v>
      </c>
      <c r="G1438">
        <v>97</v>
      </c>
      <c r="I1438" t="s">
        <v>8221</v>
      </c>
      <c r="J1438">
        <v>60</v>
      </c>
    </row>
    <row r="1439" spans="2:10" x14ac:dyDescent="0.35">
      <c r="B1439" s="3"/>
      <c r="C1439" s="3"/>
      <c r="F1439" t="s">
        <v>8219</v>
      </c>
      <c r="G1439">
        <v>97</v>
      </c>
      <c r="I1439" t="s">
        <v>8221</v>
      </c>
      <c r="J1439">
        <v>66</v>
      </c>
    </row>
    <row r="1440" spans="2:10" x14ac:dyDescent="0.35">
      <c r="B1440" s="3"/>
      <c r="C1440" s="3"/>
      <c r="F1440" t="s">
        <v>8219</v>
      </c>
      <c r="G1440">
        <v>97</v>
      </c>
      <c r="I1440" t="s">
        <v>8221</v>
      </c>
      <c r="J1440">
        <v>67</v>
      </c>
    </row>
    <row r="1441" spans="2:10" x14ac:dyDescent="0.35">
      <c r="B1441" s="3"/>
      <c r="C1441" s="3"/>
      <c r="F1441" t="s">
        <v>8219</v>
      </c>
      <c r="G1441">
        <v>98</v>
      </c>
      <c r="I1441" t="s">
        <v>8221</v>
      </c>
      <c r="J1441">
        <v>68</v>
      </c>
    </row>
    <row r="1442" spans="2:10" x14ac:dyDescent="0.35">
      <c r="B1442" s="3"/>
      <c r="C1442" s="3"/>
      <c r="F1442" t="s">
        <v>8219</v>
      </c>
      <c r="G1442">
        <v>98</v>
      </c>
      <c r="I1442" t="s">
        <v>8221</v>
      </c>
      <c r="J1442">
        <v>70</v>
      </c>
    </row>
    <row r="1443" spans="2:10" x14ac:dyDescent="0.35">
      <c r="B1443" s="3"/>
      <c r="C1443" s="3"/>
      <c r="F1443" t="s">
        <v>8219</v>
      </c>
      <c r="G1443">
        <v>98</v>
      </c>
      <c r="I1443" t="s">
        <v>8221</v>
      </c>
      <c r="J1443">
        <v>70</v>
      </c>
    </row>
    <row r="1444" spans="2:10" x14ac:dyDescent="0.35">
      <c r="B1444" s="3"/>
      <c r="C1444" s="3"/>
      <c r="F1444" t="s">
        <v>8219</v>
      </c>
      <c r="G1444">
        <v>98</v>
      </c>
      <c r="I1444" t="s">
        <v>8221</v>
      </c>
      <c r="J1444">
        <v>72</v>
      </c>
    </row>
    <row r="1445" spans="2:10" x14ac:dyDescent="0.35">
      <c r="B1445" s="3"/>
      <c r="C1445" s="3"/>
      <c r="F1445" t="s">
        <v>8219</v>
      </c>
      <c r="G1445">
        <v>98</v>
      </c>
      <c r="I1445" t="s">
        <v>8221</v>
      </c>
      <c r="J1445">
        <v>72</v>
      </c>
    </row>
    <row r="1446" spans="2:10" x14ac:dyDescent="0.35">
      <c r="B1446" s="3"/>
      <c r="C1446" s="3"/>
      <c r="F1446" t="s">
        <v>8219</v>
      </c>
      <c r="G1446">
        <v>98</v>
      </c>
      <c r="I1446" t="s">
        <v>8221</v>
      </c>
      <c r="J1446">
        <v>73</v>
      </c>
    </row>
    <row r="1447" spans="2:10" x14ac:dyDescent="0.35">
      <c r="B1447" s="3"/>
      <c r="C1447" s="3"/>
      <c r="F1447" t="s">
        <v>8219</v>
      </c>
      <c r="G1447">
        <v>99</v>
      </c>
      <c r="I1447" t="s">
        <v>8221</v>
      </c>
      <c r="J1447">
        <v>75</v>
      </c>
    </row>
    <row r="1448" spans="2:10" x14ac:dyDescent="0.35">
      <c r="B1448" s="3"/>
      <c r="C1448" s="3"/>
      <c r="F1448" t="s">
        <v>8219</v>
      </c>
      <c r="G1448">
        <v>99</v>
      </c>
      <c r="I1448" t="s">
        <v>8221</v>
      </c>
      <c r="J1448">
        <v>76</v>
      </c>
    </row>
    <row r="1449" spans="2:10" x14ac:dyDescent="0.35">
      <c r="B1449" s="3"/>
      <c r="C1449" s="3"/>
      <c r="F1449" t="s">
        <v>8219</v>
      </c>
      <c r="G1449">
        <v>99</v>
      </c>
      <c r="I1449" t="s">
        <v>8221</v>
      </c>
      <c r="J1449">
        <v>76</v>
      </c>
    </row>
    <row r="1450" spans="2:10" x14ac:dyDescent="0.35">
      <c r="B1450" s="3"/>
      <c r="C1450" s="3"/>
      <c r="F1450" t="s">
        <v>8219</v>
      </c>
      <c r="G1450">
        <v>99</v>
      </c>
      <c r="I1450" t="s">
        <v>8221</v>
      </c>
      <c r="J1450">
        <v>76</v>
      </c>
    </row>
    <row r="1451" spans="2:10" x14ac:dyDescent="0.35">
      <c r="B1451" s="3"/>
      <c r="C1451" s="3"/>
      <c r="F1451" t="s">
        <v>8219</v>
      </c>
      <c r="G1451">
        <v>99</v>
      </c>
      <c r="I1451" t="s">
        <v>8221</v>
      </c>
      <c r="J1451">
        <v>79</v>
      </c>
    </row>
    <row r="1452" spans="2:10" x14ac:dyDescent="0.35">
      <c r="B1452" s="3"/>
      <c r="C1452" s="3"/>
      <c r="F1452" t="s">
        <v>8219</v>
      </c>
      <c r="G1452">
        <v>99</v>
      </c>
      <c r="I1452" t="s">
        <v>8221</v>
      </c>
      <c r="J1452">
        <v>81</v>
      </c>
    </row>
    <row r="1453" spans="2:10" x14ac:dyDescent="0.35">
      <c r="B1453" s="3"/>
      <c r="C1453" s="3"/>
      <c r="F1453" t="s">
        <v>8219</v>
      </c>
      <c r="G1453">
        <v>99</v>
      </c>
      <c r="I1453" t="s">
        <v>8221</v>
      </c>
      <c r="J1453">
        <v>81</v>
      </c>
    </row>
    <row r="1454" spans="2:10" x14ac:dyDescent="0.35">
      <c r="B1454" s="3"/>
      <c r="C1454" s="3"/>
      <c r="F1454" t="s">
        <v>8219</v>
      </c>
      <c r="G1454">
        <v>100</v>
      </c>
      <c r="I1454" t="s">
        <v>8221</v>
      </c>
      <c r="J1454">
        <v>83</v>
      </c>
    </row>
    <row r="1455" spans="2:10" x14ac:dyDescent="0.35">
      <c r="B1455" s="3"/>
      <c r="C1455" s="3"/>
      <c r="F1455" t="s">
        <v>8219</v>
      </c>
      <c r="G1455">
        <v>100</v>
      </c>
      <c r="I1455" t="s">
        <v>8221</v>
      </c>
      <c r="J1455">
        <v>84</v>
      </c>
    </row>
    <row r="1456" spans="2:10" x14ac:dyDescent="0.35">
      <c r="B1456" s="3"/>
      <c r="C1456" s="3"/>
      <c r="F1456" t="s">
        <v>8219</v>
      </c>
      <c r="G1456">
        <v>100</v>
      </c>
      <c r="I1456" t="s">
        <v>8221</v>
      </c>
      <c r="J1456">
        <v>84</v>
      </c>
    </row>
    <row r="1457" spans="2:10" x14ac:dyDescent="0.35">
      <c r="B1457" s="3"/>
      <c r="C1457" s="3"/>
      <c r="F1457" t="s">
        <v>8219</v>
      </c>
      <c r="G1457">
        <v>100</v>
      </c>
      <c r="I1457" t="s">
        <v>8221</v>
      </c>
      <c r="J1457">
        <v>84</v>
      </c>
    </row>
    <row r="1458" spans="2:10" x14ac:dyDescent="0.35">
      <c r="B1458" s="3"/>
      <c r="C1458" s="3"/>
      <c r="F1458" t="s">
        <v>8219</v>
      </c>
      <c r="G1458">
        <v>100</v>
      </c>
      <c r="I1458" t="s">
        <v>8221</v>
      </c>
      <c r="J1458">
        <v>85</v>
      </c>
    </row>
    <row r="1459" spans="2:10" x14ac:dyDescent="0.35">
      <c r="B1459" s="3"/>
      <c r="C1459" s="3"/>
      <c r="F1459" t="s">
        <v>8219</v>
      </c>
      <c r="G1459">
        <v>100</v>
      </c>
      <c r="I1459" t="s">
        <v>8221</v>
      </c>
      <c r="J1459">
        <v>86</v>
      </c>
    </row>
    <row r="1460" spans="2:10" x14ac:dyDescent="0.35">
      <c r="B1460" s="3"/>
      <c r="C1460" s="3"/>
      <c r="F1460" t="s">
        <v>8219</v>
      </c>
      <c r="G1460">
        <v>100</v>
      </c>
      <c r="I1460" t="s">
        <v>8221</v>
      </c>
      <c r="J1460">
        <v>89</v>
      </c>
    </row>
    <row r="1461" spans="2:10" x14ac:dyDescent="0.35">
      <c r="B1461" s="3"/>
      <c r="C1461" s="3"/>
      <c r="F1461" t="s">
        <v>8219</v>
      </c>
      <c r="G1461">
        <v>100</v>
      </c>
      <c r="I1461" t="s">
        <v>8221</v>
      </c>
      <c r="J1461">
        <v>90</v>
      </c>
    </row>
    <row r="1462" spans="2:10" x14ac:dyDescent="0.35">
      <c r="B1462" s="3"/>
      <c r="C1462" s="3"/>
      <c r="F1462" t="s">
        <v>8219</v>
      </c>
      <c r="G1462">
        <v>101</v>
      </c>
      <c r="I1462" t="s">
        <v>8221</v>
      </c>
      <c r="J1462">
        <v>91</v>
      </c>
    </row>
    <row r="1463" spans="2:10" x14ac:dyDescent="0.35">
      <c r="B1463" s="3"/>
      <c r="C1463" s="3"/>
      <c r="F1463" t="s">
        <v>8219</v>
      </c>
      <c r="G1463">
        <v>101</v>
      </c>
      <c r="I1463" t="s">
        <v>8221</v>
      </c>
      <c r="J1463">
        <v>92</v>
      </c>
    </row>
    <row r="1464" spans="2:10" x14ac:dyDescent="0.35">
      <c r="B1464" s="3"/>
      <c r="C1464" s="3"/>
      <c r="F1464" t="s">
        <v>8219</v>
      </c>
      <c r="G1464">
        <v>101</v>
      </c>
      <c r="I1464" t="s">
        <v>8221</v>
      </c>
      <c r="J1464">
        <v>92</v>
      </c>
    </row>
    <row r="1465" spans="2:10" x14ac:dyDescent="0.35">
      <c r="B1465" s="3"/>
      <c r="C1465" s="3"/>
      <c r="F1465" t="s">
        <v>8219</v>
      </c>
      <c r="G1465">
        <v>101</v>
      </c>
      <c r="I1465" t="s">
        <v>8221</v>
      </c>
      <c r="J1465">
        <v>93</v>
      </c>
    </row>
    <row r="1466" spans="2:10" x14ac:dyDescent="0.35">
      <c r="B1466" s="3"/>
      <c r="C1466" s="3"/>
      <c r="F1466" t="s">
        <v>8219</v>
      </c>
      <c r="G1466">
        <v>102</v>
      </c>
      <c r="I1466" t="s">
        <v>8221</v>
      </c>
      <c r="J1466">
        <v>94</v>
      </c>
    </row>
    <row r="1467" spans="2:10" x14ac:dyDescent="0.35">
      <c r="B1467" s="3"/>
      <c r="C1467" s="3"/>
      <c r="F1467" t="s">
        <v>8219</v>
      </c>
      <c r="G1467">
        <v>102</v>
      </c>
      <c r="I1467" t="s">
        <v>8221</v>
      </c>
      <c r="J1467">
        <v>94</v>
      </c>
    </row>
    <row r="1468" spans="2:10" x14ac:dyDescent="0.35">
      <c r="B1468" s="3"/>
      <c r="C1468" s="3"/>
      <c r="F1468" t="s">
        <v>8219</v>
      </c>
      <c r="G1468">
        <v>102</v>
      </c>
      <c r="I1468" t="s">
        <v>8221</v>
      </c>
      <c r="J1468">
        <v>94</v>
      </c>
    </row>
    <row r="1469" spans="2:10" x14ac:dyDescent="0.35">
      <c r="B1469" s="3"/>
      <c r="C1469" s="3"/>
      <c r="F1469" t="s">
        <v>8219</v>
      </c>
      <c r="G1469">
        <v>102</v>
      </c>
      <c r="I1469" t="s">
        <v>8221</v>
      </c>
      <c r="J1469">
        <v>95</v>
      </c>
    </row>
    <row r="1470" spans="2:10" x14ac:dyDescent="0.35">
      <c r="B1470" s="3"/>
      <c r="C1470" s="3"/>
      <c r="F1470" t="s">
        <v>8219</v>
      </c>
      <c r="G1470">
        <v>102</v>
      </c>
      <c r="I1470" t="s">
        <v>8221</v>
      </c>
      <c r="J1470">
        <v>96</v>
      </c>
    </row>
    <row r="1471" spans="2:10" x14ac:dyDescent="0.35">
      <c r="B1471" s="3"/>
      <c r="C1471" s="3"/>
      <c r="F1471" t="s">
        <v>8219</v>
      </c>
      <c r="G1471">
        <v>103</v>
      </c>
      <c r="I1471" t="s">
        <v>8221</v>
      </c>
      <c r="J1471">
        <v>96</v>
      </c>
    </row>
    <row r="1472" spans="2:10" x14ac:dyDescent="0.35">
      <c r="B1472" s="3"/>
      <c r="C1472" s="3"/>
      <c r="F1472" t="s">
        <v>8219</v>
      </c>
      <c r="G1472">
        <v>103</v>
      </c>
      <c r="I1472" t="s">
        <v>8221</v>
      </c>
      <c r="J1472">
        <v>96</v>
      </c>
    </row>
    <row r="1473" spans="2:10" x14ac:dyDescent="0.35">
      <c r="B1473" s="3"/>
      <c r="C1473" s="3"/>
      <c r="F1473" t="s">
        <v>8219</v>
      </c>
      <c r="G1473">
        <v>103</v>
      </c>
      <c r="I1473" t="s">
        <v>8221</v>
      </c>
      <c r="J1473">
        <v>96</v>
      </c>
    </row>
    <row r="1474" spans="2:10" x14ac:dyDescent="0.35">
      <c r="B1474" s="3"/>
      <c r="C1474" s="3"/>
      <c r="F1474" t="s">
        <v>8219</v>
      </c>
      <c r="G1474">
        <v>103</v>
      </c>
      <c r="I1474" t="s">
        <v>8221</v>
      </c>
      <c r="J1474">
        <v>98</v>
      </c>
    </row>
    <row r="1475" spans="2:10" x14ac:dyDescent="0.35">
      <c r="B1475" s="3"/>
      <c r="C1475" s="3"/>
      <c r="F1475" t="s">
        <v>8219</v>
      </c>
      <c r="G1475">
        <v>103</v>
      </c>
      <c r="I1475" t="s">
        <v>8221</v>
      </c>
      <c r="J1475">
        <v>99</v>
      </c>
    </row>
    <row r="1476" spans="2:10" x14ac:dyDescent="0.35">
      <c r="B1476" s="3"/>
      <c r="C1476" s="3"/>
      <c r="F1476" t="s">
        <v>8219</v>
      </c>
      <c r="G1476">
        <v>103</v>
      </c>
      <c r="I1476" t="s">
        <v>8221</v>
      </c>
      <c r="J1476">
        <v>99</v>
      </c>
    </row>
    <row r="1477" spans="2:10" x14ac:dyDescent="0.35">
      <c r="B1477" s="3"/>
      <c r="C1477" s="3"/>
      <c r="F1477" t="s">
        <v>8219</v>
      </c>
      <c r="G1477">
        <v>104</v>
      </c>
      <c r="I1477" t="s">
        <v>8221</v>
      </c>
      <c r="J1477">
        <v>100</v>
      </c>
    </row>
    <row r="1478" spans="2:10" x14ac:dyDescent="0.35">
      <c r="B1478" s="3"/>
      <c r="C1478" s="3"/>
      <c r="F1478" t="s">
        <v>8219</v>
      </c>
      <c r="G1478">
        <v>104</v>
      </c>
      <c r="I1478" t="s">
        <v>8221</v>
      </c>
      <c r="J1478">
        <v>103</v>
      </c>
    </row>
    <row r="1479" spans="2:10" x14ac:dyDescent="0.35">
      <c r="B1479" s="3"/>
      <c r="C1479" s="3"/>
      <c r="F1479" t="s">
        <v>8219</v>
      </c>
      <c r="G1479">
        <v>104</v>
      </c>
      <c r="I1479" t="s">
        <v>8221</v>
      </c>
      <c r="J1479">
        <v>105</v>
      </c>
    </row>
    <row r="1480" spans="2:10" x14ac:dyDescent="0.35">
      <c r="B1480" s="3"/>
      <c r="C1480" s="3"/>
      <c r="F1480" t="s">
        <v>8219</v>
      </c>
      <c r="G1480">
        <v>104</v>
      </c>
      <c r="I1480" t="s">
        <v>8221</v>
      </c>
      <c r="J1480">
        <v>108</v>
      </c>
    </row>
    <row r="1481" spans="2:10" x14ac:dyDescent="0.35">
      <c r="B1481" s="3"/>
      <c r="C1481" s="3"/>
      <c r="F1481" t="s">
        <v>8219</v>
      </c>
      <c r="G1481">
        <v>104</v>
      </c>
      <c r="I1481" t="s">
        <v>8221</v>
      </c>
      <c r="J1481">
        <v>110</v>
      </c>
    </row>
    <row r="1482" spans="2:10" x14ac:dyDescent="0.35">
      <c r="B1482" s="3"/>
      <c r="C1482" s="3"/>
      <c r="F1482" t="s">
        <v>8219</v>
      </c>
      <c r="G1482">
        <v>104</v>
      </c>
      <c r="I1482" t="s">
        <v>8221</v>
      </c>
      <c r="J1482">
        <v>113</v>
      </c>
    </row>
    <row r="1483" spans="2:10" x14ac:dyDescent="0.35">
      <c r="B1483" s="3"/>
      <c r="C1483" s="3"/>
      <c r="F1483" t="s">
        <v>8219</v>
      </c>
      <c r="G1483">
        <v>104</v>
      </c>
      <c r="I1483" t="s">
        <v>8221</v>
      </c>
      <c r="J1483">
        <v>114</v>
      </c>
    </row>
    <row r="1484" spans="2:10" x14ac:dyDescent="0.35">
      <c r="B1484" s="3"/>
      <c r="C1484" s="3"/>
      <c r="F1484" t="s">
        <v>8219</v>
      </c>
      <c r="G1484">
        <v>104</v>
      </c>
      <c r="I1484" t="s">
        <v>8221</v>
      </c>
      <c r="J1484">
        <v>114</v>
      </c>
    </row>
    <row r="1485" spans="2:10" x14ac:dyDescent="0.35">
      <c r="B1485" s="3"/>
      <c r="C1485" s="3"/>
      <c r="F1485" t="s">
        <v>8219</v>
      </c>
      <c r="G1485">
        <v>104</v>
      </c>
      <c r="I1485" t="s">
        <v>8221</v>
      </c>
      <c r="J1485">
        <v>117</v>
      </c>
    </row>
    <row r="1486" spans="2:10" x14ac:dyDescent="0.35">
      <c r="B1486" s="3"/>
      <c r="C1486" s="3"/>
      <c r="F1486" t="s">
        <v>8219</v>
      </c>
      <c r="G1486">
        <v>104</v>
      </c>
      <c r="I1486" t="s">
        <v>8221</v>
      </c>
      <c r="J1486">
        <v>118</v>
      </c>
    </row>
    <row r="1487" spans="2:10" x14ac:dyDescent="0.35">
      <c r="B1487" s="3"/>
      <c r="C1487" s="3"/>
      <c r="F1487" t="s">
        <v>8219</v>
      </c>
      <c r="G1487">
        <v>104</v>
      </c>
      <c r="I1487" t="s">
        <v>8221</v>
      </c>
      <c r="J1487">
        <v>121</v>
      </c>
    </row>
    <row r="1488" spans="2:10" x14ac:dyDescent="0.35">
      <c r="B1488" s="3"/>
      <c r="C1488" s="3"/>
      <c r="F1488" t="s">
        <v>8219</v>
      </c>
      <c r="G1488">
        <v>104</v>
      </c>
      <c r="I1488" t="s">
        <v>8221</v>
      </c>
      <c r="J1488">
        <v>122</v>
      </c>
    </row>
    <row r="1489" spans="2:10" x14ac:dyDescent="0.35">
      <c r="B1489" s="3"/>
      <c r="C1489" s="3"/>
      <c r="F1489" t="s">
        <v>8219</v>
      </c>
      <c r="G1489">
        <v>104</v>
      </c>
      <c r="I1489" t="s">
        <v>8221</v>
      </c>
      <c r="J1489">
        <v>123</v>
      </c>
    </row>
    <row r="1490" spans="2:10" x14ac:dyDescent="0.35">
      <c r="B1490" s="3"/>
      <c r="C1490" s="3"/>
      <c r="F1490" t="s">
        <v>8219</v>
      </c>
      <c r="G1490">
        <v>104</v>
      </c>
      <c r="I1490" t="s">
        <v>8221</v>
      </c>
      <c r="J1490">
        <v>123</v>
      </c>
    </row>
    <row r="1491" spans="2:10" x14ac:dyDescent="0.35">
      <c r="B1491" s="3"/>
      <c r="C1491" s="3"/>
      <c r="F1491" t="s">
        <v>8219</v>
      </c>
      <c r="G1491">
        <v>105</v>
      </c>
      <c r="I1491" t="s">
        <v>8221</v>
      </c>
      <c r="J1491">
        <v>124</v>
      </c>
    </row>
    <row r="1492" spans="2:10" x14ac:dyDescent="0.35">
      <c r="B1492" s="3"/>
      <c r="C1492" s="3"/>
      <c r="F1492" t="s">
        <v>8219</v>
      </c>
      <c r="G1492">
        <v>105</v>
      </c>
      <c r="I1492" t="s">
        <v>8221</v>
      </c>
      <c r="J1492">
        <v>124</v>
      </c>
    </row>
    <row r="1493" spans="2:10" x14ac:dyDescent="0.35">
      <c r="B1493" s="3"/>
      <c r="C1493" s="3"/>
      <c r="F1493" t="s">
        <v>8219</v>
      </c>
      <c r="G1493">
        <v>105</v>
      </c>
      <c r="I1493" t="s">
        <v>8221</v>
      </c>
      <c r="J1493">
        <v>125</v>
      </c>
    </row>
    <row r="1494" spans="2:10" x14ac:dyDescent="0.35">
      <c r="B1494" s="3"/>
      <c r="C1494" s="3"/>
      <c r="F1494" t="s">
        <v>8219</v>
      </c>
      <c r="G1494">
        <v>105</v>
      </c>
      <c r="I1494" t="s">
        <v>8221</v>
      </c>
      <c r="J1494">
        <v>129</v>
      </c>
    </row>
    <row r="1495" spans="2:10" x14ac:dyDescent="0.35">
      <c r="B1495" s="3"/>
      <c r="C1495" s="3"/>
      <c r="F1495" t="s">
        <v>8219</v>
      </c>
      <c r="G1495">
        <v>105</v>
      </c>
      <c r="I1495" t="s">
        <v>8221</v>
      </c>
      <c r="J1495">
        <v>135</v>
      </c>
    </row>
    <row r="1496" spans="2:10" x14ac:dyDescent="0.35">
      <c r="B1496" s="3"/>
      <c r="C1496" s="3"/>
      <c r="F1496" t="s">
        <v>8219</v>
      </c>
      <c r="G1496">
        <v>106</v>
      </c>
      <c r="I1496" t="s">
        <v>8221</v>
      </c>
      <c r="J1496">
        <v>139</v>
      </c>
    </row>
    <row r="1497" spans="2:10" x14ac:dyDescent="0.35">
      <c r="B1497" s="3"/>
      <c r="C1497" s="3"/>
      <c r="F1497" t="s">
        <v>8219</v>
      </c>
      <c r="G1497">
        <v>107</v>
      </c>
      <c r="I1497" t="s">
        <v>8221</v>
      </c>
      <c r="J1497">
        <v>140</v>
      </c>
    </row>
    <row r="1498" spans="2:10" x14ac:dyDescent="0.35">
      <c r="B1498" s="3"/>
      <c r="C1498" s="3"/>
      <c r="F1498" t="s">
        <v>8219</v>
      </c>
      <c r="G1498">
        <v>107</v>
      </c>
      <c r="I1498" t="s">
        <v>8221</v>
      </c>
      <c r="J1498">
        <v>140</v>
      </c>
    </row>
    <row r="1499" spans="2:10" x14ac:dyDescent="0.35">
      <c r="B1499" s="3"/>
      <c r="C1499" s="3"/>
      <c r="F1499" t="s">
        <v>8219</v>
      </c>
      <c r="G1499">
        <v>107</v>
      </c>
      <c r="I1499" t="s">
        <v>8221</v>
      </c>
      <c r="J1499">
        <v>140</v>
      </c>
    </row>
    <row r="1500" spans="2:10" x14ac:dyDescent="0.35">
      <c r="B1500" s="3"/>
      <c r="C1500" s="3"/>
      <c r="F1500" t="s">
        <v>8219</v>
      </c>
      <c r="G1500">
        <v>107</v>
      </c>
      <c r="I1500" t="s">
        <v>8221</v>
      </c>
      <c r="J1500">
        <v>147</v>
      </c>
    </row>
    <row r="1501" spans="2:10" x14ac:dyDescent="0.35">
      <c r="B1501" s="3"/>
      <c r="C1501" s="3"/>
      <c r="F1501" t="s">
        <v>8219</v>
      </c>
      <c r="G1501">
        <v>107</v>
      </c>
      <c r="I1501" t="s">
        <v>8221</v>
      </c>
      <c r="J1501">
        <v>147</v>
      </c>
    </row>
    <row r="1502" spans="2:10" x14ac:dyDescent="0.35">
      <c r="B1502" s="3"/>
      <c r="C1502" s="3"/>
      <c r="F1502" t="s">
        <v>8219</v>
      </c>
      <c r="G1502">
        <v>107</v>
      </c>
      <c r="I1502" t="s">
        <v>8221</v>
      </c>
      <c r="J1502">
        <v>148</v>
      </c>
    </row>
    <row r="1503" spans="2:10" x14ac:dyDescent="0.35">
      <c r="B1503" s="3"/>
      <c r="C1503" s="3"/>
      <c r="F1503" t="s">
        <v>8219</v>
      </c>
      <c r="G1503">
        <v>107</v>
      </c>
      <c r="I1503" t="s">
        <v>8221</v>
      </c>
      <c r="J1503">
        <v>152</v>
      </c>
    </row>
    <row r="1504" spans="2:10" x14ac:dyDescent="0.35">
      <c r="B1504" s="3"/>
      <c r="C1504" s="3"/>
      <c r="F1504" t="s">
        <v>8219</v>
      </c>
      <c r="G1504">
        <v>108</v>
      </c>
      <c r="I1504" t="s">
        <v>8221</v>
      </c>
      <c r="J1504">
        <v>167</v>
      </c>
    </row>
    <row r="1505" spans="2:10" x14ac:dyDescent="0.35">
      <c r="B1505" s="3"/>
      <c r="C1505" s="3"/>
      <c r="F1505" t="s">
        <v>8219</v>
      </c>
      <c r="G1505">
        <v>108</v>
      </c>
      <c r="I1505" t="s">
        <v>8221</v>
      </c>
      <c r="J1505">
        <v>170</v>
      </c>
    </row>
    <row r="1506" spans="2:10" x14ac:dyDescent="0.35">
      <c r="B1506" s="3"/>
      <c r="C1506" s="3"/>
      <c r="F1506" t="s">
        <v>8219</v>
      </c>
      <c r="G1506">
        <v>108</v>
      </c>
      <c r="I1506" t="s">
        <v>8221</v>
      </c>
      <c r="J1506">
        <v>171</v>
      </c>
    </row>
    <row r="1507" spans="2:10" x14ac:dyDescent="0.35">
      <c r="B1507" s="3"/>
      <c r="C1507" s="3"/>
      <c r="F1507" t="s">
        <v>8219</v>
      </c>
      <c r="G1507">
        <v>108</v>
      </c>
      <c r="I1507" t="s">
        <v>8221</v>
      </c>
      <c r="J1507">
        <v>171</v>
      </c>
    </row>
    <row r="1508" spans="2:10" x14ac:dyDescent="0.35">
      <c r="B1508" s="3"/>
      <c r="C1508" s="3"/>
      <c r="F1508" t="s">
        <v>8219</v>
      </c>
      <c r="G1508">
        <v>108</v>
      </c>
      <c r="I1508" t="s">
        <v>8221</v>
      </c>
      <c r="J1508">
        <v>179</v>
      </c>
    </row>
    <row r="1509" spans="2:10" x14ac:dyDescent="0.35">
      <c r="B1509" s="3"/>
      <c r="C1509" s="3"/>
      <c r="F1509" t="s">
        <v>8219</v>
      </c>
      <c r="G1509">
        <v>108</v>
      </c>
      <c r="I1509" t="s">
        <v>8221</v>
      </c>
      <c r="J1509">
        <v>185</v>
      </c>
    </row>
    <row r="1510" spans="2:10" x14ac:dyDescent="0.35">
      <c r="B1510" s="3"/>
      <c r="C1510" s="3"/>
      <c r="F1510" t="s">
        <v>8219</v>
      </c>
      <c r="G1510">
        <v>108</v>
      </c>
      <c r="I1510" t="s">
        <v>8221</v>
      </c>
      <c r="J1510">
        <v>188</v>
      </c>
    </row>
    <row r="1511" spans="2:10" x14ac:dyDescent="0.35">
      <c r="B1511" s="3"/>
      <c r="C1511" s="3"/>
      <c r="F1511" t="s">
        <v>8219</v>
      </c>
      <c r="G1511">
        <v>108</v>
      </c>
      <c r="I1511" t="s">
        <v>8221</v>
      </c>
      <c r="J1511">
        <v>196</v>
      </c>
    </row>
    <row r="1512" spans="2:10" x14ac:dyDescent="0.35">
      <c r="B1512" s="3"/>
      <c r="C1512" s="3"/>
      <c r="F1512" t="s">
        <v>8219</v>
      </c>
      <c r="G1512">
        <v>108</v>
      </c>
      <c r="I1512" t="s">
        <v>8221</v>
      </c>
      <c r="J1512">
        <v>196</v>
      </c>
    </row>
    <row r="1513" spans="2:10" x14ac:dyDescent="0.35">
      <c r="B1513" s="3"/>
      <c r="C1513" s="3"/>
      <c r="F1513" t="s">
        <v>8219</v>
      </c>
      <c r="G1513">
        <v>108</v>
      </c>
      <c r="I1513" t="s">
        <v>8221</v>
      </c>
      <c r="J1513">
        <v>197</v>
      </c>
    </row>
    <row r="1514" spans="2:10" x14ac:dyDescent="0.35">
      <c r="B1514" s="3"/>
      <c r="C1514" s="3"/>
      <c r="F1514" t="s">
        <v>8219</v>
      </c>
      <c r="G1514">
        <v>108</v>
      </c>
      <c r="I1514" t="s">
        <v>8221</v>
      </c>
      <c r="J1514">
        <v>201</v>
      </c>
    </row>
    <row r="1515" spans="2:10" x14ac:dyDescent="0.35">
      <c r="B1515" s="3"/>
      <c r="C1515" s="3"/>
      <c r="F1515" t="s">
        <v>8219</v>
      </c>
      <c r="G1515">
        <v>109</v>
      </c>
      <c r="I1515" t="s">
        <v>8221</v>
      </c>
      <c r="J1515">
        <v>202</v>
      </c>
    </row>
    <row r="1516" spans="2:10" x14ac:dyDescent="0.35">
      <c r="B1516" s="3"/>
      <c r="C1516" s="3"/>
      <c r="F1516" t="s">
        <v>8219</v>
      </c>
      <c r="G1516">
        <v>109</v>
      </c>
      <c r="I1516" t="s">
        <v>8221</v>
      </c>
      <c r="J1516">
        <v>215</v>
      </c>
    </row>
    <row r="1517" spans="2:10" x14ac:dyDescent="0.35">
      <c r="B1517" s="3"/>
      <c r="C1517" s="3"/>
      <c r="F1517" t="s">
        <v>8219</v>
      </c>
      <c r="G1517">
        <v>109</v>
      </c>
      <c r="I1517" t="s">
        <v>8221</v>
      </c>
      <c r="J1517">
        <v>229</v>
      </c>
    </row>
    <row r="1518" spans="2:10" x14ac:dyDescent="0.35">
      <c r="B1518" s="3"/>
      <c r="C1518" s="3"/>
      <c r="F1518" t="s">
        <v>8219</v>
      </c>
      <c r="G1518">
        <v>110</v>
      </c>
      <c r="I1518" t="s">
        <v>8221</v>
      </c>
      <c r="J1518">
        <v>236</v>
      </c>
    </row>
    <row r="1519" spans="2:10" x14ac:dyDescent="0.35">
      <c r="B1519" s="3"/>
      <c r="C1519" s="3"/>
      <c r="F1519" t="s">
        <v>8219</v>
      </c>
      <c r="G1519">
        <v>110</v>
      </c>
      <c r="I1519" t="s">
        <v>8221</v>
      </c>
      <c r="J1519">
        <v>285</v>
      </c>
    </row>
    <row r="1520" spans="2:10" x14ac:dyDescent="0.35">
      <c r="B1520" s="3"/>
      <c r="C1520" s="3"/>
      <c r="F1520" t="s">
        <v>8219</v>
      </c>
      <c r="G1520">
        <v>110</v>
      </c>
      <c r="I1520" t="s">
        <v>8221</v>
      </c>
      <c r="J1520">
        <v>296</v>
      </c>
    </row>
    <row r="1521" spans="2:10" x14ac:dyDescent="0.35">
      <c r="B1521" s="3"/>
      <c r="C1521" s="3"/>
      <c r="F1521" t="s">
        <v>8219</v>
      </c>
      <c r="G1521">
        <v>110</v>
      </c>
      <c r="I1521" t="s">
        <v>8221</v>
      </c>
      <c r="J1521">
        <v>310</v>
      </c>
    </row>
    <row r="1522" spans="2:10" x14ac:dyDescent="0.35">
      <c r="B1522" s="3"/>
      <c r="C1522" s="3"/>
      <c r="F1522" t="s">
        <v>8219</v>
      </c>
      <c r="G1522">
        <v>111</v>
      </c>
      <c r="I1522" t="s">
        <v>8221</v>
      </c>
      <c r="J1522">
        <v>311</v>
      </c>
    </row>
    <row r="1523" spans="2:10" x14ac:dyDescent="0.35">
      <c r="B1523" s="3"/>
      <c r="C1523" s="3"/>
      <c r="F1523" t="s">
        <v>8219</v>
      </c>
      <c r="G1523">
        <v>111</v>
      </c>
      <c r="I1523" t="s">
        <v>8221</v>
      </c>
      <c r="J1523">
        <v>312</v>
      </c>
    </row>
    <row r="1524" spans="2:10" x14ac:dyDescent="0.35">
      <c r="B1524" s="3"/>
      <c r="C1524" s="3"/>
      <c r="F1524" t="s">
        <v>8219</v>
      </c>
      <c r="G1524">
        <v>111</v>
      </c>
      <c r="I1524" t="s">
        <v>8221</v>
      </c>
      <c r="J1524">
        <v>336</v>
      </c>
    </row>
    <row r="1525" spans="2:10" x14ac:dyDescent="0.35">
      <c r="B1525" s="3"/>
      <c r="C1525" s="3"/>
      <c r="F1525" t="s">
        <v>8219</v>
      </c>
      <c r="G1525">
        <v>111</v>
      </c>
      <c r="I1525" t="s">
        <v>8221</v>
      </c>
      <c r="J1525">
        <v>338</v>
      </c>
    </row>
    <row r="1526" spans="2:10" x14ac:dyDescent="0.35">
      <c r="B1526" s="3"/>
      <c r="C1526" s="3"/>
      <c r="F1526" t="s">
        <v>8219</v>
      </c>
      <c r="G1526">
        <v>111</v>
      </c>
      <c r="I1526" t="s">
        <v>8221</v>
      </c>
      <c r="J1526">
        <v>369</v>
      </c>
    </row>
    <row r="1527" spans="2:10" x14ac:dyDescent="0.35">
      <c r="B1527" s="3"/>
      <c r="C1527" s="3"/>
      <c r="F1527" t="s">
        <v>8219</v>
      </c>
      <c r="G1527">
        <v>111</v>
      </c>
      <c r="I1527" t="s">
        <v>8221</v>
      </c>
      <c r="J1527">
        <v>456</v>
      </c>
    </row>
    <row r="1528" spans="2:10" x14ac:dyDescent="0.35">
      <c r="B1528" s="3"/>
      <c r="C1528" s="3"/>
      <c r="F1528" t="s">
        <v>8219</v>
      </c>
      <c r="G1528">
        <v>111</v>
      </c>
      <c r="I1528" t="s">
        <v>8221</v>
      </c>
      <c r="J1528">
        <v>534</v>
      </c>
    </row>
    <row r="1529" spans="2:10" x14ac:dyDescent="0.35">
      <c r="B1529" s="3"/>
      <c r="C1529" s="3"/>
      <c r="F1529" t="s">
        <v>8219</v>
      </c>
      <c r="G1529">
        <v>112</v>
      </c>
      <c r="I1529" t="s">
        <v>8221</v>
      </c>
      <c r="J1529">
        <v>890</v>
      </c>
    </row>
    <row r="1530" spans="2:10" x14ac:dyDescent="0.35">
      <c r="B1530" s="3"/>
      <c r="C1530" s="3"/>
      <c r="F1530" t="s">
        <v>8219</v>
      </c>
      <c r="G1530">
        <v>112</v>
      </c>
      <c r="I1530" t="s">
        <v>8221</v>
      </c>
      <c r="J1530">
        <v>975</v>
      </c>
    </row>
    <row r="1531" spans="2:10" x14ac:dyDescent="0.35">
      <c r="B1531" s="3"/>
      <c r="C1531" s="3"/>
      <c r="F1531" t="s">
        <v>8219</v>
      </c>
      <c r="G1531">
        <v>112</v>
      </c>
      <c r="I1531" t="s">
        <v>8221</v>
      </c>
      <c r="J1531">
        <v>1293</v>
      </c>
    </row>
    <row r="1532" spans="2:10" x14ac:dyDescent="0.35">
      <c r="B1532" s="3"/>
      <c r="C1532" s="3"/>
      <c r="F1532" t="s">
        <v>8219</v>
      </c>
      <c r="G1532">
        <v>112</v>
      </c>
    </row>
    <row r="1533" spans="2:10" x14ac:dyDescent="0.35">
      <c r="B1533" s="3"/>
      <c r="C1533" s="3"/>
      <c r="F1533" t="s">
        <v>8219</v>
      </c>
      <c r="G1533">
        <v>112</v>
      </c>
    </row>
    <row r="1534" spans="2:10" x14ac:dyDescent="0.35">
      <c r="B1534" s="3"/>
      <c r="C1534" s="3"/>
      <c r="F1534" t="s">
        <v>8219</v>
      </c>
      <c r="G1534">
        <v>113</v>
      </c>
    </row>
    <row r="1535" spans="2:10" x14ac:dyDescent="0.35">
      <c r="B1535" s="3"/>
      <c r="C1535" s="3"/>
      <c r="F1535" t="s">
        <v>8219</v>
      </c>
      <c r="G1535">
        <v>113</v>
      </c>
    </row>
    <row r="1536" spans="2:10" x14ac:dyDescent="0.35">
      <c r="B1536" s="3"/>
      <c r="C1536" s="3"/>
      <c r="F1536" t="s">
        <v>8219</v>
      </c>
      <c r="G1536">
        <v>113</v>
      </c>
    </row>
    <row r="1537" spans="2:7" x14ac:dyDescent="0.35">
      <c r="B1537" s="3"/>
      <c r="C1537" s="3"/>
      <c r="F1537" t="s">
        <v>8219</v>
      </c>
      <c r="G1537">
        <v>113</v>
      </c>
    </row>
    <row r="1538" spans="2:7" x14ac:dyDescent="0.35">
      <c r="B1538" s="3"/>
      <c r="C1538" s="3"/>
      <c r="F1538" t="s">
        <v>8219</v>
      </c>
      <c r="G1538">
        <v>113</v>
      </c>
    </row>
    <row r="1539" spans="2:7" x14ac:dyDescent="0.35">
      <c r="B1539" s="3"/>
      <c r="C1539" s="3"/>
      <c r="F1539" t="s">
        <v>8219</v>
      </c>
      <c r="G1539">
        <v>113</v>
      </c>
    </row>
    <row r="1540" spans="2:7" x14ac:dyDescent="0.35">
      <c r="B1540" s="3"/>
      <c r="C1540" s="3"/>
      <c r="F1540" t="s">
        <v>8219</v>
      </c>
      <c r="G1540">
        <v>113</v>
      </c>
    </row>
    <row r="1541" spans="2:7" x14ac:dyDescent="0.35">
      <c r="B1541" s="3"/>
      <c r="C1541" s="3"/>
      <c r="F1541" t="s">
        <v>8219</v>
      </c>
      <c r="G1541">
        <v>113</v>
      </c>
    </row>
    <row r="1542" spans="2:7" x14ac:dyDescent="0.35">
      <c r="B1542" s="3"/>
      <c r="C1542" s="3"/>
      <c r="F1542" t="s">
        <v>8219</v>
      </c>
      <c r="G1542">
        <v>114</v>
      </c>
    </row>
    <row r="1543" spans="2:7" x14ac:dyDescent="0.35">
      <c r="B1543" s="3"/>
      <c r="C1543" s="3"/>
      <c r="F1543" t="s">
        <v>8219</v>
      </c>
      <c r="G1543">
        <v>114</v>
      </c>
    </row>
    <row r="1544" spans="2:7" x14ac:dyDescent="0.35">
      <c r="B1544" s="3"/>
      <c r="C1544" s="3"/>
      <c r="F1544" t="s">
        <v>8219</v>
      </c>
      <c r="G1544">
        <v>114</v>
      </c>
    </row>
    <row r="1545" spans="2:7" x14ac:dyDescent="0.35">
      <c r="B1545" s="3"/>
      <c r="C1545" s="3"/>
      <c r="F1545" t="s">
        <v>8219</v>
      </c>
      <c r="G1545">
        <v>115</v>
      </c>
    </row>
    <row r="1546" spans="2:7" x14ac:dyDescent="0.35">
      <c r="B1546" s="3"/>
      <c r="C1546" s="3"/>
      <c r="F1546" t="s">
        <v>8219</v>
      </c>
      <c r="G1546">
        <v>115</v>
      </c>
    </row>
    <row r="1547" spans="2:7" x14ac:dyDescent="0.35">
      <c r="B1547" s="3"/>
      <c r="C1547" s="3"/>
      <c r="F1547" t="s">
        <v>8219</v>
      </c>
      <c r="G1547">
        <v>115</v>
      </c>
    </row>
    <row r="1548" spans="2:7" x14ac:dyDescent="0.35">
      <c r="B1548" s="3"/>
      <c r="C1548" s="3"/>
      <c r="F1548" t="s">
        <v>8219</v>
      </c>
      <c r="G1548">
        <v>115</v>
      </c>
    </row>
    <row r="1549" spans="2:7" x14ac:dyDescent="0.35">
      <c r="B1549" s="3"/>
      <c r="C1549" s="3"/>
      <c r="F1549" t="s">
        <v>8219</v>
      </c>
      <c r="G1549">
        <v>115</v>
      </c>
    </row>
    <row r="1550" spans="2:7" x14ac:dyDescent="0.35">
      <c r="B1550" s="3"/>
      <c r="C1550" s="3"/>
      <c r="F1550" t="s">
        <v>8219</v>
      </c>
      <c r="G1550">
        <v>115</v>
      </c>
    </row>
    <row r="1551" spans="2:7" x14ac:dyDescent="0.35">
      <c r="B1551" s="3"/>
      <c r="C1551" s="3"/>
      <c r="F1551" t="s">
        <v>8219</v>
      </c>
      <c r="G1551">
        <v>115</v>
      </c>
    </row>
    <row r="1552" spans="2:7" x14ac:dyDescent="0.35">
      <c r="B1552" s="3"/>
      <c r="C1552" s="3"/>
      <c r="F1552" t="s">
        <v>8219</v>
      </c>
      <c r="G1552">
        <v>115</v>
      </c>
    </row>
    <row r="1553" spans="2:7" x14ac:dyDescent="0.35">
      <c r="B1553" s="3"/>
      <c r="C1553" s="3"/>
      <c r="F1553" t="s">
        <v>8219</v>
      </c>
      <c r="G1553">
        <v>115</v>
      </c>
    </row>
    <row r="1554" spans="2:7" x14ac:dyDescent="0.35">
      <c r="B1554" s="3"/>
      <c r="C1554" s="3"/>
      <c r="F1554" t="s">
        <v>8219</v>
      </c>
      <c r="G1554">
        <v>115</v>
      </c>
    </row>
    <row r="1555" spans="2:7" x14ac:dyDescent="0.35">
      <c r="B1555" s="3"/>
      <c r="C1555" s="3"/>
      <c r="F1555" t="s">
        <v>8219</v>
      </c>
      <c r="G1555">
        <v>116</v>
      </c>
    </row>
    <row r="1556" spans="2:7" x14ac:dyDescent="0.35">
      <c r="B1556" s="3"/>
      <c r="C1556" s="3"/>
      <c r="F1556" t="s">
        <v>8219</v>
      </c>
      <c r="G1556">
        <v>116</v>
      </c>
    </row>
    <row r="1557" spans="2:7" x14ac:dyDescent="0.35">
      <c r="B1557" s="3"/>
      <c r="C1557" s="3"/>
      <c r="F1557" t="s">
        <v>8219</v>
      </c>
      <c r="G1557">
        <v>117</v>
      </c>
    </row>
    <row r="1558" spans="2:7" x14ac:dyDescent="0.35">
      <c r="B1558" s="3"/>
      <c r="C1558" s="3"/>
      <c r="F1558" t="s">
        <v>8219</v>
      </c>
      <c r="G1558">
        <v>117</v>
      </c>
    </row>
    <row r="1559" spans="2:7" x14ac:dyDescent="0.35">
      <c r="B1559" s="3"/>
      <c r="C1559" s="3"/>
      <c r="F1559" t="s">
        <v>8219</v>
      </c>
      <c r="G1559">
        <v>117</v>
      </c>
    </row>
    <row r="1560" spans="2:7" x14ac:dyDescent="0.35">
      <c r="B1560" s="3"/>
      <c r="C1560" s="3"/>
      <c r="F1560" t="s">
        <v>8219</v>
      </c>
      <c r="G1560">
        <v>117</v>
      </c>
    </row>
    <row r="1561" spans="2:7" x14ac:dyDescent="0.35">
      <c r="B1561" s="3"/>
      <c r="C1561" s="3"/>
      <c r="F1561" t="s">
        <v>8219</v>
      </c>
      <c r="G1561">
        <v>118</v>
      </c>
    </row>
    <row r="1562" spans="2:7" x14ac:dyDescent="0.35">
      <c r="B1562" s="3"/>
      <c r="C1562" s="3"/>
      <c r="F1562" t="s">
        <v>8219</v>
      </c>
      <c r="G1562">
        <v>118</v>
      </c>
    </row>
    <row r="1563" spans="2:7" x14ac:dyDescent="0.35">
      <c r="B1563" s="3"/>
      <c r="C1563" s="3"/>
      <c r="F1563" t="s">
        <v>8219</v>
      </c>
      <c r="G1563">
        <v>118</v>
      </c>
    </row>
    <row r="1564" spans="2:7" x14ac:dyDescent="0.35">
      <c r="B1564" s="3"/>
      <c r="C1564" s="3"/>
      <c r="F1564" t="s">
        <v>8219</v>
      </c>
      <c r="G1564">
        <v>119</v>
      </c>
    </row>
    <row r="1565" spans="2:7" x14ac:dyDescent="0.35">
      <c r="B1565" s="3"/>
      <c r="C1565" s="3"/>
      <c r="F1565" t="s">
        <v>8219</v>
      </c>
      <c r="G1565">
        <v>119</v>
      </c>
    </row>
    <row r="1566" spans="2:7" x14ac:dyDescent="0.35">
      <c r="B1566" s="3"/>
      <c r="C1566" s="3"/>
      <c r="F1566" t="s">
        <v>8219</v>
      </c>
      <c r="G1566">
        <v>119</v>
      </c>
    </row>
    <row r="1567" spans="2:7" x14ac:dyDescent="0.35">
      <c r="B1567" s="3"/>
      <c r="C1567" s="3"/>
      <c r="F1567" t="s">
        <v>8219</v>
      </c>
      <c r="G1567">
        <v>119</v>
      </c>
    </row>
    <row r="1568" spans="2:7" x14ac:dyDescent="0.35">
      <c r="B1568" s="3"/>
      <c r="C1568" s="3"/>
      <c r="F1568" t="s">
        <v>8219</v>
      </c>
      <c r="G1568">
        <v>119</v>
      </c>
    </row>
    <row r="1569" spans="2:7" x14ac:dyDescent="0.35">
      <c r="B1569" s="3"/>
      <c r="C1569" s="3"/>
      <c r="F1569" t="s">
        <v>8219</v>
      </c>
      <c r="G1569">
        <v>119</v>
      </c>
    </row>
    <row r="1570" spans="2:7" x14ac:dyDescent="0.35">
      <c r="B1570" s="3"/>
      <c r="C1570" s="3"/>
      <c r="F1570" t="s">
        <v>8219</v>
      </c>
      <c r="G1570">
        <v>120</v>
      </c>
    </row>
    <row r="1571" spans="2:7" x14ac:dyDescent="0.35">
      <c r="B1571" s="3"/>
      <c r="C1571" s="3"/>
      <c r="F1571" t="s">
        <v>8219</v>
      </c>
      <c r="G1571">
        <v>120</v>
      </c>
    </row>
    <row r="1572" spans="2:7" x14ac:dyDescent="0.35">
      <c r="B1572" s="3"/>
      <c r="C1572" s="3"/>
      <c r="F1572" t="s">
        <v>8219</v>
      </c>
      <c r="G1572">
        <v>120</v>
      </c>
    </row>
    <row r="1573" spans="2:7" x14ac:dyDescent="0.35">
      <c r="B1573" s="3"/>
      <c r="C1573" s="3"/>
      <c r="F1573" t="s">
        <v>8219</v>
      </c>
      <c r="G1573">
        <v>120</v>
      </c>
    </row>
    <row r="1574" spans="2:7" x14ac:dyDescent="0.35">
      <c r="B1574" s="3"/>
      <c r="C1574" s="3"/>
      <c r="F1574" t="s">
        <v>8219</v>
      </c>
      <c r="G1574">
        <v>120</v>
      </c>
    </row>
    <row r="1575" spans="2:7" x14ac:dyDescent="0.35">
      <c r="B1575" s="3"/>
      <c r="C1575" s="3"/>
      <c r="F1575" t="s">
        <v>8219</v>
      </c>
      <c r="G1575">
        <v>120</v>
      </c>
    </row>
    <row r="1576" spans="2:7" x14ac:dyDescent="0.35">
      <c r="B1576" s="3"/>
      <c r="C1576" s="3"/>
      <c r="F1576" t="s">
        <v>8219</v>
      </c>
      <c r="G1576">
        <v>120</v>
      </c>
    </row>
    <row r="1577" spans="2:7" x14ac:dyDescent="0.35">
      <c r="B1577" s="3"/>
      <c r="C1577" s="3"/>
      <c r="F1577" t="s">
        <v>8219</v>
      </c>
      <c r="G1577">
        <v>120</v>
      </c>
    </row>
    <row r="1578" spans="2:7" x14ac:dyDescent="0.35">
      <c r="B1578" s="3"/>
      <c r="C1578" s="3"/>
      <c r="F1578" t="s">
        <v>8219</v>
      </c>
      <c r="G1578">
        <v>120</v>
      </c>
    </row>
    <row r="1579" spans="2:7" x14ac:dyDescent="0.35">
      <c r="B1579" s="3"/>
      <c r="C1579" s="3"/>
      <c r="F1579" t="s">
        <v>8219</v>
      </c>
      <c r="G1579">
        <v>121</v>
      </c>
    </row>
    <row r="1580" spans="2:7" x14ac:dyDescent="0.35">
      <c r="B1580" s="3"/>
      <c r="C1580" s="3"/>
      <c r="F1580" t="s">
        <v>8219</v>
      </c>
      <c r="G1580">
        <v>121</v>
      </c>
    </row>
    <row r="1581" spans="2:7" x14ac:dyDescent="0.35">
      <c r="B1581" s="3"/>
      <c r="C1581" s="3"/>
      <c r="F1581" t="s">
        <v>8219</v>
      </c>
      <c r="G1581">
        <v>122</v>
      </c>
    </row>
    <row r="1582" spans="2:7" x14ac:dyDescent="0.35">
      <c r="B1582" s="3"/>
      <c r="C1582" s="3"/>
      <c r="F1582" t="s">
        <v>8219</v>
      </c>
      <c r="G1582">
        <v>122</v>
      </c>
    </row>
    <row r="1583" spans="2:7" x14ac:dyDescent="0.35">
      <c r="B1583" s="3"/>
      <c r="C1583" s="3"/>
      <c r="F1583" t="s">
        <v>8219</v>
      </c>
      <c r="G1583">
        <v>122</v>
      </c>
    </row>
    <row r="1584" spans="2:7" x14ac:dyDescent="0.35">
      <c r="B1584" s="3"/>
      <c r="C1584" s="3"/>
      <c r="F1584" t="s">
        <v>8219</v>
      </c>
      <c r="G1584">
        <v>123</v>
      </c>
    </row>
    <row r="1585" spans="2:7" x14ac:dyDescent="0.35">
      <c r="B1585" s="3"/>
      <c r="C1585" s="3"/>
      <c r="F1585" t="s">
        <v>8219</v>
      </c>
      <c r="G1585">
        <v>123</v>
      </c>
    </row>
    <row r="1586" spans="2:7" x14ac:dyDescent="0.35">
      <c r="B1586" s="3"/>
      <c r="C1586" s="3"/>
      <c r="F1586" t="s">
        <v>8219</v>
      </c>
      <c r="G1586">
        <v>123</v>
      </c>
    </row>
    <row r="1587" spans="2:7" x14ac:dyDescent="0.35">
      <c r="B1587" s="3"/>
      <c r="C1587" s="3"/>
      <c r="F1587" t="s">
        <v>8219</v>
      </c>
      <c r="G1587">
        <v>123</v>
      </c>
    </row>
    <row r="1588" spans="2:7" x14ac:dyDescent="0.35">
      <c r="B1588" s="3"/>
      <c r="C1588" s="3"/>
      <c r="F1588" t="s">
        <v>8219</v>
      </c>
      <c r="G1588">
        <v>124</v>
      </c>
    </row>
    <row r="1589" spans="2:7" x14ac:dyDescent="0.35">
      <c r="B1589" s="3"/>
      <c r="C1589" s="3"/>
      <c r="F1589" t="s">
        <v>8219</v>
      </c>
      <c r="G1589">
        <v>125</v>
      </c>
    </row>
    <row r="1590" spans="2:7" x14ac:dyDescent="0.35">
      <c r="B1590" s="3"/>
      <c r="C1590" s="3"/>
      <c r="F1590" t="s">
        <v>8219</v>
      </c>
      <c r="G1590">
        <v>125</v>
      </c>
    </row>
    <row r="1591" spans="2:7" x14ac:dyDescent="0.35">
      <c r="B1591" s="3"/>
      <c r="C1591" s="3"/>
      <c r="F1591" t="s">
        <v>8219</v>
      </c>
      <c r="G1591">
        <v>125</v>
      </c>
    </row>
    <row r="1592" spans="2:7" x14ac:dyDescent="0.35">
      <c r="B1592" s="3"/>
      <c r="C1592" s="3"/>
      <c r="F1592" t="s">
        <v>8219</v>
      </c>
      <c r="G1592">
        <v>126</v>
      </c>
    </row>
    <row r="1593" spans="2:7" x14ac:dyDescent="0.35">
      <c r="B1593" s="3"/>
      <c r="C1593" s="3"/>
      <c r="F1593" t="s">
        <v>8219</v>
      </c>
      <c r="G1593">
        <v>126</v>
      </c>
    </row>
    <row r="1594" spans="2:7" x14ac:dyDescent="0.35">
      <c r="B1594" s="3"/>
      <c r="C1594" s="3"/>
      <c r="F1594" t="s">
        <v>8219</v>
      </c>
      <c r="G1594">
        <v>126</v>
      </c>
    </row>
    <row r="1595" spans="2:7" x14ac:dyDescent="0.35">
      <c r="B1595" s="3"/>
      <c r="C1595" s="3"/>
      <c r="F1595" t="s">
        <v>8219</v>
      </c>
      <c r="G1595">
        <v>127</v>
      </c>
    </row>
    <row r="1596" spans="2:7" x14ac:dyDescent="0.35">
      <c r="B1596" s="3"/>
      <c r="C1596" s="3"/>
      <c r="F1596" t="s">
        <v>8219</v>
      </c>
      <c r="G1596">
        <v>128</v>
      </c>
    </row>
    <row r="1597" spans="2:7" x14ac:dyDescent="0.35">
      <c r="B1597" s="3"/>
      <c r="C1597" s="3"/>
      <c r="F1597" t="s">
        <v>8219</v>
      </c>
      <c r="G1597">
        <v>128</v>
      </c>
    </row>
    <row r="1598" spans="2:7" x14ac:dyDescent="0.35">
      <c r="B1598" s="3"/>
      <c r="C1598" s="3"/>
      <c r="F1598" t="s">
        <v>8219</v>
      </c>
      <c r="G1598">
        <v>128</v>
      </c>
    </row>
    <row r="1599" spans="2:7" x14ac:dyDescent="0.35">
      <c r="B1599" s="3"/>
      <c r="C1599" s="3"/>
      <c r="F1599" t="s">
        <v>8219</v>
      </c>
      <c r="G1599">
        <v>128</v>
      </c>
    </row>
    <row r="1600" spans="2:7" x14ac:dyDescent="0.35">
      <c r="B1600" s="3"/>
      <c r="C1600" s="3"/>
      <c r="F1600" t="s">
        <v>8219</v>
      </c>
      <c r="G1600">
        <v>128</v>
      </c>
    </row>
    <row r="1601" spans="2:7" x14ac:dyDescent="0.35">
      <c r="B1601" s="3"/>
      <c r="C1601" s="3"/>
      <c r="F1601" t="s">
        <v>8219</v>
      </c>
      <c r="G1601">
        <v>128</v>
      </c>
    </row>
    <row r="1602" spans="2:7" x14ac:dyDescent="0.35">
      <c r="B1602" s="3"/>
      <c r="C1602" s="3"/>
      <c r="F1602" t="s">
        <v>8219</v>
      </c>
      <c r="G1602">
        <v>128</v>
      </c>
    </row>
    <row r="1603" spans="2:7" x14ac:dyDescent="0.35">
      <c r="B1603" s="3"/>
      <c r="C1603" s="3"/>
      <c r="F1603" t="s">
        <v>8219</v>
      </c>
      <c r="G1603">
        <v>129</v>
      </c>
    </row>
    <row r="1604" spans="2:7" x14ac:dyDescent="0.35">
      <c r="B1604" s="3"/>
      <c r="C1604" s="3"/>
      <c r="F1604" t="s">
        <v>8219</v>
      </c>
      <c r="G1604">
        <v>130</v>
      </c>
    </row>
    <row r="1605" spans="2:7" x14ac:dyDescent="0.35">
      <c r="B1605" s="3"/>
      <c r="C1605" s="3"/>
      <c r="F1605" t="s">
        <v>8219</v>
      </c>
      <c r="G1605">
        <v>130</v>
      </c>
    </row>
    <row r="1606" spans="2:7" x14ac:dyDescent="0.35">
      <c r="B1606" s="3"/>
      <c r="C1606" s="3"/>
      <c r="F1606" t="s">
        <v>8219</v>
      </c>
      <c r="G1606">
        <v>130</v>
      </c>
    </row>
    <row r="1607" spans="2:7" x14ac:dyDescent="0.35">
      <c r="B1607" s="3"/>
      <c r="C1607" s="3"/>
      <c r="F1607" t="s">
        <v>8219</v>
      </c>
      <c r="G1607">
        <v>130</v>
      </c>
    </row>
    <row r="1608" spans="2:7" x14ac:dyDescent="0.35">
      <c r="B1608" s="3"/>
      <c r="C1608" s="3"/>
      <c r="F1608" t="s">
        <v>8219</v>
      </c>
      <c r="G1608">
        <v>130</v>
      </c>
    </row>
    <row r="1609" spans="2:7" x14ac:dyDescent="0.35">
      <c r="B1609" s="3"/>
      <c r="C1609" s="3"/>
      <c r="F1609" t="s">
        <v>8219</v>
      </c>
      <c r="G1609">
        <v>131</v>
      </c>
    </row>
    <row r="1610" spans="2:7" x14ac:dyDescent="0.35">
      <c r="B1610" s="3"/>
      <c r="C1610" s="3"/>
      <c r="F1610" t="s">
        <v>8219</v>
      </c>
      <c r="G1610">
        <v>131</v>
      </c>
    </row>
    <row r="1611" spans="2:7" x14ac:dyDescent="0.35">
      <c r="B1611" s="3"/>
      <c r="C1611" s="3"/>
      <c r="F1611" t="s">
        <v>8219</v>
      </c>
      <c r="G1611">
        <v>131</v>
      </c>
    </row>
    <row r="1612" spans="2:7" x14ac:dyDescent="0.35">
      <c r="B1612" s="3"/>
      <c r="C1612" s="3"/>
      <c r="F1612" t="s">
        <v>8219</v>
      </c>
      <c r="G1612">
        <v>131</v>
      </c>
    </row>
    <row r="1613" spans="2:7" x14ac:dyDescent="0.35">
      <c r="B1613" s="3"/>
      <c r="C1613" s="3"/>
      <c r="F1613" t="s">
        <v>8219</v>
      </c>
      <c r="G1613">
        <v>132</v>
      </c>
    </row>
    <row r="1614" spans="2:7" x14ac:dyDescent="0.35">
      <c r="B1614" s="3"/>
      <c r="C1614" s="3"/>
      <c r="F1614" t="s">
        <v>8219</v>
      </c>
      <c r="G1614">
        <v>132</v>
      </c>
    </row>
    <row r="1615" spans="2:7" x14ac:dyDescent="0.35">
      <c r="B1615" s="3"/>
      <c r="C1615" s="3"/>
      <c r="F1615" t="s">
        <v>8219</v>
      </c>
      <c r="G1615">
        <v>133</v>
      </c>
    </row>
    <row r="1616" spans="2:7" x14ac:dyDescent="0.35">
      <c r="B1616" s="3"/>
      <c r="C1616" s="3"/>
      <c r="F1616" t="s">
        <v>8219</v>
      </c>
      <c r="G1616">
        <v>133</v>
      </c>
    </row>
    <row r="1617" spans="2:7" x14ac:dyDescent="0.35">
      <c r="B1617" s="3"/>
      <c r="C1617" s="3"/>
      <c r="F1617" t="s">
        <v>8219</v>
      </c>
      <c r="G1617">
        <v>133</v>
      </c>
    </row>
    <row r="1618" spans="2:7" x14ac:dyDescent="0.35">
      <c r="B1618" s="3"/>
      <c r="C1618" s="3"/>
      <c r="F1618" t="s">
        <v>8219</v>
      </c>
      <c r="G1618">
        <v>133</v>
      </c>
    </row>
    <row r="1619" spans="2:7" x14ac:dyDescent="0.35">
      <c r="B1619" s="3"/>
      <c r="C1619" s="3"/>
      <c r="F1619" t="s">
        <v>8219</v>
      </c>
      <c r="G1619">
        <v>133</v>
      </c>
    </row>
    <row r="1620" spans="2:7" x14ac:dyDescent="0.35">
      <c r="B1620" s="3"/>
      <c r="C1620" s="3"/>
      <c r="F1620" t="s">
        <v>8219</v>
      </c>
      <c r="G1620">
        <v>134</v>
      </c>
    </row>
    <row r="1621" spans="2:7" x14ac:dyDescent="0.35">
      <c r="B1621" s="3"/>
      <c r="C1621" s="3"/>
      <c r="F1621" t="s">
        <v>8219</v>
      </c>
      <c r="G1621">
        <v>134</v>
      </c>
    </row>
    <row r="1622" spans="2:7" x14ac:dyDescent="0.35">
      <c r="B1622" s="3"/>
      <c r="C1622" s="3"/>
      <c r="F1622" t="s">
        <v>8219</v>
      </c>
      <c r="G1622">
        <v>134</v>
      </c>
    </row>
    <row r="1623" spans="2:7" x14ac:dyDescent="0.35">
      <c r="B1623" s="3"/>
      <c r="C1623" s="3"/>
      <c r="F1623" t="s">
        <v>8219</v>
      </c>
      <c r="G1623">
        <v>134</v>
      </c>
    </row>
    <row r="1624" spans="2:7" x14ac:dyDescent="0.35">
      <c r="B1624" s="3"/>
      <c r="C1624" s="3"/>
      <c r="F1624" t="s">
        <v>8219</v>
      </c>
      <c r="G1624">
        <v>134</v>
      </c>
    </row>
    <row r="1625" spans="2:7" x14ac:dyDescent="0.35">
      <c r="B1625" s="3"/>
      <c r="C1625" s="3"/>
      <c r="F1625" t="s">
        <v>8219</v>
      </c>
      <c r="G1625">
        <v>134</v>
      </c>
    </row>
    <row r="1626" spans="2:7" x14ac:dyDescent="0.35">
      <c r="B1626" s="3"/>
      <c r="C1626" s="3"/>
      <c r="F1626" t="s">
        <v>8219</v>
      </c>
      <c r="G1626">
        <v>135</v>
      </c>
    </row>
    <row r="1627" spans="2:7" x14ac:dyDescent="0.35">
      <c r="B1627" s="3"/>
      <c r="C1627" s="3"/>
      <c r="F1627" t="s">
        <v>8219</v>
      </c>
      <c r="G1627">
        <v>136</v>
      </c>
    </row>
    <row r="1628" spans="2:7" x14ac:dyDescent="0.35">
      <c r="B1628" s="3"/>
      <c r="C1628" s="3"/>
      <c r="F1628" t="s">
        <v>8219</v>
      </c>
      <c r="G1628">
        <v>136</v>
      </c>
    </row>
    <row r="1629" spans="2:7" x14ac:dyDescent="0.35">
      <c r="B1629" s="3"/>
      <c r="C1629" s="3"/>
      <c r="F1629" t="s">
        <v>8219</v>
      </c>
      <c r="G1629">
        <v>136</v>
      </c>
    </row>
    <row r="1630" spans="2:7" x14ac:dyDescent="0.35">
      <c r="B1630" s="3"/>
      <c r="C1630" s="3"/>
      <c r="F1630" t="s">
        <v>8219</v>
      </c>
      <c r="G1630">
        <v>137</v>
      </c>
    </row>
    <row r="1631" spans="2:7" x14ac:dyDescent="0.35">
      <c r="B1631" s="3"/>
      <c r="C1631" s="3"/>
      <c r="F1631" t="s">
        <v>8219</v>
      </c>
      <c r="G1631">
        <v>137</v>
      </c>
    </row>
    <row r="1632" spans="2:7" x14ac:dyDescent="0.35">
      <c r="B1632" s="3"/>
      <c r="C1632" s="3"/>
      <c r="F1632" t="s">
        <v>8219</v>
      </c>
      <c r="G1632">
        <v>138</v>
      </c>
    </row>
    <row r="1633" spans="2:7" x14ac:dyDescent="0.35">
      <c r="B1633" s="3"/>
      <c r="C1633" s="3"/>
      <c r="F1633" t="s">
        <v>8219</v>
      </c>
      <c r="G1633">
        <v>139</v>
      </c>
    </row>
    <row r="1634" spans="2:7" x14ac:dyDescent="0.35">
      <c r="B1634" s="3"/>
      <c r="C1634" s="3"/>
      <c r="F1634" t="s">
        <v>8219</v>
      </c>
      <c r="G1634">
        <v>139</v>
      </c>
    </row>
    <row r="1635" spans="2:7" x14ac:dyDescent="0.35">
      <c r="B1635" s="3"/>
      <c r="C1635" s="3"/>
      <c r="F1635" t="s">
        <v>8219</v>
      </c>
      <c r="G1635">
        <v>139</v>
      </c>
    </row>
    <row r="1636" spans="2:7" x14ac:dyDescent="0.35">
      <c r="B1636" s="3"/>
      <c r="C1636" s="3"/>
      <c r="F1636" t="s">
        <v>8219</v>
      </c>
      <c r="G1636">
        <v>140</v>
      </c>
    </row>
    <row r="1637" spans="2:7" x14ac:dyDescent="0.35">
      <c r="B1637" s="3"/>
      <c r="C1637" s="3"/>
      <c r="F1637" t="s">
        <v>8219</v>
      </c>
      <c r="G1637">
        <v>140</v>
      </c>
    </row>
    <row r="1638" spans="2:7" x14ac:dyDescent="0.35">
      <c r="B1638" s="3"/>
      <c r="C1638" s="3"/>
      <c r="F1638" t="s">
        <v>8219</v>
      </c>
      <c r="G1638">
        <v>140</v>
      </c>
    </row>
    <row r="1639" spans="2:7" x14ac:dyDescent="0.35">
      <c r="B1639" s="3"/>
      <c r="C1639" s="3"/>
      <c r="F1639" t="s">
        <v>8219</v>
      </c>
      <c r="G1639">
        <v>140</v>
      </c>
    </row>
    <row r="1640" spans="2:7" x14ac:dyDescent="0.35">
      <c r="B1640" s="3"/>
      <c r="C1640" s="3"/>
      <c r="F1640" t="s">
        <v>8219</v>
      </c>
      <c r="G1640">
        <v>141</v>
      </c>
    </row>
    <row r="1641" spans="2:7" x14ac:dyDescent="0.35">
      <c r="B1641" s="3"/>
      <c r="C1641" s="3"/>
      <c r="F1641" t="s">
        <v>8219</v>
      </c>
      <c r="G1641">
        <v>141</v>
      </c>
    </row>
    <row r="1642" spans="2:7" x14ac:dyDescent="0.35">
      <c r="B1642" s="3"/>
      <c r="C1642" s="3"/>
      <c r="F1642" t="s">
        <v>8219</v>
      </c>
      <c r="G1642">
        <v>141</v>
      </c>
    </row>
    <row r="1643" spans="2:7" x14ac:dyDescent="0.35">
      <c r="B1643" s="3"/>
      <c r="C1643" s="3"/>
      <c r="F1643" t="s">
        <v>8219</v>
      </c>
      <c r="G1643">
        <v>141</v>
      </c>
    </row>
    <row r="1644" spans="2:7" x14ac:dyDescent="0.35">
      <c r="B1644" s="3"/>
      <c r="C1644" s="3"/>
      <c r="F1644" t="s">
        <v>8219</v>
      </c>
      <c r="G1644">
        <v>141</v>
      </c>
    </row>
    <row r="1645" spans="2:7" x14ac:dyDescent="0.35">
      <c r="B1645" s="3"/>
      <c r="C1645" s="3"/>
      <c r="F1645" t="s">
        <v>8219</v>
      </c>
      <c r="G1645">
        <v>141</v>
      </c>
    </row>
    <row r="1646" spans="2:7" x14ac:dyDescent="0.35">
      <c r="B1646" s="3"/>
      <c r="C1646" s="3"/>
      <c r="F1646" t="s">
        <v>8219</v>
      </c>
      <c r="G1646">
        <v>142</v>
      </c>
    </row>
    <row r="1647" spans="2:7" x14ac:dyDescent="0.35">
      <c r="B1647" s="3"/>
      <c r="C1647" s="3"/>
      <c r="F1647" t="s">
        <v>8219</v>
      </c>
      <c r="G1647">
        <v>142</v>
      </c>
    </row>
    <row r="1648" spans="2:7" x14ac:dyDescent="0.35">
      <c r="B1648" s="3"/>
      <c r="C1648" s="3"/>
      <c r="F1648" t="s">
        <v>8219</v>
      </c>
      <c r="G1648">
        <v>143</v>
      </c>
    </row>
    <row r="1649" spans="2:7" x14ac:dyDescent="0.35">
      <c r="B1649" s="3"/>
      <c r="C1649" s="3"/>
      <c r="F1649" t="s">
        <v>8219</v>
      </c>
      <c r="G1649">
        <v>143</v>
      </c>
    </row>
    <row r="1650" spans="2:7" x14ac:dyDescent="0.35">
      <c r="B1650" s="3"/>
      <c r="C1650" s="3"/>
      <c r="F1650" t="s">
        <v>8219</v>
      </c>
      <c r="G1650">
        <v>144</v>
      </c>
    </row>
    <row r="1651" spans="2:7" x14ac:dyDescent="0.35">
      <c r="B1651" s="3"/>
      <c r="C1651" s="3"/>
      <c r="F1651" t="s">
        <v>8219</v>
      </c>
      <c r="G1651">
        <v>144</v>
      </c>
    </row>
    <row r="1652" spans="2:7" x14ac:dyDescent="0.35">
      <c r="B1652" s="3"/>
      <c r="C1652" s="3"/>
      <c r="F1652" t="s">
        <v>8219</v>
      </c>
      <c r="G1652">
        <v>145</v>
      </c>
    </row>
    <row r="1653" spans="2:7" x14ac:dyDescent="0.35">
      <c r="B1653" s="3"/>
      <c r="C1653" s="3"/>
      <c r="F1653" t="s">
        <v>8219</v>
      </c>
      <c r="G1653">
        <v>145</v>
      </c>
    </row>
    <row r="1654" spans="2:7" x14ac:dyDescent="0.35">
      <c r="B1654" s="3"/>
      <c r="C1654" s="3"/>
      <c r="F1654" t="s">
        <v>8219</v>
      </c>
      <c r="G1654">
        <v>145</v>
      </c>
    </row>
    <row r="1655" spans="2:7" x14ac:dyDescent="0.35">
      <c r="B1655" s="3"/>
      <c r="C1655" s="3"/>
      <c r="F1655" t="s">
        <v>8219</v>
      </c>
      <c r="G1655">
        <v>145</v>
      </c>
    </row>
    <row r="1656" spans="2:7" x14ac:dyDescent="0.35">
      <c r="B1656" s="3"/>
      <c r="C1656" s="3"/>
      <c r="F1656" t="s">
        <v>8219</v>
      </c>
      <c r="G1656">
        <v>145</v>
      </c>
    </row>
    <row r="1657" spans="2:7" x14ac:dyDescent="0.35">
      <c r="B1657" s="3"/>
      <c r="C1657" s="3"/>
      <c r="F1657" t="s">
        <v>8219</v>
      </c>
      <c r="G1657">
        <v>145</v>
      </c>
    </row>
    <row r="1658" spans="2:7" x14ac:dyDescent="0.35">
      <c r="B1658" s="3"/>
      <c r="C1658" s="3"/>
      <c r="F1658" t="s">
        <v>8219</v>
      </c>
      <c r="G1658">
        <v>146</v>
      </c>
    </row>
    <row r="1659" spans="2:7" x14ac:dyDescent="0.35">
      <c r="B1659" s="3"/>
      <c r="C1659" s="3"/>
      <c r="F1659" t="s">
        <v>8219</v>
      </c>
      <c r="G1659">
        <v>146</v>
      </c>
    </row>
    <row r="1660" spans="2:7" x14ac:dyDescent="0.35">
      <c r="B1660" s="3"/>
      <c r="C1660" s="3"/>
      <c r="F1660" t="s">
        <v>8219</v>
      </c>
      <c r="G1660">
        <v>146</v>
      </c>
    </row>
    <row r="1661" spans="2:7" x14ac:dyDescent="0.35">
      <c r="B1661" s="3"/>
      <c r="C1661" s="3"/>
      <c r="F1661" t="s">
        <v>8219</v>
      </c>
      <c r="G1661">
        <v>147</v>
      </c>
    </row>
    <row r="1662" spans="2:7" x14ac:dyDescent="0.35">
      <c r="B1662" s="3"/>
      <c r="C1662" s="3"/>
      <c r="F1662" t="s">
        <v>8219</v>
      </c>
      <c r="G1662">
        <v>147</v>
      </c>
    </row>
    <row r="1663" spans="2:7" x14ac:dyDescent="0.35">
      <c r="B1663" s="3"/>
      <c r="C1663" s="3"/>
      <c r="F1663" t="s">
        <v>8219</v>
      </c>
      <c r="G1663">
        <v>147</v>
      </c>
    </row>
    <row r="1664" spans="2:7" x14ac:dyDescent="0.35">
      <c r="B1664" s="3"/>
      <c r="C1664" s="3"/>
      <c r="F1664" t="s">
        <v>8219</v>
      </c>
      <c r="G1664">
        <v>147</v>
      </c>
    </row>
    <row r="1665" spans="2:7" x14ac:dyDescent="0.35">
      <c r="B1665" s="3"/>
      <c r="C1665" s="3"/>
      <c r="F1665" t="s">
        <v>8219</v>
      </c>
      <c r="G1665">
        <v>147</v>
      </c>
    </row>
    <row r="1666" spans="2:7" x14ac:dyDescent="0.35">
      <c r="B1666" s="3"/>
      <c r="C1666" s="3"/>
      <c r="F1666" t="s">
        <v>8219</v>
      </c>
      <c r="G1666">
        <v>147</v>
      </c>
    </row>
    <row r="1667" spans="2:7" x14ac:dyDescent="0.35">
      <c r="B1667" s="3"/>
      <c r="C1667" s="3"/>
      <c r="F1667" t="s">
        <v>8219</v>
      </c>
      <c r="G1667">
        <v>148</v>
      </c>
    </row>
    <row r="1668" spans="2:7" x14ac:dyDescent="0.35">
      <c r="B1668" s="3"/>
      <c r="C1668" s="3"/>
      <c r="F1668" t="s">
        <v>8219</v>
      </c>
      <c r="G1668">
        <v>148</v>
      </c>
    </row>
    <row r="1669" spans="2:7" x14ac:dyDescent="0.35">
      <c r="B1669" s="3"/>
      <c r="C1669" s="3"/>
      <c r="F1669" t="s">
        <v>8219</v>
      </c>
      <c r="G1669">
        <v>149</v>
      </c>
    </row>
    <row r="1670" spans="2:7" x14ac:dyDescent="0.35">
      <c r="B1670" s="3"/>
      <c r="C1670" s="3"/>
      <c r="F1670" t="s">
        <v>8219</v>
      </c>
      <c r="G1670">
        <v>149</v>
      </c>
    </row>
    <row r="1671" spans="2:7" x14ac:dyDescent="0.35">
      <c r="B1671" s="3"/>
      <c r="C1671" s="3"/>
      <c r="F1671" t="s">
        <v>8219</v>
      </c>
      <c r="G1671">
        <v>149</v>
      </c>
    </row>
    <row r="1672" spans="2:7" x14ac:dyDescent="0.35">
      <c r="B1672" s="3"/>
      <c r="C1672" s="3"/>
      <c r="F1672" t="s">
        <v>8219</v>
      </c>
      <c r="G1672">
        <v>149</v>
      </c>
    </row>
    <row r="1673" spans="2:7" x14ac:dyDescent="0.35">
      <c r="B1673" s="3"/>
      <c r="C1673" s="3"/>
      <c r="F1673" t="s">
        <v>8219</v>
      </c>
      <c r="G1673">
        <v>150</v>
      </c>
    </row>
    <row r="1674" spans="2:7" x14ac:dyDescent="0.35">
      <c r="B1674" s="3"/>
      <c r="C1674" s="3"/>
      <c r="F1674" t="s">
        <v>8219</v>
      </c>
      <c r="G1674">
        <v>150</v>
      </c>
    </row>
    <row r="1675" spans="2:7" x14ac:dyDescent="0.35">
      <c r="B1675" s="3"/>
      <c r="C1675" s="3"/>
      <c r="F1675" t="s">
        <v>8219</v>
      </c>
      <c r="G1675">
        <v>150</v>
      </c>
    </row>
    <row r="1676" spans="2:7" x14ac:dyDescent="0.35">
      <c r="B1676" s="3"/>
      <c r="C1676" s="3"/>
      <c r="F1676" t="s">
        <v>8219</v>
      </c>
      <c r="G1676">
        <v>150</v>
      </c>
    </row>
    <row r="1677" spans="2:7" x14ac:dyDescent="0.35">
      <c r="B1677" s="3"/>
      <c r="C1677" s="3"/>
      <c r="F1677" t="s">
        <v>8219</v>
      </c>
      <c r="G1677">
        <v>150</v>
      </c>
    </row>
    <row r="1678" spans="2:7" x14ac:dyDescent="0.35">
      <c r="B1678" s="3"/>
      <c r="C1678" s="3"/>
      <c r="F1678" t="s">
        <v>8219</v>
      </c>
      <c r="G1678">
        <v>151</v>
      </c>
    </row>
    <row r="1679" spans="2:7" x14ac:dyDescent="0.35">
      <c r="B1679" s="3"/>
      <c r="C1679" s="3"/>
      <c r="F1679" t="s">
        <v>8219</v>
      </c>
      <c r="G1679">
        <v>151</v>
      </c>
    </row>
    <row r="1680" spans="2:7" x14ac:dyDescent="0.35">
      <c r="B1680" s="3"/>
      <c r="C1680" s="3"/>
      <c r="F1680" t="s">
        <v>8219</v>
      </c>
      <c r="G1680">
        <v>151</v>
      </c>
    </row>
    <row r="1681" spans="2:7" x14ac:dyDescent="0.35">
      <c r="B1681" s="3"/>
      <c r="C1681" s="3"/>
      <c r="F1681" t="s">
        <v>8219</v>
      </c>
      <c r="G1681">
        <v>152</v>
      </c>
    </row>
    <row r="1682" spans="2:7" x14ac:dyDescent="0.35">
      <c r="B1682" s="3"/>
      <c r="C1682" s="3"/>
      <c r="F1682" t="s">
        <v>8219</v>
      </c>
      <c r="G1682">
        <v>153</v>
      </c>
    </row>
    <row r="1683" spans="2:7" x14ac:dyDescent="0.35">
      <c r="B1683" s="3"/>
      <c r="C1683" s="3"/>
      <c r="F1683" t="s">
        <v>8219</v>
      </c>
      <c r="G1683">
        <v>154</v>
      </c>
    </row>
    <row r="1684" spans="2:7" x14ac:dyDescent="0.35">
      <c r="B1684" s="3"/>
      <c r="C1684" s="3"/>
      <c r="F1684" t="s">
        <v>8219</v>
      </c>
      <c r="G1684">
        <v>156</v>
      </c>
    </row>
    <row r="1685" spans="2:7" x14ac:dyDescent="0.35">
      <c r="B1685" s="3"/>
      <c r="C1685" s="3"/>
      <c r="F1685" t="s">
        <v>8219</v>
      </c>
      <c r="G1685">
        <v>156</v>
      </c>
    </row>
    <row r="1686" spans="2:7" x14ac:dyDescent="0.35">
      <c r="B1686" s="3"/>
      <c r="C1686" s="3"/>
      <c r="F1686" t="s">
        <v>8219</v>
      </c>
      <c r="G1686">
        <v>157</v>
      </c>
    </row>
    <row r="1687" spans="2:7" x14ac:dyDescent="0.35">
      <c r="B1687" s="3"/>
      <c r="C1687" s="3"/>
      <c r="F1687" t="s">
        <v>8219</v>
      </c>
      <c r="G1687">
        <v>157</v>
      </c>
    </row>
    <row r="1688" spans="2:7" x14ac:dyDescent="0.35">
      <c r="B1688" s="3"/>
      <c r="C1688" s="3"/>
      <c r="F1688" t="s">
        <v>8219</v>
      </c>
      <c r="G1688">
        <v>158</v>
      </c>
    </row>
    <row r="1689" spans="2:7" x14ac:dyDescent="0.35">
      <c r="B1689" s="3"/>
      <c r="C1689" s="3"/>
      <c r="F1689" t="s">
        <v>8219</v>
      </c>
      <c r="G1689">
        <v>158</v>
      </c>
    </row>
    <row r="1690" spans="2:7" x14ac:dyDescent="0.35">
      <c r="B1690" s="3"/>
      <c r="C1690" s="3"/>
      <c r="F1690" t="s">
        <v>8219</v>
      </c>
      <c r="G1690">
        <v>158</v>
      </c>
    </row>
    <row r="1691" spans="2:7" x14ac:dyDescent="0.35">
      <c r="B1691" s="3"/>
      <c r="C1691" s="3"/>
      <c r="F1691" t="s">
        <v>8219</v>
      </c>
      <c r="G1691">
        <v>158</v>
      </c>
    </row>
    <row r="1692" spans="2:7" x14ac:dyDescent="0.35">
      <c r="B1692" s="3"/>
      <c r="C1692" s="3"/>
      <c r="F1692" t="s">
        <v>8219</v>
      </c>
      <c r="G1692">
        <v>158</v>
      </c>
    </row>
    <row r="1693" spans="2:7" x14ac:dyDescent="0.35">
      <c r="B1693" s="3"/>
      <c r="C1693" s="3"/>
      <c r="F1693" t="s">
        <v>8219</v>
      </c>
      <c r="G1693">
        <v>158</v>
      </c>
    </row>
    <row r="1694" spans="2:7" x14ac:dyDescent="0.35">
      <c r="B1694" s="3"/>
      <c r="C1694" s="3"/>
      <c r="F1694" t="s">
        <v>8219</v>
      </c>
      <c r="G1694">
        <v>159</v>
      </c>
    </row>
    <row r="1695" spans="2:7" x14ac:dyDescent="0.35">
      <c r="B1695" s="3"/>
      <c r="C1695" s="3"/>
      <c r="F1695" t="s">
        <v>8219</v>
      </c>
      <c r="G1695">
        <v>159</v>
      </c>
    </row>
    <row r="1696" spans="2:7" x14ac:dyDescent="0.35">
      <c r="B1696" s="3"/>
      <c r="C1696" s="3"/>
      <c r="F1696" t="s">
        <v>8219</v>
      </c>
      <c r="G1696">
        <v>159</v>
      </c>
    </row>
    <row r="1697" spans="2:7" x14ac:dyDescent="0.35">
      <c r="B1697" s="3"/>
      <c r="C1697" s="3"/>
      <c r="F1697" t="s">
        <v>8219</v>
      </c>
      <c r="G1697">
        <v>159</v>
      </c>
    </row>
    <row r="1698" spans="2:7" x14ac:dyDescent="0.35">
      <c r="B1698" s="3"/>
      <c r="C1698" s="3"/>
      <c r="F1698" t="s">
        <v>8219</v>
      </c>
      <c r="G1698">
        <v>159</v>
      </c>
    </row>
    <row r="1699" spans="2:7" x14ac:dyDescent="0.35">
      <c r="B1699" s="3"/>
      <c r="C1699" s="3"/>
      <c r="F1699" t="s">
        <v>8219</v>
      </c>
      <c r="G1699">
        <v>159</v>
      </c>
    </row>
    <row r="1700" spans="2:7" x14ac:dyDescent="0.35">
      <c r="B1700" s="3"/>
      <c r="C1700" s="3"/>
      <c r="F1700" t="s">
        <v>8219</v>
      </c>
      <c r="G1700">
        <v>159</v>
      </c>
    </row>
    <row r="1701" spans="2:7" x14ac:dyDescent="0.35">
      <c r="B1701" s="3"/>
      <c r="C1701" s="3"/>
      <c r="F1701" t="s">
        <v>8219</v>
      </c>
      <c r="G1701">
        <v>160</v>
      </c>
    </row>
    <row r="1702" spans="2:7" x14ac:dyDescent="0.35">
      <c r="B1702" s="3"/>
      <c r="C1702" s="3"/>
      <c r="F1702" t="s">
        <v>8219</v>
      </c>
      <c r="G1702">
        <v>160</v>
      </c>
    </row>
    <row r="1703" spans="2:7" x14ac:dyDescent="0.35">
      <c r="B1703" s="3"/>
      <c r="C1703" s="3"/>
      <c r="F1703" t="s">
        <v>8219</v>
      </c>
      <c r="G1703">
        <v>162</v>
      </c>
    </row>
    <row r="1704" spans="2:7" x14ac:dyDescent="0.35">
      <c r="B1704" s="3"/>
      <c r="C1704" s="3"/>
      <c r="F1704" t="s">
        <v>8219</v>
      </c>
      <c r="G1704">
        <v>162</v>
      </c>
    </row>
    <row r="1705" spans="2:7" x14ac:dyDescent="0.35">
      <c r="B1705" s="3"/>
      <c r="C1705" s="3"/>
      <c r="F1705" t="s">
        <v>8219</v>
      </c>
      <c r="G1705">
        <v>163</v>
      </c>
    </row>
    <row r="1706" spans="2:7" x14ac:dyDescent="0.35">
      <c r="B1706" s="3"/>
      <c r="C1706" s="3"/>
      <c r="F1706" t="s">
        <v>8219</v>
      </c>
      <c r="G1706">
        <v>163</v>
      </c>
    </row>
    <row r="1707" spans="2:7" x14ac:dyDescent="0.35">
      <c r="B1707" s="3"/>
      <c r="C1707" s="3"/>
      <c r="F1707" t="s">
        <v>8219</v>
      </c>
      <c r="G1707">
        <v>163</v>
      </c>
    </row>
    <row r="1708" spans="2:7" x14ac:dyDescent="0.35">
      <c r="B1708" s="3"/>
      <c r="C1708" s="3"/>
      <c r="F1708" t="s">
        <v>8219</v>
      </c>
      <c r="G1708">
        <v>163</v>
      </c>
    </row>
    <row r="1709" spans="2:7" x14ac:dyDescent="0.35">
      <c r="B1709" s="3"/>
      <c r="C1709" s="3"/>
      <c r="F1709" t="s">
        <v>8219</v>
      </c>
      <c r="G1709">
        <v>163</v>
      </c>
    </row>
    <row r="1710" spans="2:7" x14ac:dyDescent="0.35">
      <c r="B1710" s="3"/>
      <c r="C1710" s="3"/>
      <c r="F1710" t="s">
        <v>8219</v>
      </c>
      <c r="G1710">
        <v>165</v>
      </c>
    </row>
    <row r="1711" spans="2:7" x14ac:dyDescent="0.35">
      <c r="B1711" s="3"/>
      <c r="C1711" s="3"/>
      <c r="F1711" t="s">
        <v>8219</v>
      </c>
      <c r="G1711">
        <v>165</v>
      </c>
    </row>
    <row r="1712" spans="2:7" x14ac:dyDescent="0.35">
      <c r="B1712" s="3"/>
      <c r="C1712" s="3"/>
      <c r="F1712" t="s">
        <v>8219</v>
      </c>
      <c r="G1712">
        <v>165</v>
      </c>
    </row>
    <row r="1713" spans="2:7" x14ac:dyDescent="0.35">
      <c r="B1713" s="3"/>
      <c r="C1713" s="3"/>
      <c r="F1713" t="s">
        <v>8219</v>
      </c>
      <c r="G1713">
        <v>166</v>
      </c>
    </row>
    <row r="1714" spans="2:7" x14ac:dyDescent="0.35">
      <c r="B1714" s="3"/>
      <c r="C1714" s="3"/>
      <c r="F1714" t="s">
        <v>8219</v>
      </c>
      <c r="G1714">
        <v>167</v>
      </c>
    </row>
    <row r="1715" spans="2:7" x14ac:dyDescent="0.35">
      <c r="B1715" s="3"/>
      <c r="C1715" s="3"/>
      <c r="F1715" t="s">
        <v>8219</v>
      </c>
      <c r="G1715">
        <v>167</v>
      </c>
    </row>
    <row r="1716" spans="2:7" x14ac:dyDescent="0.35">
      <c r="B1716" s="3"/>
      <c r="C1716" s="3"/>
      <c r="F1716" t="s">
        <v>8219</v>
      </c>
      <c r="G1716">
        <v>167</v>
      </c>
    </row>
    <row r="1717" spans="2:7" x14ac:dyDescent="0.35">
      <c r="B1717" s="3"/>
      <c r="C1717" s="3"/>
      <c r="F1717" t="s">
        <v>8219</v>
      </c>
      <c r="G1717">
        <v>167</v>
      </c>
    </row>
    <row r="1718" spans="2:7" x14ac:dyDescent="0.35">
      <c r="B1718" s="3"/>
      <c r="C1718" s="3"/>
      <c r="F1718" t="s">
        <v>8219</v>
      </c>
      <c r="G1718">
        <v>167</v>
      </c>
    </row>
    <row r="1719" spans="2:7" x14ac:dyDescent="0.35">
      <c r="B1719" s="3"/>
      <c r="C1719" s="3"/>
      <c r="F1719" t="s">
        <v>8219</v>
      </c>
      <c r="G1719">
        <v>167</v>
      </c>
    </row>
    <row r="1720" spans="2:7" x14ac:dyDescent="0.35">
      <c r="B1720" s="3"/>
      <c r="C1720" s="3"/>
      <c r="F1720" t="s">
        <v>8219</v>
      </c>
      <c r="G1720">
        <v>167</v>
      </c>
    </row>
    <row r="1721" spans="2:7" x14ac:dyDescent="0.35">
      <c r="B1721" s="3"/>
      <c r="C1721" s="3"/>
      <c r="F1721" t="s">
        <v>8219</v>
      </c>
      <c r="G1721">
        <v>168</v>
      </c>
    </row>
    <row r="1722" spans="2:7" x14ac:dyDescent="0.35">
      <c r="B1722" s="3"/>
      <c r="C1722" s="3"/>
      <c r="F1722" t="s">
        <v>8219</v>
      </c>
      <c r="G1722">
        <v>168</v>
      </c>
    </row>
    <row r="1723" spans="2:7" x14ac:dyDescent="0.35">
      <c r="B1723" s="3"/>
      <c r="C1723" s="3"/>
      <c r="F1723" t="s">
        <v>8219</v>
      </c>
      <c r="G1723">
        <v>168</v>
      </c>
    </row>
    <row r="1724" spans="2:7" x14ac:dyDescent="0.35">
      <c r="B1724" s="3"/>
      <c r="C1724" s="3"/>
      <c r="F1724" t="s">
        <v>8219</v>
      </c>
      <c r="G1724">
        <v>168</v>
      </c>
    </row>
    <row r="1725" spans="2:7" x14ac:dyDescent="0.35">
      <c r="B1725" s="3"/>
      <c r="C1725" s="3"/>
      <c r="F1725" t="s">
        <v>8219</v>
      </c>
      <c r="G1725">
        <v>169</v>
      </c>
    </row>
    <row r="1726" spans="2:7" x14ac:dyDescent="0.35">
      <c r="B1726" s="3"/>
      <c r="C1726" s="3"/>
      <c r="F1726" t="s">
        <v>8219</v>
      </c>
      <c r="G1726">
        <v>169</v>
      </c>
    </row>
    <row r="1727" spans="2:7" x14ac:dyDescent="0.35">
      <c r="B1727" s="3"/>
      <c r="C1727" s="3"/>
      <c r="F1727" t="s">
        <v>8219</v>
      </c>
      <c r="G1727">
        <v>169</v>
      </c>
    </row>
    <row r="1728" spans="2:7" x14ac:dyDescent="0.35">
      <c r="B1728" s="3"/>
      <c r="C1728" s="3"/>
      <c r="F1728" t="s">
        <v>8219</v>
      </c>
      <c r="G1728">
        <v>169</v>
      </c>
    </row>
    <row r="1729" spans="2:7" x14ac:dyDescent="0.35">
      <c r="B1729" s="3"/>
      <c r="C1729" s="3"/>
      <c r="F1729" t="s">
        <v>8219</v>
      </c>
      <c r="G1729">
        <v>169</v>
      </c>
    </row>
    <row r="1730" spans="2:7" x14ac:dyDescent="0.35">
      <c r="B1730" s="3"/>
      <c r="C1730" s="3"/>
      <c r="F1730" t="s">
        <v>8219</v>
      </c>
      <c r="G1730">
        <v>170</v>
      </c>
    </row>
    <row r="1731" spans="2:7" x14ac:dyDescent="0.35">
      <c r="B1731" s="3"/>
      <c r="C1731" s="3"/>
      <c r="F1731" t="s">
        <v>8219</v>
      </c>
      <c r="G1731">
        <v>170</v>
      </c>
    </row>
    <row r="1732" spans="2:7" x14ac:dyDescent="0.35">
      <c r="B1732" s="3"/>
      <c r="C1732" s="3"/>
      <c r="F1732" t="s">
        <v>8219</v>
      </c>
      <c r="G1732">
        <v>170</v>
      </c>
    </row>
    <row r="1733" spans="2:7" x14ac:dyDescent="0.35">
      <c r="B1733" s="3"/>
      <c r="C1733" s="3"/>
      <c r="F1733" t="s">
        <v>8219</v>
      </c>
      <c r="G1733">
        <v>171</v>
      </c>
    </row>
    <row r="1734" spans="2:7" x14ac:dyDescent="0.35">
      <c r="B1734" s="3"/>
      <c r="C1734" s="3"/>
      <c r="F1734" t="s">
        <v>8219</v>
      </c>
      <c r="G1734">
        <v>172</v>
      </c>
    </row>
    <row r="1735" spans="2:7" x14ac:dyDescent="0.35">
      <c r="B1735" s="3"/>
      <c r="C1735" s="3"/>
      <c r="F1735" t="s">
        <v>8219</v>
      </c>
      <c r="G1735">
        <v>173</v>
      </c>
    </row>
    <row r="1736" spans="2:7" x14ac:dyDescent="0.35">
      <c r="B1736" s="3"/>
      <c r="C1736" s="3"/>
      <c r="F1736" t="s">
        <v>8219</v>
      </c>
      <c r="G1736">
        <v>173</v>
      </c>
    </row>
    <row r="1737" spans="2:7" x14ac:dyDescent="0.35">
      <c r="B1737" s="3"/>
      <c r="C1737" s="3"/>
      <c r="F1737" t="s">
        <v>8219</v>
      </c>
      <c r="G1737">
        <v>174</v>
      </c>
    </row>
    <row r="1738" spans="2:7" x14ac:dyDescent="0.35">
      <c r="B1738" s="3"/>
      <c r="C1738" s="3"/>
      <c r="F1738" t="s">
        <v>8219</v>
      </c>
      <c r="G1738">
        <v>174</v>
      </c>
    </row>
    <row r="1739" spans="2:7" x14ac:dyDescent="0.35">
      <c r="B1739" s="3"/>
      <c r="C1739" s="3"/>
      <c r="F1739" t="s">
        <v>8219</v>
      </c>
      <c r="G1739">
        <v>174</v>
      </c>
    </row>
    <row r="1740" spans="2:7" x14ac:dyDescent="0.35">
      <c r="B1740" s="3"/>
      <c r="C1740" s="3"/>
      <c r="F1740" t="s">
        <v>8219</v>
      </c>
      <c r="G1740">
        <v>175</v>
      </c>
    </row>
    <row r="1741" spans="2:7" x14ac:dyDescent="0.35">
      <c r="B1741" s="3"/>
      <c r="C1741" s="3"/>
      <c r="F1741" t="s">
        <v>8219</v>
      </c>
      <c r="G1741">
        <v>175</v>
      </c>
    </row>
    <row r="1742" spans="2:7" x14ac:dyDescent="0.35">
      <c r="B1742" s="3"/>
      <c r="C1742" s="3"/>
      <c r="F1742" t="s">
        <v>8219</v>
      </c>
      <c r="G1742">
        <v>176</v>
      </c>
    </row>
    <row r="1743" spans="2:7" x14ac:dyDescent="0.35">
      <c r="B1743" s="3"/>
      <c r="C1743" s="3"/>
      <c r="F1743" t="s">
        <v>8219</v>
      </c>
      <c r="G1743">
        <v>176</v>
      </c>
    </row>
    <row r="1744" spans="2:7" x14ac:dyDescent="0.35">
      <c r="B1744" s="3"/>
      <c r="C1744" s="3"/>
      <c r="F1744" t="s">
        <v>8219</v>
      </c>
      <c r="G1744">
        <v>176</v>
      </c>
    </row>
    <row r="1745" spans="2:7" x14ac:dyDescent="0.35">
      <c r="B1745" s="3"/>
      <c r="C1745" s="3"/>
      <c r="F1745" t="s">
        <v>8219</v>
      </c>
      <c r="G1745">
        <v>176</v>
      </c>
    </row>
    <row r="1746" spans="2:7" x14ac:dyDescent="0.35">
      <c r="B1746" s="3"/>
      <c r="C1746" s="3"/>
      <c r="F1746" t="s">
        <v>8219</v>
      </c>
      <c r="G1746">
        <v>177</v>
      </c>
    </row>
    <row r="1747" spans="2:7" x14ac:dyDescent="0.35">
      <c r="B1747" s="3"/>
      <c r="C1747" s="3"/>
      <c r="F1747" t="s">
        <v>8219</v>
      </c>
      <c r="G1747">
        <v>178</v>
      </c>
    </row>
    <row r="1748" spans="2:7" x14ac:dyDescent="0.35">
      <c r="B1748" s="3"/>
      <c r="C1748" s="3"/>
      <c r="F1748" t="s">
        <v>8219</v>
      </c>
      <c r="G1748">
        <v>179</v>
      </c>
    </row>
    <row r="1749" spans="2:7" x14ac:dyDescent="0.35">
      <c r="B1749" s="3"/>
      <c r="C1749" s="3"/>
      <c r="F1749" t="s">
        <v>8219</v>
      </c>
      <c r="G1749">
        <v>179</v>
      </c>
    </row>
    <row r="1750" spans="2:7" x14ac:dyDescent="0.35">
      <c r="B1750" s="3"/>
      <c r="C1750" s="3"/>
      <c r="F1750" t="s">
        <v>8219</v>
      </c>
      <c r="G1750">
        <v>179</v>
      </c>
    </row>
    <row r="1751" spans="2:7" x14ac:dyDescent="0.35">
      <c r="B1751" s="3"/>
      <c r="C1751" s="3"/>
      <c r="F1751" t="s">
        <v>8219</v>
      </c>
      <c r="G1751">
        <v>179</v>
      </c>
    </row>
    <row r="1752" spans="2:7" x14ac:dyDescent="0.35">
      <c r="B1752" s="3"/>
      <c r="C1752" s="3"/>
      <c r="F1752" t="s">
        <v>8219</v>
      </c>
      <c r="G1752">
        <v>180</v>
      </c>
    </row>
    <row r="1753" spans="2:7" x14ac:dyDescent="0.35">
      <c r="B1753" s="3"/>
      <c r="C1753" s="3"/>
      <c r="F1753" t="s">
        <v>8219</v>
      </c>
      <c r="G1753">
        <v>180</v>
      </c>
    </row>
    <row r="1754" spans="2:7" x14ac:dyDescent="0.35">
      <c r="B1754" s="3"/>
      <c r="C1754" s="3"/>
      <c r="F1754" t="s">
        <v>8219</v>
      </c>
      <c r="G1754">
        <v>181</v>
      </c>
    </row>
    <row r="1755" spans="2:7" x14ac:dyDescent="0.35">
      <c r="B1755" s="3"/>
      <c r="C1755" s="3"/>
      <c r="F1755" t="s">
        <v>8219</v>
      </c>
      <c r="G1755">
        <v>181</v>
      </c>
    </row>
    <row r="1756" spans="2:7" x14ac:dyDescent="0.35">
      <c r="B1756" s="3"/>
      <c r="C1756" s="3"/>
      <c r="F1756" t="s">
        <v>8219</v>
      </c>
      <c r="G1756">
        <v>181</v>
      </c>
    </row>
    <row r="1757" spans="2:7" x14ac:dyDescent="0.35">
      <c r="B1757" s="3"/>
      <c r="C1757" s="3"/>
      <c r="F1757" t="s">
        <v>8219</v>
      </c>
      <c r="G1757">
        <v>182</v>
      </c>
    </row>
    <row r="1758" spans="2:7" x14ac:dyDescent="0.35">
      <c r="B1758" s="3"/>
      <c r="C1758" s="3"/>
      <c r="F1758" t="s">
        <v>8219</v>
      </c>
      <c r="G1758">
        <v>182</v>
      </c>
    </row>
    <row r="1759" spans="2:7" x14ac:dyDescent="0.35">
      <c r="B1759" s="3"/>
      <c r="C1759" s="3"/>
      <c r="F1759" t="s">
        <v>8219</v>
      </c>
      <c r="G1759">
        <v>182</v>
      </c>
    </row>
    <row r="1760" spans="2:7" x14ac:dyDescent="0.35">
      <c r="B1760" s="3"/>
      <c r="C1760" s="3"/>
      <c r="F1760" t="s">
        <v>8219</v>
      </c>
      <c r="G1760">
        <v>183</v>
      </c>
    </row>
    <row r="1761" spans="2:7" x14ac:dyDescent="0.35">
      <c r="B1761" s="3"/>
      <c r="C1761" s="3"/>
      <c r="F1761" t="s">
        <v>8219</v>
      </c>
      <c r="G1761">
        <v>183</v>
      </c>
    </row>
    <row r="1762" spans="2:7" x14ac:dyDescent="0.35">
      <c r="B1762" s="3"/>
      <c r="C1762" s="3"/>
      <c r="F1762" t="s">
        <v>8219</v>
      </c>
      <c r="G1762">
        <v>183</v>
      </c>
    </row>
    <row r="1763" spans="2:7" x14ac:dyDescent="0.35">
      <c r="B1763" s="3"/>
      <c r="C1763" s="3"/>
      <c r="F1763" t="s">
        <v>8219</v>
      </c>
      <c r="G1763">
        <v>183</v>
      </c>
    </row>
    <row r="1764" spans="2:7" x14ac:dyDescent="0.35">
      <c r="B1764" s="3"/>
      <c r="C1764" s="3"/>
      <c r="F1764" t="s">
        <v>8219</v>
      </c>
      <c r="G1764">
        <v>184</v>
      </c>
    </row>
    <row r="1765" spans="2:7" x14ac:dyDescent="0.35">
      <c r="B1765" s="3"/>
      <c r="C1765" s="3"/>
      <c r="F1765" t="s">
        <v>8219</v>
      </c>
      <c r="G1765">
        <v>184</v>
      </c>
    </row>
    <row r="1766" spans="2:7" x14ac:dyDescent="0.35">
      <c r="B1766" s="3"/>
      <c r="C1766" s="3"/>
      <c r="F1766" t="s">
        <v>8219</v>
      </c>
      <c r="G1766">
        <v>184</v>
      </c>
    </row>
    <row r="1767" spans="2:7" x14ac:dyDescent="0.35">
      <c r="B1767" s="3"/>
      <c r="C1767" s="3"/>
      <c r="F1767" t="s">
        <v>8219</v>
      </c>
      <c r="G1767">
        <v>184</v>
      </c>
    </row>
    <row r="1768" spans="2:7" x14ac:dyDescent="0.35">
      <c r="B1768" s="3"/>
      <c r="C1768" s="3"/>
      <c r="F1768" t="s">
        <v>8219</v>
      </c>
      <c r="G1768">
        <v>185</v>
      </c>
    </row>
    <row r="1769" spans="2:7" x14ac:dyDescent="0.35">
      <c r="B1769" s="3"/>
      <c r="C1769" s="3"/>
      <c r="F1769" t="s">
        <v>8219</v>
      </c>
      <c r="G1769">
        <v>185</v>
      </c>
    </row>
    <row r="1770" spans="2:7" x14ac:dyDescent="0.35">
      <c r="B1770" s="3"/>
      <c r="C1770" s="3"/>
      <c r="F1770" t="s">
        <v>8219</v>
      </c>
      <c r="G1770">
        <v>186</v>
      </c>
    </row>
    <row r="1771" spans="2:7" x14ac:dyDescent="0.35">
      <c r="B1771" s="3"/>
      <c r="C1771" s="3"/>
      <c r="F1771" t="s">
        <v>8219</v>
      </c>
      <c r="G1771">
        <v>186</v>
      </c>
    </row>
    <row r="1772" spans="2:7" x14ac:dyDescent="0.35">
      <c r="B1772" s="3"/>
      <c r="C1772" s="3"/>
      <c r="F1772" t="s">
        <v>8219</v>
      </c>
      <c r="G1772">
        <v>186</v>
      </c>
    </row>
    <row r="1773" spans="2:7" x14ac:dyDescent="0.35">
      <c r="B1773" s="3"/>
      <c r="C1773" s="3"/>
      <c r="F1773" t="s">
        <v>8219</v>
      </c>
      <c r="G1773">
        <v>187</v>
      </c>
    </row>
    <row r="1774" spans="2:7" x14ac:dyDescent="0.35">
      <c r="B1774" s="3"/>
      <c r="C1774" s="3"/>
      <c r="F1774" t="s">
        <v>8219</v>
      </c>
      <c r="G1774">
        <v>188</v>
      </c>
    </row>
    <row r="1775" spans="2:7" x14ac:dyDescent="0.35">
      <c r="B1775" s="3"/>
      <c r="C1775" s="3"/>
      <c r="F1775" t="s">
        <v>8219</v>
      </c>
      <c r="G1775">
        <v>188</v>
      </c>
    </row>
    <row r="1776" spans="2:7" x14ac:dyDescent="0.35">
      <c r="B1776" s="3"/>
      <c r="C1776" s="3"/>
      <c r="F1776" t="s">
        <v>8219</v>
      </c>
      <c r="G1776">
        <v>188</v>
      </c>
    </row>
    <row r="1777" spans="2:7" x14ac:dyDescent="0.35">
      <c r="B1777" s="3"/>
      <c r="C1777" s="3"/>
      <c r="F1777" t="s">
        <v>8219</v>
      </c>
      <c r="G1777">
        <v>189</v>
      </c>
    </row>
    <row r="1778" spans="2:7" x14ac:dyDescent="0.35">
      <c r="B1778" s="3"/>
      <c r="C1778" s="3"/>
      <c r="F1778" t="s">
        <v>8219</v>
      </c>
      <c r="G1778">
        <v>189</v>
      </c>
    </row>
    <row r="1779" spans="2:7" x14ac:dyDescent="0.35">
      <c r="B1779" s="3"/>
      <c r="C1779" s="3"/>
      <c r="F1779" t="s">
        <v>8219</v>
      </c>
      <c r="G1779">
        <v>190</v>
      </c>
    </row>
    <row r="1780" spans="2:7" x14ac:dyDescent="0.35">
      <c r="B1780" s="3"/>
      <c r="C1780" s="3"/>
      <c r="F1780" t="s">
        <v>8219</v>
      </c>
      <c r="G1780">
        <v>190</v>
      </c>
    </row>
    <row r="1781" spans="2:7" x14ac:dyDescent="0.35">
      <c r="B1781" s="3"/>
      <c r="C1781" s="3"/>
      <c r="F1781" t="s">
        <v>8219</v>
      </c>
      <c r="G1781">
        <v>191</v>
      </c>
    </row>
    <row r="1782" spans="2:7" x14ac:dyDescent="0.35">
      <c r="B1782" s="3"/>
      <c r="C1782" s="3"/>
      <c r="F1782" t="s">
        <v>8219</v>
      </c>
      <c r="G1782">
        <v>191</v>
      </c>
    </row>
    <row r="1783" spans="2:7" x14ac:dyDescent="0.35">
      <c r="B1783" s="3"/>
      <c r="C1783" s="3"/>
      <c r="F1783" t="s">
        <v>8219</v>
      </c>
      <c r="G1783">
        <v>191</v>
      </c>
    </row>
    <row r="1784" spans="2:7" x14ac:dyDescent="0.35">
      <c r="B1784" s="3"/>
      <c r="C1784" s="3"/>
      <c r="F1784" t="s">
        <v>8219</v>
      </c>
      <c r="G1784">
        <v>191</v>
      </c>
    </row>
    <row r="1785" spans="2:7" x14ac:dyDescent="0.35">
      <c r="B1785" s="3"/>
      <c r="C1785" s="3"/>
      <c r="F1785" t="s">
        <v>8219</v>
      </c>
      <c r="G1785">
        <v>191</v>
      </c>
    </row>
    <row r="1786" spans="2:7" x14ac:dyDescent="0.35">
      <c r="B1786" s="3"/>
      <c r="C1786" s="3"/>
      <c r="F1786" t="s">
        <v>8219</v>
      </c>
      <c r="G1786">
        <v>193</v>
      </c>
    </row>
    <row r="1787" spans="2:7" x14ac:dyDescent="0.35">
      <c r="B1787" s="3"/>
      <c r="C1787" s="3"/>
      <c r="F1787" t="s">
        <v>8219</v>
      </c>
      <c r="G1787">
        <v>193</v>
      </c>
    </row>
    <row r="1788" spans="2:7" x14ac:dyDescent="0.35">
      <c r="B1788" s="3"/>
      <c r="C1788" s="3"/>
      <c r="F1788" t="s">
        <v>8219</v>
      </c>
      <c r="G1788">
        <v>193</v>
      </c>
    </row>
    <row r="1789" spans="2:7" x14ac:dyDescent="0.35">
      <c r="B1789" s="3"/>
      <c r="C1789" s="3"/>
      <c r="F1789" t="s">
        <v>8219</v>
      </c>
      <c r="G1789">
        <v>194</v>
      </c>
    </row>
    <row r="1790" spans="2:7" x14ac:dyDescent="0.35">
      <c r="B1790" s="3"/>
      <c r="C1790" s="3"/>
      <c r="F1790" t="s">
        <v>8219</v>
      </c>
      <c r="G1790">
        <v>194</v>
      </c>
    </row>
    <row r="1791" spans="2:7" x14ac:dyDescent="0.35">
      <c r="B1791" s="3"/>
      <c r="C1791" s="3"/>
      <c r="F1791" t="s">
        <v>8219</v>
      </c>
      <c r="G1791">
        <v>196</v>
      </c>
    </row>
    <row r="1792" spans="2:7" x14ac:dyDescent="0.35">
      <c r="B1792" s="3"/>
      <c r="C1792" s="3"/>
      <c r="F1792" t="s">
        <v>8219</v>
      </c>
      <c r="G1792">
        <v>196</v>
      </c>
    </row>
    <row r="1793" spans="2:7" x14ac:dyDescent="0.35">
      <c r="B1793" s="3"/>
      <c r="C1793" s="3"/>
      <c r="F1793" t="s">
        <v>8219</v>
      </c>
      <c r="G1793">
        <v>196</v>
      </c>
    </row>
    <row r="1794" spans="2:7" x14ac:dyDescent="0.35">
      <c r="B1794" s="3"/>
      <c r="C1794" s="3"/>
      <c r="F1794" t="s">
        <v>8219</v>
      </c>
      <c r="G1794">
        <v>197</v>
      </c>
    </row>
    <row r="1795" spans="2:7" x14ac:dyDescent="0.35">
      <c r="B1795" s="3"/>
      <c r="C1795" s="3"/>
      <c r="F1795" t="s">
        <v>8219</v>
      </c>
      <c r="G1795">
        <v>197</v>
      </c>
    </row>
    <row r="1796" spans="2:7" x14ac:dyDescent="0.35">
      <c r="B1796" s="3"/>
      <c r="C1796" s="3"/>
      <c r="F1796" t="s">
        <v>8219</v>
      </c>
      <c r="G1796">
        <v>199</v>
      </c>
    </row>
    <row r="1797" spans="2:7" x14ac:dyDescent="0.35">
      <c r="B1797" s="3"/>
      <c r="C1797" s="3"/>
      <c r="F1797" t="s">
        <v>8219</v>
      </c>
      <c r="G1797">
        <v>199</v>
      </c>
    </row>
    <row r="1798" spans="2:7" x14ac:dyDescent="0.35">
      <c r="B1798" s="3"/>
      <c r="C1798" s="3"/>
      <c r="F1798" t="s">
        <v>8219</v>
      </c>
      <c r="G1798">
        <v>199</v>
      </c>
    </row>
    <row r="1799" spans="2:7" x14ac:dyDescent="0.35">
      <c r="B1799" s="3"/>
      <c r="C1799" s="3"/>
      <c r="F1799" t="s">
        <v>8219</v>
      </c>
      <c r="G1799">
        <v>200</v>
      </c>
    </row>
    <row r="1800" spans="2:7" x14ac:dyDescent="0.35">
      <c r="B1800" s="3"/>
      <c r="C1800" s="3"/>
      <c r="F1800" t="s">
        <v>8219</v>
      </c>
      <c r="G1800">
        <v>200</v>
      </c>
    </row>
    <row r="1801" spans="2:7" x14ac:dyDescent="0.35">
      <c r="B1801" s="3"/>
      <c r="C1801" s="3"/>
      <c r="F1801" t="s">
        <v>8219</v>
      </c>
      <c r="G1801">
        <v>202</v>
      </c>
    </row>
    <row r="1802" spans="2:7" x14ac:dyDescent="0.35">
      <c r="B1802" s="3"/>
      <c r="C1802" s="3"/>
      <c r="F1802" t="s">
        <v>8219</v>
      </c>
      <c r="G1802">
        <v>202</v>
      </c>
    </row>
    <row r="1803" spans="2:7" x14ac:dyDescent="0.35">
      <c r="B1803" s="3"/>
      <c r="C1803" s="3"/>
      <c r="F1803" t="s">
        <v>8219</v>
      </c>
      <c r="G1803">
        <v>202</v>
      </c>
    </row>
    <row r="1804" spans="2:7" x14ac:dyDescent="0.35">
      <c r="B1804" s="3"/>
      <c r="C1804" s="3"/>
      <c r="F1804" t="s">
        <v>8219</v>
      </c>
      <c r="G1804">
        <v>202</v>
      </c>
    </row>
    <row r="1805" spans="2:7" x14ac:dyDescent="0.35">
      <c r="B1805" s="3"/>
      <c r="C1805" s="3"/>
      <c r="F1805" t="s">
        <v>8219</v>
      </c>
      <c r="G1805">
        <v>203</v>
      </c>
    </row>
    <row r="1806" spans="2:7" x14ac:dyDescent="0.35">
      <c r="B1806" s="3"/>
      <c r="C1806" s="3"/>
      <c r="F1806" t="s">
        <v>8219</v>
      </c>
      <c r="G1806">
        <v>204</v>
      </c>
    </row>
    <row r="1807" spans="2:7" x14ac:dyDescent="0.35">
      <c r="B1807" s="3"/>
      <c r="C1807" s="3"/>
      <c r="F1807" t="s">
        <v>8219</v>
      </c>
      <c r="G1807">
        <v>204</v>
      </c>
    </row>
    <row r="1808" spans="2:7" x14ac:dyDescent="0.35">
      <c r="B1808" s="3"/>
      <c r="C1808" s="3"/>
      <c r="F1808" t="s">
        <v>8219</v>
      </c>
      <c r="G1808">
        <v>205</v>
      </c>
    </row>
    <row r="1809" spans="2:7" x14ac:dyDescent="0.35">
      <c r="B1809" s="3"/>
      <c r="C1809" s="3"/>
      <c r="F1809" t="s">
        <v>8219</v>
      </c>
      <c r="G1809">
        <v>205</v>
      </c>
    </row>
    <row r="1810" spans="2:7" x14ac:dyDescent="0.35">
      <c r="B1810" s="3"/>
      <c r="C1810" s="3"/>
      <c r="F1810" t="s">
        <v>8219</v>
      </c>
      <c r="G1810">
        <v>205</v>
      </c>
    </row>
    <row r="1811" spans="2:7" x14ac:dyDescent="0.35">
      <c r="B1811" s="3"/>
      <c r="C1811" s="3"/>
      <c r="F1811" t="s">
        <v>8219</v>
      </c>
      <c r="G1811">
        <v>205</v>
      </c>
    </row>
    <row r="1812" spans="2:7" x14ac:dyDescent="0.35">
      <c r="B1812" s="3"/>
      <c r="C1812" s="3"/>
      <c r="F1812" t="s">
        <v>8219</v>
      </c>
      <c r="G1812">
        <v>206</v>
      </c>
    </row>
    <row r="1813" spans="2:7" x14ac:dyDescent="0.35">
      <c r="B1813" s="3"/>
      <c r="C1813" s="3"/>
      <c r="F1813" t="s">
        <v>8219</v>
      </c>
      <c r="G1813">
        <v>206</v>
      </c>
    </row>
    <row r="1814" spans="2:7" x14ac:dyDescent="0.35">
      <c r="B1814" s="3"/>
      <c r="C1814" s="3"/>
      <c r="F1814" t="s">
        <v>8219</v>
      </c>
      <c r="G1814">
        <v>206</v>
      </c>
    </row>
    <row r="1815" spans="2:7" x14ac:dyDescent="0.35">
      <c r="B1815" s="3"/>
      <c r="C1815" s="3"/>
      <c r="F1815" t="s">
        <v>8219</v>
      </c>
      <c r="G1815">
        <v>206</v>
      </c>
    </row>
    <row r="1816" spans="2:7" x14ac:dyDescent="0.35">
      <c r="B1816" s="3"/>
      <c r="C1816" s="3"/>
      <c r="F1816" t="s">
        <v>8219</v>
      </c>
      <c r="G1816">
        <v>206</v>
      </c>
    </row>
    <row r="1817" spans="2:7" x14ac:dyDescent="0.35">
      <c r="B1817" s="3"/>
      <c r="C1817" s="3"/>
      <c r="F1817" t="s">
        <v>8219</v>
      </c>
      <c r="G1817">
        <v>207</v>
      </c>
    </row>
    <row r="1818" spans="2:7" x14ac:dyDescent="0.35">
      <c r="B1818" s="3"/>
      <c r="C1818" s="3"/>
      <c r="F1818" t="s">
        <v>8219</v>
      </c>
      <c r="G1818">
        <v>207</v>
      </c>
    </row>
    <row r="1819" spans="2:7" x14ac:dyDescent="0.35">
      <c r="B1819" s="3"/>
      <c r="C1819" s="3"/>
      <c r="F1819" t="s">
        <v>8219</v>
      </c>
      <c r="G1819">
        <v>208</v>
      </c>
    </row>
    <row r="1820" spans="2:7" x14ac:dyDescent="0.35">
      <c r="B1820" s="3"/>
      <c r="C1820" s="3"/>
      <c r="F1820" t="s">
        <v>8219</v>
      </c>
      <c r="G1820">
        <v>209</v>
      </c>
    </row>
    <row r="1821" spans="2:7" x14ac:dyDescent="0.35">
      <c r="B1821" s="3"/>
      <c r="C1821" s="3"/>
      <c r="F1821" t="s">
        <v>8219</v>
      </c>
      <c r="G1821">
        <v>210</v>
      </c>
    </row>
    <row r="1822" spans="2:7" x14ac:dyDescent="0.35">
      <c r="B1822" s="3"/>
      <c r="C1822" s="3"/>
      <c r="F1822" t="s">
        <v>8219</v>
      </c>
      <c r="G1822">
        <v>211</v>
      </c>
    </row>
    <row r="1823" spans="2:7" x14ac:dyDescent="0.35">
      <c r="B1823" s="3"/>
      <c r="C1823" s="3"/>
      <c r="F1823" t="s">
        <v>8219</v>
      </c>
      <c r="G1823">
        <v>211</v>
      </c>
    </row>
    <row r="1824" spans="2:7" x14ac:dyDescent="0.35">
      <c r="B1824" s="3"/>
      <c r="C1824" s="3"/>
      <c r="F1824" t="s">
        <v>8219</v>
      </c>
      <c r="G1824">
        <v>211</v>
      </c>
    </row>
    <row r="1825" spans="2:7" x14ac:dyDescent="0.35">
      <c r="B1825" s="3"/>
      <c r="C1825" s="3"/>
      <c r="F1825" t="s">
        <v>8219</v>
      </c>
      <c r="G1825">
        <v>213</v>
      </c>
    </row>
    <row r="1826" spans="2:7" x14ac:dyDescent="0.35">
      <c r="B1826" s="3"/>
      <c r="C1826" s="3"/>
      <c r="F1826" t="s">
        <v>8219</v>
      </c>
      <c r="G1826">
        <v>213</v>
      </c>
    </row>
    <row r="1827" spans="2:7" x14ac:dyDescent="0.35">
      <c r="B1827" s="3"/>
      <c r="C1827" s="3"/>
      <c r="F1827" t="s">
        <v>8219</v>
      </c>
      <c r="G1827">
        <v>215</v>
      </c>
    </row>
    <row r="1828" spans="2:7" x14ac:dyDescent="0.35">
      <c r="B1828" s="3"/>
      <c r="C1828" s="3"/>
      <c r="F1828" t="s">
        <v>8219</v>
      </c>
      <c r="G1828">
        <v>216</v>
      </c>
    </row>
    <row r="1829" spans="2:7" x14ac:dyDescent="0.35">
      <c r="B1829" s="3"/>
      <c r="C1829" s="3"/>
      <c r="F1829" t="s">
        <v>8219</v>
      </c>
      <c r="G1829">
        <v>217</v>
      </c>
    </row>
    <row r="1830" spans="2:7" x14ac:dyDescent="0.35">
      <c r="B1830" s="3"/>
      <c r="C1830" s="3"/>
      <c r="F1830" t="s">
        <v>8219</v>
      </c>
      <c r="G1830">
        <v>217</v>
      </c>
    </row>
    <row r="1831" spans="2:7" x14ac:dyDescent="0.35">
      <c r="B1831" s="3"/>
      <c r="C1831" s="3"/>
      <c r="F1831" t="s">
        <v>8219</v>
      </c>
      <c r="G1831">
        <v>218</v>
      </c>
    </row>
    <row r="1832" spans="2:7" x14ac:dyDescent="0.35">
      <c r="B1832" s="3"/>
      <c r="C1832" s="3"/>
      <c r="F1832" t="s">
        <v>8219</v>
      </c>
      <c r="G1832">
        <v>218</v>
      </c>
    </row>
    <row r="1833" spans="2:7" x14ac:dyDescent="0.35">
      <c r="B1833" s="3"/>
      <c r="C1833" s="3"/>
      <c r="F1833" t="s">
        <v>8219</v>
      </c>
      <c r="G1833">
        <v>220</v>
      </c>
    </row>
    <row r="1834" spans="2:7" x14ac:dyDescent="0.35">
      <c r="B1834" s="3"/>
      <c r="C1834" s="3"/>
      <c r="F1834" t="s">
        <v>8219</v>
      </c>
      <c r="G1834">
        <v>221</v>
      </c>
    </row>
    <row r="1835" spans="2:7" x14ac:dyDescent="0.35">
      <c r="B1835" s="3"/>
      <c r="C1835" s="3"/>
      <c r="F1835" t="s">
        <v>8219</v>
      </c>
      <c r="G1835">
        <v>221</v>
      </c>
    </row>
    <row r="1836" spans="2:7" x14ac:dyDescent="0.35">
      <c r="B1836" s="3"/>
      <c r="C1836" s="3"/>
      <c r="F1836" t="s">
        <v>8219</v>
      </c>
      <c r="G1836">
        <v>221</v>
      </c>
    </row>
    <row r="1837" spans="2:7" x14ac:dyDescent="0.35">
      <c r="B1837" s="3"/>
      <c r="C1837" s="3"/>
      <c r="F1837" t="s">
        <v>8219</v>
      </c>
      <c r="G1837">
        <v>222</v>
      </c>
    </row>
    <row r="1838" spans="2:7" x14ac:dyDescent="0.35">
      <c r="B1838" s="3"/>
      <c r="C1838" s="3"/>
      <c r="F1838" t="s">
        <v>8219</v>
      </c>
      <c r="G1838">
        <v>222</v>
      </c>
    </row>
    <row r="1839" spans="2:7" x14ac:dyDescent="0.35">
      <c r="B1839" s="3"/>
      <c r="C1839" s="3"/>
      <c r="F1839" t="s">
        <v>8219</v>
      </c>
      <c r="G1839">
        <v>223</v>
      </c>
    </row>
    <row r="1840" spans="2:7" x14ac:dyDescent="0.35">
      <c r="B1840" s="3"/>
      <c r="C1840" s="3"/>
      <c r="F1840" t="s">
        <v>8219</v>
      </c>
      <c r="G1840">
        <v>224</v>
      </c>
    </row>
    <row r="1841" spans="2:7" x14ac:dyDescent="0.35">
      <c r="B1841" s="3"/>
      <c r="C1841" s="3"/>
      <c r="F1841" t="s">
        <v>8219</v>
      </c>
      <c r="G1841">
        <v>226</v>
      </c>
    </row>
    <row r="1842" spans="2:7" x14ac:dyDescent="0.35">
      <c r="B1842" s="3"/>
      <c r="C1842" s="3"/>
      <c r="F1842" t="s">
        <v>8219</v>
      </c>
      <c r="G1842">
        <v>226</v>
      </c>
    </row>
    <row r="1843" spans="2:7" x14ac:dyDescent="0.35">
      <c r="B1843" s="3"/>
      <c r="C1843" s="3"/>
      <c r="F1843" t="s">
        <v>8219</v>
      </c>
      <c r="G1843">
        <v>226</v>
      </c>
    </row>
    <row r="1844" spans="2:7" x14ac:dyDescent="0.35">
      <c r="B1844" s="3"/>
      <c r="C1844" s="3"/>
      <c r="F1844" t="s">
        <v>8219</v>
      </c>
      <c r="G1844">
        <v>227</v>
      </c>
    </row>
    <row r="1845" spans="2:7" x14ac:dyDescent="0.35">
      <c r="B1845" s="3"/>
      <c r="C1845" s="3"/>
      <c r="F1845" t="s">
        <v>8219</v>
      </c>
      <c r="G1845">
        <v>229</v>
      </c>
    </row>
    <row r="1846" spans="2:7" x14ac:dyDescent="0.35">
      <c r="B1846" s="3"/>
      <c r="C1846" s="3"/>
      <c r="F1846" t="s">
        <v>8219</v>
      </c>
      <c r="G1846">
        <v>229</v>
      </c>
    </row>
    <row r="1847" spans="2:7" x14ac:dyDescent="0.35">
      <c r="B1847" s="3"/>
      <c r="C1847" s="3"/>
      <c r="F1847" t="s">
        <v>8219</v>
      </c>
      <c r="G1847">
        <v>232</v>
      </c>
    </row>
    <row r="1848" spans="2:7" x14ac:dyDescent="0.35">
      <c r="B1848" s="3"/>
      <c r="C1848" s="3"/>
      <c r="F1848" t="s">
        <v>8219</v>
      </c>
      <c r="G1848">
        <v>234</v>
      </c>
    </row>
    <row r="1849" spans="2:7" x14ac:dyDescent="0.35">
      <c r="B1849" s="3"/>
      <c r="C1849" s="3"/>
      <c r="F1849" t="s">
        <v>8219</v>
      </c>
      <c r="G1849">
        <v>234</v>
      </c>
    </row>
    <row r="1850" spans="2:7" x14ac:dyDescent="0.35">
      <c r="B1850" s="3"/>
      <c r="C1850" s="3"/>
      <c r="F1850" t="s">
        <v>8219</v>
      </c>
      <c r="G1850">
        <v>235</v>
      </c>
    </row>
    <row r="1851" spans="2:7" x14ac:dyDescent="0.35">
      <c r="B1851" s="3"/>
      <c r="C1851" s="3"/>
      <c r="F1851" t="s">
        <v>8219</v>
      </c>
      <c r="G1851">
        <v>235</v>
      </c>
    </row>
    <row r="1852" spans="2:7" x14ac:dyDescent="0.35">
      <c r="B1852" s="3"/>
      <c r="C1852" s="3"/>
      <c r="F1852" t="s">
        <v>8219</v>
      </c>
      <c r="G1852">
        <v>236</v>
      </c>
    </row>
    <row r="1853" spans="2:7" x14ac:dyDescent="0.35">
      <c r="B1853" s="3"/>
      <c r="C1853" s="3"/>
      <c r="F1853" t="s">
        <v>8219</v>
      </c>
      <c r="G1853">
        <v>236</v>
      </c>
    </row>
    <row r="1854" spans="2:7" x14ac:dyDescent="0.35">
      <c r="B1854" s="3"/>
      <c r="C1854" s="3"/>
      <c r="F1854" t="s">
        <v>8219</v>
      </c>
      <c r="G1854">
        <v>236</v>
      </c>
    </row>
    <row r="1855" spans="2:7" x14ac:dyDescent="0.35">
      <c r="B1855" s="3"/>
      <c r="C1855" s="3"/>
      <c r="F1855" t="s">
        <v>8219</v>
      </c>
      <c r="G1855">
        <v>237</v>
      </c>
    </row>
    <row r="1856" spans="2:7" x14ac:dyDescent="0.35">
      <c r="B1856" s="3"/>
      <c r="C1856" s="3"/>
      <c r="F1856" t="s">
        <v>8219</v>
      </c>
      <c r="G1856">
        <v>237</v>
      </c>
    </row>
    <row r="1857" spans="2:7" x14ac:dyDescent="0.35">
      <c r="B1857" s="3"/>
      <c r="C1857" s="3"/>
      <c r="F1857" t="s">
        <v>8219</v>
      </c>
      <c r="G1857">
        <v>237</v>
      </c>
    </row>
    <row r="1858" spans="2:7" x14ac:dyDescent="0.35">
      <c r="B1858" s="3"/>
      <c r="C1858" s="3"/>
      <c r="F1858" t="s">
        <v>8219</v>
      </c>
      <c r="G1858">
        <v>238</v>
      </c>
    </row>
    <row r="1859" spans="2:7" x14ac:dyDescent="0.35">
      <c r="B1859" s="3"/>
      <c r="C1859" s="3"/>
      <c r="F1859" t="s">
        <v>8219</v>
      </c>
      <c r="G1859">
        <v>238</v>
      </c>
    </row>
    <row r="1860" spans="2:7" x14ac:dyDescent="0.35">
      <c r="B1860" s="3"/>
      <c r="C1860" s="3"/>
      <c r="F1860" t="s">
        <v>8219</v>
      </c>
      <c r="G1860">
        <v>238</v>
      </c>
    </row>
    <row r="1861" spans="2:7" x14ac:dyDescent="0.35">
      <c r="B1861" s="3"/>
      <c r="C1861" s="3"/>
      <c r="F1861" t="s">
        <v>8219</v>
      </c>
      <c r="G1861">
        <v>238</v>
      </c>
    </row>
    <row r="1862" spans="2:7" x14ac:dyDescent="0.35">
      <c r="B1862" s="3"/>
      <c r="C1862" s="3"/>
      <c r="F1862" t="s">
        <v>8219</v>
      </c>
      <c r="G1862">
        <v>240</v>
      </c>
    </row>
    <row r="1863" spans="2:7" x14ac:dyDescent="0.35">
      <c r="B1863" s="3"/>
      <c r="C1863" s="3"/>
      <c r="F1863" t="s">
        <v>8219</v>
      </c>
      <c r="G1863">
        <v>241</v>
      </c>
    </row>
    <row r="1864" spans="2:7" x14ac:dyDescent="0.35">
      <c r="B1864" s="3"/>
      <c r="C1864" s="3"/>
      <c r="F1864" t="s">
        <v>8219</v>
      </c>
      <c r="G1864">
        <v>241</v>
      </c>
    </row>
    <row r="1865" spans="2:7" x14ac:dyDescent="0.35">
      <c r="B1865" s="3"/>
      <c r="C1865" s="3"/>
      <c r="F1865" t="s">
        <v>8219</v>
      </c>
      <c r="G1865">
        <v>241</v>
      </c>
    </row>
    <row r="1866" spans="2:7" x14ac:dyDescent="0.35">
      <c r="B1866" s="3"/>
      <c r="C1866" s="3"/>
      <c r="F1866" t="s">
        <v>8219</v>
      </c>
      <c r="G1866">
        <v>242</v>
      </c>
    </row>
    <row r="1867" spans="2:7" x14ac:dyDescent="0.35">
      <c r="B1867" s="3"/>
      <c r="C1867" s="3"/>
      <c r="F1867" t="s">
        <v>8219</v>
      </c>
      <c r="G1867">
        <v>244</v>
      </c>
    </row>
    <row r="1868" spans="2:7" x14ac:dyDescent="0.35">
      <c r="B1868" s="3"/>
      <c r="C1868" s="3"/>
      <c r="F1868" t="s">
        <v>8219</v>
      </c>
      <c r="G1868">
        <v>244</v>
      </c>
    </row>
    <row r="1869" spans="2:7" x14ac:dyDescent="0.35">
      <c r="B1869" s="3"/>
      <c r="C1869" s="3"/>
      <c r="F1869" t="s">
        <v>8219</v>
      </c>
      <c r="G1869">
        <v>246</v>
      </c>
    </row>
    <row r="1870" spans="2:7" x14ac:dyDescent="0.35">
      <c r="B1870" s="3"/>
      <c r="C1870" s="3"/>
      <c r="F1870" t="s">
        <v>8219</v>
      </c>
      <c r="G1870">
        <v>246</v>
      </c>
    </row>
    <row r="1871" spans="2:7" x14ac:dyDescent="0.35">
      <c r="B1871" s="3"/>
      <c r="C1871" s="3"/>
      <c r="F1871" t="s">
        <v>8219</v>
      </c>
      <c r="G1871">
        <v>248</v>
      </c>
    </row>
    <row r="1872" spans="2:7" x14ac:dyDescent="0.35">
      <c r="B1872" s="3"/>
      <c r="C1872" s="3"/>
      <c r="F1872" t="s">
        <v>8219</v>
      </c>
      <c r="G1872">
        <v>249</v>
      </c>
    </row>
    <row r="1873" spans="2:7" x14ac:dyDescent="0.35">
      <c r="B1873" s="3"/>
      <c r="C1873" s="3"/>
      <c r="F1873" t="s">
        <v>8219</v>
      </c>
      <c r="G1873">
        <v>249</v>
      </c>
    </row>
    <row r="1874" spans="2:7" x14ac:dyDescent="0.35">
      <c r="B1874" s="3"/>
      <c r="C1874" s="3"/>
      <c r="F1874" t="s">
        <v>8219</v>
      </c>
      <c r="G1874">
        <v>251</v>
      </c>
    </row>
    <row r="1875" spans="2:7" x14ac:dyDescent="0.35">
      <c r="B1875" s="3"/>
      <c r="C1875" s="3"/>
      <c r="F1875" t="s">
        <v>8219</v>
      </c>
      <c r="G1875">
        <v>251</v>
      </c>
    </row>
    <row r="1876" spans="2:7" x14ac:dyDescent="0.35">
      <c r="B1876" s="3"/>
      <c r="C1876" s="3"/>
      <c r="F1876" t="s">
        <v>8219</v>
      </c>
      <c r="G1876">
        <v>251</v>
      </c>
    </row>
    <row r="1877" spans="2:7" x14ac:dyDescent="0.35">
      <c r="B1877" s="3"/>
      <c r="C1877" s="3"/>
      <c r="F1877" t="s">
        <v>8219</v>
      </c>
      <c r="G1877">
        <v>253</v>
      </c>
    </row>
    <row r="1878" spans="2:7" x14ac:dyDescent="0.35">
      <c r="B1878" s="3"/>
      <c r="C1878" s="3"/>
      <c r="F1878" t="s">
        <v>8219</v>
      </c>
      <c r="G1878">
        <v>253</v>
      </c>
    </row>
    <row r="1879" spans="2:7" x14ac:dyDescent="0.35">
      <c r="B1879" s="3"/>
      <c r="C1879" s="3"/>
      <c r="F1879" t="s">
        <v>8219</v>
      </c>
      <c r="G1879">
        <v>253</v>
      </c>
    </row>
    <row r="1880" spans="2:7" x14ac:dyDescent="0.35">
      <c r="B1880" s="3"/>
      <c r="C1880" s="3"/>
      <c r="F1880" t="s">
        <v>8219</v>
      </c>
      <c r="G1880">
        <v>255</v>
      </c>
    </row>
    <row r="1881" spans="2:7" x14ac:dyDescent="0.35">
      <c r="B1881" s="3"/>
      <c r="C1881" s="3"/>
      <c r="F1881" t="s">
        <v>8219</v>
      </c>
      <c r="G1881">
        <v>259</v>
      </c>
    </row>
    <row r="1882" spans="2:7" x14ac:dyDescent="0.35">
      <c r="B1882" s="3"/>
      <c r="C1882" s="3"/>
      <c r="F1882" t="s">
        <v>8219</v>
      </c>
      <c r="G1882">
        <v>263</v>
      </c>
    </row>
    <row r="1883" spans="2:7" x14ac:dyDescent="0.35">
      <c r="B1883" s="3"/>
      <c r="C1883" s="3"/>
      <c r="F1883" t="s">
        <v>8219</v>
      </c>
      <c r="G1883">
        <v>263</v>
      </c>
    </row>
    <row r="1884" spans="2:7" x14ac:dyDescent="0.35">
      <c r="B1884" s="3"/>
      <c r="C1884" s="3"/>
      <c r="F1884" t="s">
        <v>8219</v>
      </c>
      <c r="G1884">
        <v>263</v>
      </c>
    </row>
    <row r="1885" spans="2:7" x14ac:dyDescent="0.35">
      <c r="B1885" s="3"/>
      <c r="C1885" s="3"/>
      <c r="F1885" t="s">
        <v>8219</v>
      </c>
      <c r="G1885">
        <v>263</v>
      </c>
    </row>
    <row r="1886" spans="2:7" x14ac:dyDescent="0.35">
      <c r="B1886" s="3"/>
      <c r="C1886" s="3"/>
      <c r="F1886" t="s">
        <v>8219</v>
      </c>
      <c r="G1886">
        <v>263</v>
      </c>
    </row>
    <row r="1887" spans="2:7" x14ac:dyDescent="0.35">
      <c r="B1887" s="3"/>
      <c r="C1887" s="3"/>
      <c r="F1887" t="s">
        <v>8219</v>
      </c>
      <c r="G1887">
        <v>264</v>
      </c>
    </row>
    <row r="1888" spans="2:7" x14ac:dyDescent="0.35">
      <c r="B1888" s="3"/>
      <c r="C1888" s="3"/>
      <c r="F1888" t="s">
        <v>8219</v>
      </c>
      <c r="G1888">
        <v>265</v>
      </c>
    </row>
    <row r="1889" spans="2:7" x14ac:dyDescent="0.35">
      <c r="B1889" s="3"/>
      <c r="C1889" s="3"/>
      <c r="F1889" t="s">
        <v>8219</v>
      </c>
      <c r="G1889">
        <v>265</v>
      </c>
    </row>
    <row r="1890" spans="2:7" x14ac:dyDescent="0.35">
      <c r="B1890" s="3"/>
      <c r="C1890" s="3"/>
      <c r="F1890" t="s">
        <v>8219</v>
      </c>
      <c r="G1890">
        <v>266</v>
      </c>
    </row>
    <row r="1891" spans="2:7" x14ac:dyDescent="0.35">
      <c r="B1891" s="3"/>
      <c r="C1891" s="3"/>
      <c r="F1891" t="s">
        <v>8219</v>
      </c>
      <c r="G1891">
        <v>266</v>
      </c>
    </row>
    <row r="1892" spans="2:7" x14ac:dyDescent="0.35">
      <c r="B1892" s="3"/>
      <c r="C1892" s="3"/>
      <c r="F1892" t="s">
        <v>8219</v>
      </c>
      <c r="G1892">
        <v>267</v>
      </c>
    </row>
    <row r="1893" spans="2:7" x14ac:dyDescent="0.35">
      <c r="B1893" s="3"/>
      <c r="C1893" s="3"/>
      <c r="F1893" t="s">
        <v>8219</v>
      </c>
      <c r="G1893">
        <v>269</v>
      </c>
    </row>
    <row r="1894" spans="2:7" x14ac:dyDescent="0.35">
      <c r="B1894" s="3"/>
      <c r="C1894" s="3"/>
      <c r="F1894" t="s">
        <v>8219</v>
      </c>
      <c r="G1894">
        <v>269</v>
      </c>
    </row>
    <row r="1895" spans="2:7" x14ac:dyDescent="0.35">
      <c r="B1895" s="3"/>
      <c r="C1895" s="3"/>
      <c r="F1895" t="s">
        <v>8219</v>
      </c>
      <c r="G1895">
        <v>269</v>
      </c>
    </row>
    <row r="1896" spans="2:7" x14ac:dyDescent="0.35">
      <c r="B1896" s="3"/>
      <c r="C1896" s="3"/>
      <c r="F1896" t="s">
        <v>8219</v>
      </c>
      <c r="G1896">
        <v>270</v>
      </c>
    </row>
    <row r="1897" spans="2:7" x14ac:dyDescent="0.35">
      <c r="B1897" s="3"/>
      <c r="C1897" s="3"/>
      <c r="F1897" t="s">
        <v>8219</v>
      </c>
      <c r="G1897">
        <v>271</v>
      </c>
    </row>
    <row r="1898" spans="2:7" x14ac:dyDescent="0.35">
      <c r="B1898" s="3"/>
      <c r="C1898" s="3"/>
      <c r="F1898" t="s">
        <v>8219</v>
      </c>
      <c r="G1898">
        <v>271</v>
      </c>
    </row>
    <row r="1899" spans="2:7" x14ac:dyDescent="0.35">
      <c r="B1899" s="3"/>
      <c r="C1899" s="3"/>
      <c r="F1899" t="s">
        <v>8219</v>
      </c>
      <c r="G1899">
        <v>271</v>
      </c>
    </row>
    <row r="1900" spans="2:7" x14ac:dyDescent="0.35">
      <c r="B1900" s="3"/>
      <c r="C1900" s="3"/>
      <c r="F1900" t="s">
        <v>8219</v>
      </c>
      <c r="G1900">
        <v>271</v>
      </c>
    </row>
    <row r="1901" spans="2:7" x14ac:dyDescent="0.35">
      <c r="B1901" s="3"/>
      <c r="C1901" s="3"/>
      <c r="F1901" t="s">
        <v>8219</v>
      </c>
      <c r="G1901">
        <v>273</v>
      </c>
    </row>
    <row r="1902" spans="2:7" x14ac:dyDescent="0.35">
      <c r="B1902" s="3"/>
      <c r="C1902" s="3"/>
      <c r="F1902" t="s">
        <v>8219</v>
      </c>
      <c r="G1902">
        <v>274</v>
      </c>
    </row>
    <row r="1903" spans="2:7" x14ac:dyDescent="0.35">
      <c r="B1903" s="3"/>
      <c r="C1903" s="3"/>
      <c r="F1903" t="s">
        <v>8219</v>
      </c>
      <c r="G1903">
        <v>274</v>
      </c>
    </row>
    <row r="1904" spans="2:7" x14ac:dyDescent="0.35">
      <c r="B1904" s="3"/>
      <c r="C1904" s="3"/>
      <c r="F1904" t="s">
        <v>8219</v>
      </c>
      <c r="G1904">
        <v>274</v>
      </c>
    </row>
    <row r="1905" spans="2:7" x14ac:dyDescent="0.35">
      <c r="B1905" s="3"/>
      <c r="C1905" s="3"/>
      <c r="F1905" t="s">
        <v>8219</v>
      </c>
      <c r="G1905">
        <v>275</v>
      </c>
    </row>
    <row r="1906" spans="2:7" x14ac:dyDescent="0.35">
      <c r="B1906" s="3"/>
      <c r="C1906" s="3"/>
      <c r="F1906" t="s">
        <v>8219</v>
      </c>
      <c r="G1906">
        <v>276</v>
      </c>
    </row>
    <row r="1907" spans="2:7" x14ac:dyDescent="0.35">
      <c r="B1907" s="3"/>
      <c r="C1907" s="3"/>
      <c r="F1907" t="s">
        <v>8219</v>
      </c>
      <c r="G1907">
        <v>277</v>
      </c>
    </row>
    <row r="1908" spans="2:7" x14ac:dyDescent="0.35">
      <c r="B1908" s="3"/>
      <c r="C1908" s="3"/>
      <c r="F1908" t="s">
        <v>8219</v>
      </c>
      <c r="G1908">
        <v>278</v>
      </c>
    </row>
    <row r="1909" spans="2:7" x14ac:dyDescent="0.35">
      <c r="B1909" s="3"/>
      <c r="C1909" s="3"/>
      <c r="F1909" t="s">
        <v>8219</v>
      </c>
      <c r="G1909">
        <v>279</v>
      </c>
    </row>
    <row r="1910" spans="2:7" x14ac:dyDescent="0.35">
      <c r="B1910" s="3"/>
      <c r="C1910" s="3"/>
      <c r="F1910" t="s">
        <v>8219</v>
      </c>
      <c r="G1910">
        <v>280</v>
      </c>
    </row>
    <row r="1911" spans="2:7" x14ac:dyDescent="0.35">
      <c r="B1911" s="3"/>
      <c r="C1911" s="3"/>
      <c r="F1911" t="s">
        <v>8219</v>
      </c>
      <c r="G1911">
        <v>282</v>
      </c>
    </row>
    <row r="1912" spans="2:7" x14ac:dyDescent="0.35">
      <c r="B1912" s="3"/>
      <c r="C1912" s="3"/>
      <c r="F1912" t="s">
        <v>8219</v>
      </c>
      <c r="G1912">
        <v>283</v>
      </c>
    </row>
    <row r="1913" spans="2:7" x14ac:dyDescent="0.35">
      <c r="B1913" s="3"/>
      <c r="C1913" s="3"/>
      <c r="F1913" t="s">
        <v>8219</v>
      </c>
      <c r="G1913">
        <v>284</v>
      </c>
    </row>
    <row r="1914" spans="2:7" x14ac:dyDescent="0.35">
      <c r="B1914" s="3"/>
      <c r="C1914" s="3"/>
      <c r="F1914" t="s">
        <v>8219</v>
      </c>
      <c r="G1914">
        <v>284</v>
      </c>
    </row>
    <row r="1915" spans="2:7" x14ac:dyDescent="0.35">
      <c r="B1915" s="3"/>
      <c r="C1915" s="3"/>
      <c r="F1915" t="s">
        <v>8219</v>
      </c>
      <c r="G1915">
        <v>284</v>
      </c>
    </row>
    <row r="1916" spans="2:7" x14ac:dyDescent="0.35">
      <c r="B1916" s="3"/>
      <c r="C1916" s="3"/>
      <c r="F1916" t="s">
        <v>8219</v>
      </c>
      <c r="G1916">
        <v>285</v>
      </c>
    </row>
    <row r="1917" spans="2:7" x14ac:dyDescent="0.35">
      <c r="B1917" s="3"/>
      <c r="C1917" s="3"/>
      <c r="F1917" t="s">
        <v>8219</v>
      </c>
      <c r="G1917">
        <v>286</v>
      </c>
    </row>
    <row r="1918" spans="2:7" x14ac:dyDescent="0.35">
      <c r="B1918" s="3"/>
      <c r="C1918" s="3"/>
      <c r="F1918" t="s">
        <v>8219</v>
      </c>
      <c r="G1918">
        <v>286</v>
      </c>
    </row>
    <row r="1919" spans="2:7" x14ac:dyDescent="0.35">
      <c r="B1919" s="3"/>
      <c r="C1919" s="3"/>
      <c r="F1919" t="s">
        <v>8219</v>
      </c>
      <c r="G1919">
        <v>286</v>
      </c>
    </row>
    <row r="1920" spans="2:7" x14ac:dyDescent="0.35">
      <c r="B1920" s="3"/>
      <c r="C1920" s="3"/>
      <c r="F1920" t="s">
        <v>8219</v>
      </c>
      <c r="G1920">
        <v>287</v>
      </c>
    </row>
    <row r="1921" spans="2:7" x14ac:dyDescent="0.35">
      <c r="B1921" s="3"/>
      <c r="C1921" s="3"/>
      <c r="F1921" t="s">
        <v>8219</v>
      </c>
      <c r="G1921">
        <v>288</v>
      </c>
    </row>
    <row r="1922" spans="2:7" x14ac:dyDescent="0.35">
      <c r="B1922" s="3"/>
      <c r="C1922" s="3"/>
      <c r="F1922" t="s">
        <v>8219</v>
      </c>
      <c r="G1922">
        <v>288</v>
      </c>
    </row>
    <row r="1923" spans="2:7" x14ac:dyDescent="0.35">
      <c r="B1923" s="3"/>
      <c r="C1923" s="3"/>
      <c r="F1923" t="s">
        <v>8219</v>
      </c>
      <c r="G1923">
        <v>290</v>
      </c>
    </row>
    <row r="1924" spans="2:7" x14ac:dyDescent="0.35">
      <c r="B1924" s="3"/>
      <c r="C1924" s="3"/>
      <c r="F1924" t="s">
        <v>8219</v>
      </c>
      <c r="G1924">
        <v>290</v>
      </c>
    </row>
    <row r="1925" spans="2:7" x14ac:dyDescent="0.35">
      <c r="B1925" s="3"/>
      <c r="C1925" s="3"/>
      <c r="F1925" t="s">
        <v>8219</v>
      </c>
      <c r="G1925">
        <v>290</v>
      </c>
    </row>
    <row r="1926" spans="2:7" x14ac:dyDescent="0.35">
      <c r="B1926" s="3"/>
      <c r="C1926" s="3"/>
      <c r="F1926" t="s">
        <v>8219</v>
      </c>
      <c r="G1926">
        <v>293</v>
      </c>
    </row>
    <row r="1927" spans="2:7" x14ac:dyDescent="0.35">
      <c r="B1927" s="3"/>
      <c r="C1927" s="3"/>
      <c r="F1927" t="s">
        <v>8219</v>
      </c>
      <c r="G1927">
        <v>294</v>
      </c>
    </row>
    <row r="1928" spans="2:7" x14ac:dyDescent="0.35">
      <c r="B1928" s="3"/>
      <c r="C1928" s="3"/>
      <c r="F1928" t="s">
        <v>8219</v>
      </c>
      <c r="G1928">
        <v>294</v>
      </c>
    </row>
    <row r="1929" spans="2:7" x14ac:dyDescent="0.35">
      <c r="B1929" s="3"/>
      <c r="C1929" s="3"/>
      <c r="F1929" t="s">
        <v>8219</v>
      </c>
      <c r="G1929">
        <v>296</v>
      </c>
    </row>
    <row r="1930" spans="2:7" x14ac:dyDescent="0.35">
      <c r="B1930" s="3"/>
      <c r="C1930" s="3"/>
      <c r="F1930" t="s">
        <v>8219</v>
      </c>
      <c r="G1930">
        <v>298</v>
      </c>
    </row>
    <row r="1931" spans="2:7" x14ac:dyDescent="0.35">
      <c r="B1931" s="3"/>
      <c r="C1931" s="3"/>
      <c r="F1931" t="s">
        <v>8219</v>
      </c>
      <c r="G1931">
        <v>299</v>
      </c>
    </row>
    <row r="1932" spans="2:7" x14ac:dyDescent="0.35">
      <c r="B1932" s="3"/>
      <c r="C1932" s="3"/>
      <c r="F1932" t="s">
        <v>8219</v>
      </c>
      <c r="G1932">
        <v>301</v>
      </c>
    </row>
    <row r="1933" spans="2:7" x14ac:dyDescent="0.35">
      <c r="B1933" s="3"/>
      <c r="C1933" s="3"/>
      <c r="F1933" t="s">
        <v>8219</v>
      </c>
      <c r="G1933">
        <v>302</v>
      </c>
    </row>
    <row r="1934" spans="2:7" x14ac:dyDescent="0.35">
      <c r="B1934" s="3"/>
      <c r="C1934" s="3"/>
      <c r="F1934" t="s">
        <v>8219</v>
      </c>
      <c r="G1934">
        <v>302</v>
      </c>
    </row>
    <row r="1935" spans="2:7" x14ac:dyDescent="0.35">
      <c r="B1935" s="3"/>
      <c r="C1935" s="3"/>
      <c r="F1935" t="s">
        <v>8219</v>
      </c>
      <c r="G1935">
        <v>303</v>
      </c>
    </row>
    <row r="1936" spans="2:7" x14ac:dyDescent="0.35">
      <c r="B1936" s="3"/>
      <c r="C1936" s="3"/>
      <c r="F1936" t="s">
        <v>8219</v>
      </c>
      <c r="G1936">
        <v>303</v>
      </c>
    </row>
    <row r="1937" spans="2:7" x14ac:dyDescent="0.35">
      <c r="B1937" s="3"/>
      <c r="C1937" s="3"/>
      <c r="F1937" t="s">
        <v>8219</v>
      </c>
      <c r="G1937">
        <v>304</v>
      </c>
    </row>
    <row r="1938" spans="2:7" x14ac:dyDescent="0.35">
      <c r="B1938" s="3"/>
      <c r="C1938" s="3"/>
      <c r="F1938" t="s">
        <v>8219</v>
      </c>
      <c r="G1938">
        <v>305</v>
      </c>
    </row>
    <row r="1939" spans="2:7" x14ac:dyDescent="0.35">
      <c r="B1939" s="3"/>
      <c r="C1939" s="3"/>
      <c r="F1939" t="s">
        <v>8219</v>
      </c>
      <c r="G1939">
        <v>305</v>
      </c>
    </row>
    <row r="1940" spans="2:7" x14ac:dyDescent="0.35">
      <c r="B1940" s="3"/>
      <c r="C1940" s="3"/>
      <c r="F1940" t="s">
        <v>8219</v>
      </c>
      <c r="G1940">
        <v>306</v>
      </c>
    </row>
    <row r="1941" spans="2:7" x14ac:dyDescent="0.35">
      <c r="B1941" s="3"/>
      <c r="C1941" s="3"/>
      <c r="F1941" t="s">
        <v>8219</v>
      </c>
      <c r="G1941">
        <v>307</v>
      </c>
    </row>
    <row r="1942" spans="2:7" x14ac:dyDescent="0.35">
      <c r="B1942" s="3"/>
      <c r="C1942" s="3"/>
      <c r="F1942" t="s">
        <v>8219</v>
      </c>
      <c r="G1942">
        <v>308</v>
      </c>
    </row>
    <row r="1943" spans="2:7" x14ac:dyDescent="0.35">
      <c r="B1943" s="3"/>
      <c r="C1943" s="3"/>
      <c r="F1943" t="s">
        <v>8219</v>
      </c>
      <c r="G1943">
        <v>311</v>
      </c>
    </row>
    <row r="1944" spans="2:7" x14ac:dyDescent="0.35">
      <c r="B1944" s="3"/>
      <c r="C1944" s="3"/>
      <c r="F1944" t="s">
        <v>8219</v>
      </c>
      <c r="G1944">
        <v>314</v>
      </c>
    </row>
    <row r="1945" spans="2:7" x14ac:dyDescent="0.35">
      <c r="B1945" s="3"/>
      <c r="C1945" s="3"/>
      <c r="F1945" t="s">
        <v>8219</v>
      </c>
      <c r="G1945">
        <v>314</v>
      </c>
    </row>
    <row r="1946" spans="2:7" x14ac:dyDescent="0.35">
      <c r="B1946" s="3"/>
      <c r="C1946" s="3"/>
      <c r="F1946" t="s">
        <v>8219</v>
      </c>
      <c r="G1946">
        <v>315</v>
      </c>
    </row>
    <row r="1947" spans="2:7" x14ac:dyDescent="0.35">
      <c r="B1947" s="3"/>
      <c r="C1947" s="3"/>
      <c r="F1947" t="s">
        <v>8219</v>
      </c>
      <c r="G1947">
        <v>316</v>
      </c>
    </row>
    <row r="1948" spans="2:7" x14ac:dyDescent="0.35">
      <c r="B1948" s="3"/>
      <c r="C1948" s="3"/>
      <c r="F1948" t="s">
        <v>8219</v>
      </c>
      <c r="G1948">
        <v>320</v>
      </c>
    </row>
    <row r="1949" spans="2:7" x14ac:dyDescent="0.35">
      <c r="B1949" s="3"/>
      <c r="C1949" s="3"/>
      <c r="F1949" t="s">
        <v>8219</v>
      </c>
      <c r="G1949">
        <v>321</v>
      </c>
    </row>
    <row r="1950" spans="2:7" x14ac:dyDescent="0.35">
      <c r="B1950" s="3"/>
      <c r="C1950" s="3"/>
      <c r="F1950" t="s">
        <v>8219</v>
      </c>
      <c r="G1950">
        <v>321</v>
      </c>
    </row>
    <row r="1951" spans="2:7" x14ac:dyDescent="0.35">
      <c r="B1951" s="3"/>
      <c r="C1951" s="3"/>
      <c r="F1951" t="s">
        <v>8219</v>
      </c>
      <c r="G1951">
        <v>321</v>
      </c>
    </row>
    <row r="1952" spans="2:7" x14ac:dyDescent="0.35">
      <c r="B1952" s="3"/>
      <c r="C1952" s="3"/>
      <c r="F1952" t="s">
        <v>8219</v>
      </c>
      <c r="G1952">
        <v>322</v>
      </c>
    </row>
    <row r="1953" spans="2:7" x14ac:dyDescent="0.35">
      <c r="B1953" s="3"/>
      <c r="C1953" s="3"/>
      <c r="F1953" t="s">
        <v>8219</v>
      </c>
      <c r="G1953">
        <v>325</v>
      </c>
    </row>
    <row r="1954" spans="2:7" x14ac:dyDescent="0.35">
      <c r="B1954" s="3"/>
      <c r="C1954" s="3"/>
      <c r="F1954" t="s">
        <v>8219</v>
      </c>
      <c r="G1954">
        <v>325</v>
      </c>
    </row>
    <row r="1955" spans="2:7" x14ac:dyDescent="0.35">
      <c r="B1955" s="3"/>
      <c r="C1955" s="3"/>
      <c r="F1955" t="s">
        <v>8219</v>
      </c>
      <c r="G1955">
        <v>325</v>
      </c>
    </row>
    <row r="1956" spans="2:7" x14ac:dyDescent="0.35">
      <c r="B1956" s="3"/>
      <c r="C1956" s="3"/>
      <c r="F1956" t="s">
        <v>8219</v>
      </c>
      <c r="G1956">
        <v>328</v>
      </c>
    </row>
    <row r="1957" spans="2:7" x14ac:dyDescent="0.35">
      <c r="B1957" s="3"/>
      <c r="C1957" s="3"/>
      <c r="F1957" t="s">
        <v>8219</v>
      </c>
      <c r="G1957">
        <v>329</v>
      </c>
    </row>
    <row r="1958" spans="2:7" x14ac:dyDescent="0.35">
      <c r="B1958" s="3"/>
      <c r="C1958" s="3"/>
      <c r="F1958" t="s">
        <v>8219</v>
      </c>
      <c r="G1958">
        <v>329</v>
      </c>
    </row>
    <row r="1959" spans="2:7" x14ac:dyDescent="0.35">
      <c r="B1959" s="3"/>
      <c r="C1959" s="3"/>
      <c r="F1959" t="s">
        <v>8219</v>
      </c>
      <c r="G1959">
        <v>332</v>
      </c>
    </row>
    <row r="1960" spans="2:7" x14ac:dyDescent="0.35">
      <c r="B1960" s="3"/>
      <c r="C1960" s="3"/>
      <c r="F1960" t="s">
        <v>8219</v>
      </c>
      <c r="G1960">
        <v>335</v>
      </c>
    </row>
    <row r="1961" spans="2:7" x14ac:dyDescent="0.35">
      <c r="B1961" s="3"/>
      <c r="C1961" s="3"/>
      <c r="F1961" t="s">
        <v>8219</v>
      </c>
      <c r="G1961">
        <v>336</v>
      </c>
    </row>
    <row r="1962" spans="2:7" x14ac:dyDescent="0.35">
      <c r="B1962" s="3"/>
      <c r="C1962" s="3"/>
      <c r="F1962" t="s">
        <v>8219</v>
      </c>
      <c r="G1962">
        <v>336</v>
      </c>
    </row>
    <row r="1963" spans="2:7" x14ac:dyDescent="0.35">
      <c r="B1963" s="3"/>
      <c r="C1963" s="3"/>
      <c r="F1963" t="s">
        <v>8219</v>
      </c>
      <c r="G1963">
        <v>337</v>
      </c>
    </row>
    <row r="1964" spans="2:7" x14ac:dyDescent="0.35">
      <c r="B1964" s="3"/>
      <c r="C1964" s="3"/>
      <c r="F1964" t="s">
        <v>8219</v>
      </c>
      <c r="G1964">
        <v>337</v>
      </c>
    </row>
    <row r="1965" spans="2:7" x14ac:dyDescent="0.35">
      <c r="B1965" s="3"/>
      <c r="C1965" s="3"/>
      <c r="F1965" t="s">
        <v>8219</v>
      </c>
      <c r="G1965">
        <v>339</v>
      </c>
    </row>
    <row r="1966" spans="2:7" x14ac:dyDescent="0.35">
      <c r="B1966" s="3"/>
      <c r="C1966" s="3"/>
      <c r="F1966" t="s">
        <v>8219</v>
      </c>
      <c r="G1966">
        <v>340</v>
      </c>
    </row>
    <row r="1967" spans="2:7" x14ac:dyDescent="0.35">
      <c r="B1967" s="3"/>
      <c r="C1967" s="3"/>
      <c r="F1967" t="s">
        <v>8219</v>
      </c>
      <c r="G1967">
        <v>340</v>
      </c>
    </row>
    <row r="1968" spans="2:7" x14ac:dyDescent="0.35">
      <c r="B1968" s="3"/>
      <c r="C1968" s="3"/>
      <c r="F1968" t="s">
        <v>8219</v>
      </c>
      <c r="G1968">
        <v>340</v>
      </c>
    </row>
    <row r="1969" spans="2:7" x14ac:dyDescent="0.35">
      <c r="B1969" s="3"/>
      <c r="C1969" s="3"/>
      <c r="F1969" t="s">
        <v>8219</v>
      </c>
      <c r="G1969">
        <v>342</v>
      </c>
    </row>
    <row r="1970" spans="2:7" x14ac:dyDescent="0.35">
      <c r="B1970" s="3"/>
      <c r="C1970" s="3"/>
      <c r="F1970" t="s">
        <v>8219</v>
      </c>
      <c r="G1970">
        <v>343</v>
      </c>
    </row>
    <row r="1971" spans="2:7" x14ac:dyDescent="0.35">
      <c r="B1971" s="3"/>
      <c r="C1971" s="3"/>
      <c r="F1971" t="s">
        <v>8219</v>
      </c>
      <c r="G1971">
        <v>345</v>
      </c>
    </row>
    <row r="1972" spans="2:7" x14ac:dyDescent="0.35">
      <c r="B1972" s="3"/>
      <c r="C1972" s="3"/>
      <c r="F1972" t="s">
        <v>8219</v>
      </c>
      <c r="G1972">
        <v>348</v>
      </c>
    </row>
    <row r="1973" spans="2:7" x14ac:dyDescent="0.35">
      <c r="B1973" s="3"/>
      <c r="C1973" s="3"/>
      <c r="F1973" t="s">
        <v>8219</v>
      </c>
      <c r="G1973">
        <v>350</v>
      </c>
    </row>
    <row r="1974" spans="2:7" x14ac:dyDescent="0.35">
      <c r="B1974" s="3"/>
      <c r="C1974" s="3"/>
      <c r="F1974" t="s">
        <v>8219</v>
      </c>
      <c r="G1974">
        <v>351</v>
      </c>
    </row>
    <row r="1975" spans="2:7" x14ac:dyDescent="0.35">
      <c r="B1975" s="3"/>
      <c r="C1975" s="3"/>
      <c r="F1975" t="s">
        <v>8219</v>
      </c>
      <c r="G1975">
        <v>352</v>
      </c>
    </row>
    <row r="1976" spans="2:7" x14ac:dyDescent="0.35">
      <c r="B1976" s="3"/>
      <c r="C1976" s="3"/>
      <c r="F1976" t="s">
        <v>8219</v>
      </c>
      <c r="G1976">
        <v>353</v>
      </c>
    </row>
    <row r="1977" spans="2:7" x14ac:dyDescent="0.35">
      <c r="B1977" s="3"/>
      <c r="C1977" s="3"/>
      <c r="F1977" t="s">
        <v>8219</v>
      </c>
      <c r="G1977">
        <v>354</v>
      </c>
    </row>
    <row r="1978" spans="2:7" x14ac:dyDescent="0.35">
      <c r="B1978" s="3"/>
      <c r="C1978" s="3"/>
      <c r="F1978" t="s">
        <v>8219</v>
      </c>
      <c r="G1978">
        <v>354</v>
      </c>
    </row>
    <row r="1979" spans="2:7" x14ac:dyDescent="0.35">
      <c r="B1979" s="3"/>
      <c r="C1979" s="3"/>
      <c r="F1979" t="s">
        <v>8219</v>
      </c>
      <c r="G1979">
        <v>356</v>
      </c>
    </row>
    <row r="1980" spans="2:7" x14ac:dyDescent="0.35">
      <c r="B1980" s="3"/>
      <c r="C1980" s="3"/>
      <c r="F1980" t="s">
        <v>8219</v>
      </c>
      <c r="G1980">
        <v>361</v>
      </c>
    </row>
    <row r="1981" spans="2:7" x14ac:dyDescent="0.35">
      <c r="B1981" s="3"/>
      <c r="C1981" s="3"/>
      <c r="F1981" t="s">
        <v>8219</v>
      </c>
      <c r="G1981">
        <v>364</v>
      </c>
    </row>
    <row r="1982" spans="2:7" x14ac:dyDescent="0.35">
      <c r="B1982" s="3"/>
      <c r="C1982" s="3"/>
      <c r="F1982" t="s">
        <v>8219</v>
      </c>
      <c r="G1982">
        <v>365</v>
      </c>
    </row>
    <row r="1983" spans="2:7" x14ac:dyDescent="0.35">
      <c r="B1983" s="3"/>
      <c r="C1983" s="3"/>
      <c r="F1983" t="s">
        <v>8219</v>
      </c>
      <c r="G1983">
        <v>369</v>
      </c>
    </row>
    <row r="1984" spans="2:7" x14ac:dyDescent="0.35">
      <c r="B1984" s="3"/>
      <c r="C1984" s="3"/>
      <c r="F1984" t="s">
        <v>8219</v>
      </c>
      <c r="G1984">
        <v>369</v>
      </c>
    </row>
    <row r="1985" spans="2:7" x14ac:dyDescent="0.35">
      <c r="B1985" s="3"/>
      <c r="C1985" s="3"/>
      <c r="F1985" t="s">
        <v>8219</v>
      </c>
      <c r="G1985">
        <v>372</v>
      </c>
    </row>
    <row r="1986" spans="2:7" x14ac:dyDescent="0.35">
      <c r="B1986" s="3"/>
      <c r="C1986" s="3"/>
      <c r="F1986" t="s">
        <v>8219</v>
      </c>
      <c r="G1986">
        <v>375</v>
      </c>
    </row>
    <row r="1987" spans="2:7" x14ac:dyDescent="0.35">
      <c r="B1987" s="3"/>
      <c r="C1987" s="3"/>
      <c r="F1987" t="s">
        <v>8219</v>
      </c>
      <c r="G1987">
        <v>375</v>
      </c>
    </row>
    <row r="1988" spans="2:7" x14ac:dyDescent="0.35">
      <c r="B1988" s="3"/>
      <c r="C1988" s="3"/>
      <c r="F1988" t="s">
        <v>8219</v>
      </c>
      <c r="G1988">
        <v>376</v>
      </c>
    </row>
    <row r="1989" spans="2:7" x14ac:dyDescent="0.35">
      <c r="B1989" s="3"/>
      <c r="C1989" s="3"/>
      <c r="F1989" t="s">
        <v>8219</v>
      </c>
      <c r="G1989">
        <v>379</v>
      </c>
    </row>
    <row r="1990" spans="2:7" x14ac:dyDescent="0.35">
      <c r="B1990" s="3"/>
      <c r="C1990" s="3"/>
      <c r="F1990" t="s">
        <v>8219</v>
      </c>
      <c r="G1990">
        <v>379</v>
      </c>
    </row>
    <row r="1991" spans="2:7" x14ac:dyDescent="0.35">
      <c r="B1991" s="3"/>
      <c r="C1991" s="3"/>
      <c r="F1991" t="s">
        <v>8219</v>
      </c>
      <c r="G1991">
        <v>380</v>
      </c>
    </row>
    <row r="1992" spans="2:7" x14ac:dyDescent="0.35">
      <c r="B1992" s="3"/>
      <c r="C1992" s="3"/>
      <c r="F1992" t="s">
        <v>8219</v>
      </c>
      <c r="G1992">
        <v>383</v>
      </c>
    </row>
    <row r="1993" spans="2:7" x14ac:dyDescent="0.35">
      <c r="B1993" s="3"/>
      <c r="C1993" s="3"/>
      <c r="F1993" t="s">
        <v>8219</v>
      </c>
      <c r="G1993">
        <v>385</v>
      </c>
    </row>
    <row r="1994" spans="2:7" x14ac:dyDescent="0.35">
      <c r="B1994" s="3"/>
      <c r="C1994" s="3"/>
      <c r="F1994" t="s">
        <v>8219</v>
      </c>
      <c r="G1994">
        <v>388</v>
      </c>
    </row>
    <row r="1995" spans="2:7" x14ac:dyDescent="0.35">
      <c r="B1995" s="3"/>
      <c r="C1995" s="3"/>
      <c r="F1995" t="s">
        <v>8219</v>
      </c>
      <c r="G1995">
        <v>389</v>
      </c>
    </row>
    <row r="1996" spans="2:7" x14ac:dyDescent="0.35">
      <c r="B1996" s="3"/>
      <c r="C1996" s="3"/>
      <c r="F1996" t="s">
        <v>8219</v>
      </c>
      <c r="G1996">
        <v>391</v>
      </c>
    </row>
    <row r="1997" spans="2:7" x14ac:dyDescent="0.35">
      <c r="B1997" s="3"/>
      <c r="C1997" s="3"/>
      <c r="F1997" t="s">
        <v>8219</v>
      </c>
      <c r="G1997">
        <v>392</v>
      </c>
    </row>
    <row r="1998" spans="2:7" x14ac:dyDescent="0.35">
      <c r="B1998" s="3"/>
      <c r="C1998" s="3"/>
      <c r="F1998" t="s">
        <v>8219</v>
      </c>
      <c r="G1998">
        <v>392</v>
      </c>
    </row>
    <row r="1999" spans="2:7" x14ac:dyDescent="0.35">
      <c r="B1999" s="3"/>
      <c r="C1999" s="3"/>
      <c r="F1999" t="s">
        <v>8219</v>
      </c>
      <c r="G1999">
        <v>392</v>
      </c>
    </row>
    <row r="2000" spans="2:7" x14ac:dyDescent="0.35">
      <c r="B2000" s="3"/>
      <c r="C2000" s="3"/>
      <c r="F2000" t="s">
        <v>8219</v>
      </c>
      <c r="G2000">
        <v>394</v>
      </c>
    </row>
    <row r="2001" spans="2:7" x14ac:dyDescent="0.35">
      <c r="B2001" s="3"/>
      <c r="C2001" s="3"/>
      <c r="F2001" t="s">
        <v>8219</v>
      </c>
      <c r="G2001">
        <v>398</v>
      </c>
    </row>
    <row r="2002" spans="2:7" x14ac:dyDescent="0.35">
      <c r="B2002" s="3"/>
      <c r="C2002" s="3"/>
      <c r="F2002" t="s">
        <v>8219</v>
      </c>
      <c r="G2002">
        <v>398</v>
      </c>
    </row>
    <row r="2003" spans="2:7" x14ac:dyDescent="0.35">
      <c r="B2003" s="3"/>
      <c r="C2003" s="3"/>
      <c r="F2003" t="s">
        <v>8219</v>
      </c>
      <c r="G2003">
        <v>402</v>
      </c>
    </row>
    <row r="2004" spans="2:7" x14ac:dyDescent="0.35">
      <c r="B2004" s="3"/>
      <c r="C2004" s="3"/>
      <c r="F2004" t="s">
        <v>8219</v>
      </c>
      <c r="G2004">
        <v>403</v>
      </c>
    </row>
    <row r="2005" spans="2:7" x14ac:dyDescent="0.35">
      <c r="B2005" s="3"/>
      <c r="C2005" s="3"/>
      <c r="F2005" t="s">
        <v>8219</v>
      </c>
      <c r="G2005">
        <v>404</v>
      </c>
    </row>
    <row r="2006" spans="2:7" x14ac:dyDescent="0.35">
      <c r="B2006" s="3"/>
      <c r="C2006" s="3"/>
      <c r="F2006" t="s">
        <v>8219</v>
      </c>
      <c r="G2006">
        <v>404</v>
      </c>
    </row>
    <row r="2007" spans="2:7" x14ac:dyDescent="0.35">
      <c r="B2007" s="3"/>
      <c r="C2007" s="3"/>
      <c r="F2007" t="s">
        <v>8219</v>
      </c>
      <c r="G2007">
        <v>405</v>
      </c>
    </row>
    <row r="2008" spans="2:7" x14ac:dyDescent="0.35">
      <c r="B2008" s="3"/>
      <c r="C2008" s="3"/>
      <c r="F2008" t="s">
        <v>8219</v>
      </c>
      <c r="G2008">
        <v>405</v>
      </c>
    </row>
    <row r="2009" spans="2:7" x14ac:dyDescent="0.35">
      <c r="B2009" s="3"/>
      <c r="C2009" s="3"/>
      <c r="F2009" t="s">
        <v>8219</v>
      </c>
      <c r="G2009">
        <v>406</v>
      </c>
    </row>
    <row r="2010" spans="2:7" x14ac:dyDescent="0.35">
      <c r="B2010" s="3"/>
      <c r="C2010" s="3"/>
      <c r="F2010" t="s">
        <v>8219</v>
      </c>
      <c r="G2010">
        <v>410</v>
      </c>
    </row>
    <row r="2011" spans="2:7" x14ac:dyDescent="0.35">
      <c r="B2011" s="3"/>
      <c r="C2011" s="3"/>
      <c r="F2011" t="s">
        <v>8219</v>
      </c>
      <c r="G2011">
        <v>413</v>
      </c>
    </row>
    <row r="2012" spans="2:7" x14ac:dyDescent="0.35">
      <c r="B2012" s="3"/>
      <c r="C2012" s="3"/>
      <c r="F2012" t="s">
        <v>8219</v>
      </c>
      <c r="G2012">
        <v>415</v>
      </c>
    </row>
    <row r="2013" spans="2:7" x14ac:dyDescent="0.35">
      <c r="B2013" s="3"/>
      <c r="C2013" s="3"/>
      <c r="F2013" t="s">
        <v>8219</v>
      </c>
      <c r="G2013">
        <v>415</v>
      </c>
    </row>
    <row r="2014" spans="2:7" x14ac:dyDescent="0.35">
      <c r="B2014" s="3"/>
      <c r="C2014" s="3"/>
      <c r="F2014" t="s">
        <v>8219</v>
      </c>
      <c r="G2014">
        <v>424</v>
      </c>
    </row>
    <row r="2015" spans="2:7" x14ac:dyDescent="0.35">
      <c r="B2015" s="3"/>
      <c r="C2015" s="3"/>
      <c r="F2015" t="s">
        <v>8219</v>
      </c>
      <c r="G2015">
        <v>426</v>
      </c>
    </row>
    <row r="2016" spans="2:7" x14ac:dyDescent="0.35">
      <c r="B2016" s="3"/>
      <c r="C2016" s="3"/>
      <c r="F2016" t="s">
        <v>8219</v>
      </c>
      <c r="G2016">
        <v>426</v>
      </c>
    </row>
    <row r="2017" spans="2:7" x14ac:dyDescent="0.35">
      <c r="B2017" s="3"/>
      <c r="C2017" s="3"/>
      <c r="F2017" t="s">
        <v>8219</v>
      </c>
      <c r="G2017">
        <v>429</v>
      </c>
    </row>
    <row r="2018" spans="2:7" x14ac:dyDescent="0.35">
      <c r="B2018" s="3"/>
      <c r="C2018" s="3"/>
      <c r="F2018" t="s">
        <v>8219</v>
      </c>
      <c r="G2018">
        <v>433</v>
      </c>
    </row>
    <row r="2019" spans="2:7" x14ac:dyDescent="0.35">
      <c r="B2019" s="3"/>
      <c r="C2019" s="3"/>
      <c r="F2019" t="s">
        <v>8219</v>
      </c>
      <c r="G2019">
        <v>437</v>
      </c>
    </row>
    <row r="2020" spans="2:7" x14ac:dyDescent="0.35">
      <c r="B2020" s="3"/>
      <c r="C2020" s="3"/>
      <c r="F2020" t="s">
        <v>8219</v>
      </c>
      <c r="G2020">
        <v>438</v>
      </c>
    </row>
    <row r="2021" spans="2:7" x14ac:dyDescent="0.35">
      <c r="B2021" s="3"/>
      <c r="C2021" s="3"/>
      <c r="F2021" t="s">
        <v>8219</v>
      </c>
      <c r="G2021">
        <v>441</v>
      </c>
    </row>
    <row r="2022" spans="2:7" x14ac:dyDescent="0.35">
      <c r="B2022" s="3"/>
      <c r="C2022" s="3"/>
      <c r="F2022" t="s">
        <v>8219</v>
      </c>
      <c r="G2022">
        <v>443</v>
      </c>
    </row>
    <row r="2023" spans="2:7" x14ac:dyDescent="0.35">
      <c r="B2023" s="3"/>
      <c r="C2023" s="3"/>
      <c r="F2023" t="s">
        <v>8219</v>
      </c>
      <c r="G2023">
        <v>445</v>
      </c>
    </row>
    <row r="2024" spans="2:7" x14ac:dyDescent="0.35">
      <c r="B2024" s="3"/>
      <c r="C2024" s="3"/>
      <c r="F2024" t="s">
        <v>8219</v>
      </c>
      <c r="G2024">
        <v>447</v>
      </c>
    </row>
    <row r="2025" spans="2:7" x14ac:dyDescent="0.35">
      <c r="B2025" s="3"/>
      <c r="C2025" s="3"/>
      <c r="F2025" t="s">
        <v>8219</v>
      </c>
      <c r="G2025">
        <v>450</v>
      </c>
    </row>
    <row r="2026" spans="2:7" x14ac:dyDescent="0.35">
      <c r="B2026" s="3"/>
      <c r="C2026" s="3"/>
      <c r="F2026" t="s">
        <v>8219</v>
      </c>
      <c r="G2026">
        <v>452</v>
      </c>
    </row>
    <row r="2027" spans="2:7" x14ac:dyDescent="0.35">
      <c r="B2027" s="3"/>
      <c r="C2027" s="3"/>
      <c r="F2027" t="s">
        <v>8219</v>
      </c>
      <c r="G2027">
        <v>454</v>
      </c>
    </row>
    <row r="2028" spans="2:7" x14ac:dyDescent="0.35">
      <c r="B2028" s="3"/>
      <c r="C2028" s="3"/>
      <c r="F2028" t="s">
        <v>8219</v>
      </c>
      <c r="G2028">
        <v>455</v>
      </c>
    </row>
    <row r="2029" spans="2:7" x14ac:dyDescent="0.35">
      <c r="B2029" s="3"/>
      <c r="C2029" s="3"/>
      <c r="F2029" t="s">
        <v>8219</v>
      </c>
      <c r="G2029">
        <v>456</v>
      </c>
    </row>
    <row r="2030" spans="2:7" x14ac:dyDescent="0.35">
      <c r="B2030" s="3"/>
      <c r="C2030" s="3"/>
      <c r="F2030" t="s">
        <v>8219</v>
      </c>
      <c r="G2030">
        <v>465</v>
      </c>
    </row>
    <row r="2031" spans="2:7" x14ac:dyDescent="0.35">
      <c r="B2031" s="3"/>
      <c r="C2031" s="3"/>
      <c r="F2031" t="s">
        <v>8219</v>
      </c>
      <c r="G2031">
        <v>467</v>
      </c>
    </row>
    <row r="2032" spans="2:7" x14ac:dyDescent="0.35">
      <c r="B2032" s="3"/>
      <c r="C2032" s="3"/>
      <c r="F2032" t="s">
        <v>8219</v>
      </c>
      <c r="G2032">
        <v>470</v>
      </c>
    </row>
    <row r="2033" spans="2:7" x14ac:dyDescent="0.35">
      <c r="B2033" s="3"/>
      <c r="C2033" s="3"/>
      <c r="F2033" t="s">
        <v>8219</v>
      </c>
      <c r="G2033">
        <v>473</v>
      </c>
    </row>
    <row r="2034" spans="2:7" x14ac:dyDescent="0.35">
      <c r="B2034" s="3"/>
      <c r="C2034" s="3"/>
      <c r="F2034" t="s">
        <v>8219</v>
      </c>
      <c r="G2034">
        <v>478</v>
      </c>
    </row>
    <row r="2035" spans="2:7" x14ac:dyDescent="0.35">
      <c r="B2035" s="3"/>
      <c r="C2035" s="3"/>
      <c r="F2035" t="s">
        <v>8219</v>
      </c>
      <c r="G2035">
        <v>479</v>
      </c>
    </row>
    <row r="2036" spans="2:7" x14ac:dyDescent="0.35">
      <c r="B2036" s="3"/>
      <c r="C2036" s="3"/>
      <c r="F2036" t="s">
        <v>8219</v>
      </c>
      <c r="G2036">
        <v>480</v>
      </c>
    </row>
    <row r="2037" spans="2:7" x14ac:dyDescent="0.35">
      <c r="B2037" s="3"/>
      <c r="C2037" s="3"/>
      <c r="F2037" t="s">
        <v>8219</v>
      </c>
      <c r="G2037">
        <v>480</v>
      </c>
    </row>
    <row r="2038" spans="2:7" x14ac:dyDescent="0.35">
      <c r="B2038" s="3"/>
      <c r="C2038" s="3"/>
      <c r="F2038" t="s">
        <v>8219</v>
      </c>
      <c r="G2038">
        <v>489</v>
      </c>
    </row>
    <row r="2039" spans="2:7" x14ac:dyDescent="0.35">
      <c r="B2039" s="3"/>
      <c r="C2039" s="3"/>
      <c r="F2039" t="s">
        <v>8219</v>
      </c>
      <c r="G2039">
        <v>493</v>
      </c>
    </row>
    <row r="2040" spans="2:7" x14ac:dyDescent="0.35">
      <c r="B2040" s="3"/>
      <c r="C2040" s="3"/>
      <c r="F2040" t="s">
        <v>8219</v>
      </c>
      <c r="G2040">
        <v>493</v>
      </c>
    </row>
    <row r="2041" spans="2:7" x14ac:dyDescent="0.35">
      <c r="B2041" s="3"/>
      <c r="C2041" s="3"/>
      <c r="F2041" t="s">
        <v>8219</v>
      </c>
      <c r="G2041">
        <v>498</v>
      </c>
    </row>
    <row r="2042" spans="2:7" x14ac:dyDescent="0.35">
      <c r="B2042" s="3"/>
      <c r="C2042" s="3"/>
      <c r="F2042" t="s">
        <v>8219</v>
      </c>
      <c r="G2042">
        <v>498</v>
      </c>
    </row>
    <row r="2043" spans="2:7" x14ac:dyDescent="0.35">
      <c r="B2043" s="3"/>
      <c r="C2043" s="3"/>
      <c r="F2043" t="s">
        <v>8219</v>
      </c>
      <c r="G2043">
        <v>499</v>
      </c>
    </row>
    <row r="2044" spans="2:7" x14ac:dyDescent="0.35">
      <c r="B2044" s="3"/>
      <c r="C2044" s="3"/>
      <c r="F2044" t="s">
        <v>8219</v>
      </c>
      <c r="G2044">
        <v>508</v>
      </c>
    </row>
    <row r="2045" spans="2:7" x14ac:dyDescent="0.35">
      <c r="B2045" s="3"/>
      <c r="C2045" s="3"/>
      <c r="F2045" t="s">
        <v>8219</v>
      </c>
      <c r="G2045">
        <v>508</v>
      </c>
    </row>
    <row r="2046" spans="2:7" x14ac:dyDescent="0.35">
      <c r="B2046" s="3"/>
      <c r="C2046" s="3"/>
      <c r="F2046" t="s">
        <v>8219</v>
      </c>
      <c r="G2046">
        <v>508</v>
      </c>
    </row>
    <row r="2047" spans="2:7" x14ac:dyDescent="0.35">
      <c r="B2047" s="3"/>
      <c r="C2047" s="3"/>
      <c r="F2047" t="s">
        <v>8219</v>
      </c>
      <c r="G2047">
        <v>510</v>
      </c>
    </row>
    <row r="2048" spans="2:7" x14ac:dyDescent="0.35">
      <c r="B2048" s="3"/>
      <c r="C2048" s="3"/>
      <c r="F2048" t="s">
        <v>8219</v>
      </c>
      <c r="G2048">
        <v>512</v>
      </c>
    </row>
    <row r="2049" spans="2:7" x14ac:dyDescent="0.35">
      <c r="B2049" s="3"/>
      <c r="C2049" s="3"/>
      <c r="F2049" t="s">
        <v>8219</v>
      </c>
      <c r="G2049">
        <v>514</v>
      </c>
    </row>
    <row r="2050" spans="2:7" x14ac:dyDescent="0.35">
      <c r="B2050" s="3"/>
      <c r="C2050" s="3"/>
      <c r="F2050" t="s">
        <v>8219</v>
      </c>
      <c r="G2050">
        <v>524</v>
      </c>
    </row>
    <row r="2051" spans="2:7" x14ac:dyDescent="0.35">
      <c r="B2051" s="3"/>
      <c r="C2051" s="3"/>
      <c r="F2051" t="s">
        <v>8219</v>
      </c>
      <c r="G2051">
        <v>531</v>
      </c>
    </row>
    <row r="2052" spans="2:7" x14ac:dyDescent="0.35">
      <c r="B2052" s="3"/>
      <c r="C2052" s="3"/>
      <c r="F2052" t="s">
        <v>8219</v>
      </c>
      <c r="G2052">
        <v>537</v>
      </c>
    </row>
    <row r="2053" spans="2:7" x14ac:dyDescent="0.35">
      <c r="B2053" s="3"/>
      <c r="C2053" s="3"/>
      <c r="F2053" t="s">
        <v>8219</v>
      </c>
      <c r="G2053">
        <v>537</v>
      </c>
    </row>
    <row r="2054" spans="2:7" x14ac:dyDescent="0.35">
      <c r="B2054" s="3"/>
      <c r="C2054" s="3"/>
      <c r="F2054" t="s">
        <v>8219</v>
      </c>
      <c r="G2054">
        <v>539</v>
      </c>
    </row>
    <row r="2055" spans="2:7" x14ac:dyDescent="0.35">
      <c r="B2055" s="3"/>
      <c r="C2055" s="3"/>
      <c r="F2055" t="s">
        <v>8219</v>
      </c>
      <c r="G2055">
        <v>539</v>
      </c>
    </row>
    <row r="2056" spans="2:7" x14ac:dyDescent="0.35">
      <c r="B2056" s="3"/>
      <c r="C2056" s="3"/>
      <c r="F2056" t="s">
        <v>8219</v>
      </c>
      <c r="G2056">
        <v>541</v>
      </c>
    </row>
    <row r="2057" spans="2:7" x14ac:dyDescent="0.35">
      <c r="B2057" s="3"/>
      <c r="C2057" s="3"/>
      <c r="F2057" t="s">
        <v>8219</v>
      </c>
      <c r="G2057">
        <v>549</v>
      </c>
    </row>
    <row r="2058" spans="2:7" x14ac:dyDescent="0.35">
      <c r="B2058" s="3"/>
      <c r="C2058" s="3"/>
      <c r="F2058" t="s">
        <v>8219</v>
      </c>
      <c r="G2058">
        <v>551</v>
      </c>
    </row>
    <row r="2059" spans="2:7" x14ac:dyDescent="0.35">
      <c r="B2059" s="3"/>
      <c r="C2059" s="3"/>
      <c r="F2059" t="s">
        <v>8219</v>
      </c>
      <c r="G2059">
        <v>554</v>
      </c>
    </row>
    <row r="2060" spans="2:7" x14ac:dyDescent="0.35">
      <c r="B2060" s="3"/>
      <c r="C2060" s="3"/>
      <c r="F2060" t="s">
        <v>8219</v>
      </c>
      <c r="G2060">
        <v>555</v>
      </c>
    </row>
    <row r="2061" spans="2:7" x14ac:dyDescent="0.35">
      <c r="B2061" s="3"/>
      <c r="C2061" s="3"/>
      <c r="F2061" t="s">
        <v>8219</v>
      </c>
      <c r="G2061">
        <v>555</v>
      </c>
    </row>
    <row r="2062" spans="2:7" x14ac:dyDescent="0.35">
      <c r="B2062" s="3"/>
      <c r="C2062" s="3"/>
      <c r="F2062" t="s">
        <v>8219</v>
      </c>
      <c r="G2062">
        <v>557</v>
      </c>
    </row>
    <row r="2063" spans="2:7" x14ac:dyDescent="0.35">
      <c r="B2063" s="3"/>
      <c r="C2063" s="3"/>
      <c r="F2063" t="s">
        <v>8219</v>
      </c>
      <c r="G2063">
        <v>558</v>
      </c>
    </row>
    <row r="2064" spans="2:7" x14ac:dyDescent="0.35">
      <c r="B2064" s="3"/>
      <c r="C2064" s="3"/>
      <c r="F2064" t="s">
        <v>8219</v>
      </c>
      <c r="G2064">
        <v>560</v>
      </c>
    </row>
    <row r="2065" spans="2:7" x14ac:dyDescent="0.35">
      <c r="B2065" s="3"/>
      <c r="C2065" s="3"/>
      <c r="F2065" t="s">
        <v>8219</v>
      </c>
      <c r="G2065">
        <v>562</v>
      </c>
    </row>
    <row r="2066" spans="2:7" x14ac:dyDescent="0.35">
      <c r="B2066" s="3"/>
      <c r="C2066" s="3"/>
      <c r="F2066" t="s">
        <v>8219</v>
      </c>
      <c r="G2066">
        <v>563</v>
      </c>
    </row>
    <row r="2067" spans="2:7" x14ac:dyDescent="0.35">
      <c r="B2067" s="3"/>
      <c r="C2067" s="3"/>
      <c r="F2067" t="s">
        <v>8219</v>
      </c>
      <c r="G2067">
        <v>571</v>
      </c>
    </row>
    <row r="2068" spans="2:7" x14ac:dyDescent="0.35">
      <c r="B2068" s="3"/>
      <c r="C2068" s="3"/>
      <c r="F2068" t="s">
        <v>8219</v>
      </c>
      <c r="G2068">
        <v>574</v>
      </c>
    </row>
    <row r="2069" spans="2:7" x14ac:dyDescent="0.35">
      <c r="B2069" s="3"/>
      <c r="C2069" s="3"/>
      <c r="F2069" t="s">
        <v>8219</v>
      </c>
      <c r="G2069">
        <v>576</v>
      </c>
    </row>
    <row r="2070" spans="2:7" x14ac:dyDescent="0.35">
      <c r="B2070" s="3"/>
      <c r="C2070" s="3"/>
      <c r="F2070" t="s">
        <v>8219</v>
      </c>
      <c r="G2070">
        <v>577</v>
      </c>
    </row>
    <row r="2071" spans="2:7" x14ac:dyDescent="0.35">
      <c r="B2071" s="3"/>
      <c r="C2071" s="3"/>
      <c r="F2071" t="s">
        <v>8219</v>
      </c>
      <c r="G2071">
        <v>600</v>
      </c>
    </row>
    <row r="2072" spans="2:7" x14ac:dyDescent="0.35">
      <c r="B2072" s="3"/>
      <c r="C2072" s="3"/>
      <c r="F2072" t="s">
        <v>8219</v>
      </c>
      <c r="G2072">
        <v>607</v>
      </c>
    </row>
    <row r="2073" spans="2:7" x14ac:dyDescent="0.35">
      <c r="B2073" s="3"/>
      <c r="C2073" s="3"/>
      <c r="F2073" t="s">
        <v>8219</v>
      </c>
      <c r="G2073">
        <v>613</v>
      </c>
    </row>
    <row r="2074" spans="2:7" x14ac:dyDescent="0.35">
      <c r="B2074" s="3"/>
      <c r="C2074" s="3"/>
      <c r="F2074" t="s">
        <v>8219</v>
      </c>
      <c r="G2074">
        <v>614</v>
      </c>
    </row>
    <row r="2075" spans="2:7" x14ac:dyDescent="0.35">
      <c r="B2075" s="3"/>
      <c r="C2075" s="3"/>
      <c r="F2075" t="s">
        <v>8219</v>
      </c>
      <c r="G2075">
        <v>615</v>
      </c>
    </row>
    <row r="2076" spans="2:7" x14ac:dyDescent="0.35">
      <c r="B2076" s="3"/>
      <c r="C2076" s="3"/>
      <c r="F2076" t="s">
        <v>8219</v>
      </c>
      <c r="G2076">
        <v>621</v>
      </c>
    </row>
    <row r="2077" spans="2:7" x14ac:dyDescent="0.35">
      <c r="B2077" s="3"/>
      <c r="C2077" s="3"/>
      <c r="F2077" t="s">
        <v>8219</v>
      </c>
      <c r="G2077">
        <v>623</v>
      </c>
    </row>
    <row r="2078" spans="2:7" x14ac:dyDescent="0.35">
      <c r="B2078" s="3"/>
      <c r="C2078" s="3"/>
      <c r="F2078" t="s">
        <v>8219</v>
      </c>
      <c r="G2078">
        <v>625</v>
      </c>
    </row>
    <row r="2079" spans="2:7" x14ac:dyDescent="0.35">
      <c r="B2079" s="3"/>
      <c r="C2079" s="3"/>
      <c r="F2079" t="s">
        <v>8219</v>
      </c>
      <c r="G2079">
        <v>635</v>
      </c>
    </row>
    <row r="2080" spans="2:7" x14ac:dyDescent="0.35">
      <c r="B2080" s="3"/>
      <c r="C2080" s="3"/>
      <c r="F2080" t="s">
        <v>8219</v>
      </c>
      <c r="G2080">
        <v>644</v>
      </c>
    </row>
    <row r="2081" spans="2:7" x14ac:dyDescent="0.35">
      <c r="B2081" s="3"/>
      <c r="C2081" s="3"/>
      <c r="F2081" t="s">
        <v>8219</v>
      </c>
      <c r="G2081">
        <v>651</v>
      </c>
    </row>
    <row r="2082" spans="2:7" x14ac:dyDescent="0.35">
      <c r="B2082" s="3"/>
      <c r="C2082" s="3"/>
      <c r="F2082" t="s">
        <v>8219</v>
      </c>
      <c r="G2082">
        <v>660</v>
      </c>
    </row>
    <row r="2083" spans="2:7" x14ac:dyDescent="0.35">
      <c r="B2083" s="3"/>
      <c r="C2083" s="3"/>
      <c r="F2083" t="s">
        <v>8219</v>
      </c>
      <c r="G2083">
        <v>665</v>
      </c>
    </row>
    <row r="2084" spans="2:7" x14ac:dyDescent="0.35">
      <c r="B2084" s="3"/>
      <c r="C2084" s="3"/>
      <c r="F2084" t="s">
        <v>8219</v>
      </c>
      <c r="G2084">
        <v>666</v>
      </c>
    </row>
    <row r="2085" spans="2:7" x14ac:dyDescent="0.35">
      <c r="B2085" s="3"/>
      <c r="C2085" s="3"/>
      <c r="F2085" t="s">
        <v>8219</v>
      </c>
      <c r="G2085">
        <v>670</v>
      </c>
    </row>
    <row r="2086" spans="2:7" x14ac:dyDescent="0.35">
      <c r="B2086" s="3"/>
      <c r="C2086" s="3"/>
      <c r="F2086" t="s">
        <v>8219</v>
      </c>
      <c r="G2086">
        <v>676</v>
      </c>
    </row>
    <row r="2087" spans="2:7" x14ac:dyDescent="0.35">
      <c r="B2087" s="3"/>
      <c r="C2087" s="3"/>
      <c r="F2087" t="s">
        <v>8219</v>
      </c>
      <c r="G2087">
        <v>680</v>
      </c>
    </row>
    <row r="2088" spans="2:7" x14ac:dyDescent="0.35">
      <c r="B2088" s="3"/>
      <c r="C2088" s="3"/>
      <c r="F2088" t="s">
        <v>8219</v>
      </c>
      <c r="G2088">
        <v>680</v>
      </c>
    </row>
    <row r="2089" spans="2:7" x14ac:dyDescent="0.35">
      <c r="B2089" s="3"/>
      <c r="C2089" s="3"/>
      <c r="F2089" t="s">
        <v>8219</v>
      </c>
      <c r="G2089">
        <v>682</v>
      </c>
    </row>
    <row r="2090" spans="2:7" x14ac:dyDescent="0.35">
      <c r="B2090" s="3"/>
      <c r="C2090" s="3"/>
      <c r="F2090" t="s">
        <v>8219</v>
      </c>
      <c r="G2090">
        <v>682</v>
      </c>
    </row>
    <row r="2091" spans="2:7" x14ac:dyDescent="0.35">
      <c r="B2091" s="3"/>
      <c r="C2091" s="3"/>
      <c r="F2091" t="s">
        <v>8219</v>
      </c>
      <c r="G2091">
        <v>688</v>
      </c>
    </row>
    <row r="2092" spans="2:7" x14ac:dyDescent="0.35">
      <c r="B2092" s="3"/>
      <c r="C2092" s="3"/>
      <c r="F2092" t="s">
        <v>8219</v>
      </c>
      <c r="G2092">
        <v>701</v>
      </c>
    </row>
    <row r="2093" spans="2:7" x14ac:dyDescent="0.35">
      <c r="B2093" s="3"/>
      <c r="C2093" s="3"/>
      <c r="F2093" t="s">
        <v>8219</v>
      </c>
      <c r="G2093">
        <v>707</v>
      </c>
    </row>
    <row r="2094" spans="2:7" x14ac:dyDescent="0.35">
      <c r="B2094" s="3"/>
      <c r="C2094" s="3"/>
      <c r="F2094" t="s">
        <v>8219</v>
      </c>
      <c r="G2094">
        <v>711</v>
      </c>
    </row>
    <row r="2095" spans="2:7" x14ac:dyDescent="0.35">
      <c r="B2095" s="3"/>
      <c r="C2095" s="3"/>
      <c r="F2095" t="s">
        <v>8219</v>
      </c>
      <c r="G2095">
        <v>714</v>
      </c>
    </row>
    <row r="2096" spans="2:7" x14ac:dyDescent="0.35">
      <c r="B2096" s="3"/>
      <c r="C2096" s="3"/>
      <c r="F2096" t="s">
        <v>8219</v>
      </c>
      <c r="G2096">
        <v>721</v>
      </c>
    </row>
    <row r="2097" spans="2:7" x14ac:dyDescent="0.35">
      <c r="B2097" s="3"/>
      <c r="C2097" s="3"/>
      <c r="F2097" t="s">
        <v>8219</v>
      </c>
      <c r="G2097">
        <v>729</v>
      </c>
    </row>
    <row r="2098" spans="2:7" x14ac:dyDescent="0.35">
      <c r="B2098" s="3"/>
      <c r="C2098" s="3"/>
      <c r="F2098" t="s">
        <v>8219</v>
      </c>
      <c r="G2098">
        <v>736</v>
      </c>
    </row>
    <row r="2099" spans="2:7" x14ac:dyDescent="0.35">
      <c r="B2099" s="3"/>
      <c r="C2099" s="3"/>
      <c r="F2099" t="s">
        <v>8219</v>
      </c>
      <c r="G2099">
        <v>740</v>
      </c>
    </row>
    <row r="2100" spans="2:7" x14ac:dyDescent="0.35">
      <c r="B2100" s="3"/>
      <c r="C2100" s="3"/>
      <c r="F2100" t="s">
        <v>8219</v>
      </c>
      <c r="G2100">
        <v>742</v>
      </c>
    </row>
    <row r="2101" spans="2:7" x14ac:dyDescent="0.35">
      <c r="B2101" s="3"/>
      <c r="C2101" s="3"/>
      <c r="F2101" t="s">
        <v>8219</v>
      </c>
      <c r="G2101">
        <v>760</v>
      </c>
    </row>
    <row r="2102" spans="2:7" x14ac:dyDescent="0.35">
      <c r="B2102" s="3"/>
      <c r="C2102" s="3"/>
      <c r="F2102" t="s">
        <v>8219</v>
      </c>
      <c r="G2102">
        <v>813</v>
      </c>
    </row>
    <row r="2103" spans="2:7" x14ac:dyDescent="0.35">
      <c r="B2103" s="3"/>
      <c r="C2103" s="3"/>
      <c r="F2103" t="s">
        <v>8219</v>
      </c>
      <c r="G2103">
        <v>821</v>
      </c>
    </row>
    <row r="2104" spans="2:7" x14ac:dyDescent="0.35">
      <c r="B2104" s="3"/>
      <c r="C2104" s="3"/>
      <c r="F2104" t="s">
        <v>8219</v>
      </c>
      <c r="G2104">
        <v>827</v>
      </c>
    </row>
    <row r="2105" spans="2:7" x14ac:dyDescent="0.35">
      <c r="B2105" s="3"/>
      <c r="C2105" s="3"/>
      <c r="F2105" t="s">
        <v>8219</v>
      </c>
      <c r="G2105">
        <v>834</v>
      </c>
    </row>
    <row r="2106" spans="2:7" x14ac:dyDescent="0.35">
      <c r="B2106" s="3"/>
      <c r="C2106" s="3"/>
      <c r="F2106" t="s">
        <v>8219</v>
      </c>
      <c r="G2106">
        <v>848</v>
      </c>
    </row>
    <row r="2107" spans="2:7" x14ac:dyDescent="0.35">
      <c r="B2107" s="3"/>
      <c r="C2107" s="3"/>
      <c r="F2107" t="s">
        <v>8219</v>
      </c>
      <c r="G2107">
        <v>859</v>
      </c>
    </row>
    <row r="2108" spans="2:7" x14ac:dyDescent="0.35">
      <c r="B2108" s="3"/>
      <c r="C2108" s="3"/>
      <c r="F2108" t="s">
        <v>8219</v>
      </c>
      <c r="G2108">
        <v>874</v>
      </c>
    </row>
    <row r="2109" spans="2:7" x14ac:dyDescent="0.35">
      <c r="B2109" s="3"/>
      <c r="C2109" s="3"/>
      <c r="F2109" t="s">
        <v>8219</v>
      </c>
      <c r="G2109">
        <v>878</v>
      </c>
    </row>
    <row r="2110" spans="2:7" x14ac:dyDescent="0.35">
      <c r="B2110" s="3"/>
      <c r="C2110" s="3"/>
      <c r="F2110" t="s">
        <v>8219</v>
      </c>
      <c r="G2110">
        <v>885</v>
      </c>
    </row>
    <row r="2111" spans="2:7" x14ac:dyDescent="0.35">
      <c r="B2111" s="3"/>
      <c r="C2111" s="3"/>
      <c r="F2111" t="s">
        <v>8219</v>
      </c>
      <c r="G2111">
        <v>897</v>
      </c>
    </row>
    <row r="2112" spans="2:7" x14ac:dyDescent="0.35">
      <c r="B2112" s="3"/>
      <c r="C2112" s="3"/>
      <c r="F2112" t="s">
        <v>8219</v>
      </c>
      <c r="G2112">
        <v>902</v>
      </c>
    </row>
    <row r="2113" spans="2:7" x14ac:dyDescent="0.35">
      <c r="B2113" s="3"/>
      <c r="C2113" s="3"/>
      <c r="F2113" t="s">
        <v>8219</v>
      </c>
      <c r="G2113">
        <v>916</v>
      </c>
    </row>
    <row r="2114" spans="2:7" x14ac:dyDescent="0.35">
      <c r="B2114" s="3"/>
      <c r="C2114" s="3"/>
      <c r="F2114" t="s">
        <v>8219</v>
      </c>
      <c r="G2114">
        <v>930</v>
      </c>
    </row>
    <row r="2115" spans="2:7" x14ac:dyDescent="0.35">
      <c r="B2115" s="3"/>
      <c r="C2115" s="3"/>
      <c r="F2115" t="s">
        <v>8219</v>
      </c>
      <c r="G2115">
        <v>942</v>
      </c>
    </row>
    <row r="2116" spans="2:7" x14ac:dyDescent="0.35">
      <c r="B2116" s="3"/>
      <c r="C2116" s="3"/>
      <c r="F2116" t="s">
        <v>8219</v>
      </c>
      <c r="G2116">
        <v>943</v>
      </c>
    </row>
    <row r="2117" spans="2:7" x14ac:dyDescent="0.35">
      <c r="B2117" s="3"/>
      <c r="C2117" s="3"/>
      <c r="F2117" t="s">
        <v>8219</v>
      </c>
      <c r="G2117">
        <v>944</v>
      </c>
    </row>
    <row r="2118" spans="2:7" x14ac:dyDescent="0.35">
      <c r="B2118" s="3"/>
      <c r="C2118" s="3"/>
      <c r="F2118" t="s">
        <v>8219</v>
      </c>
      <c r="G2118">
        <v>951</v>
      </c>
    </row>
    <row r="2119" spans="2:7" x14ac:dyDescent="0.35">
      <c r="B2119" s="3"/>
      <c r="C2119" s="3"/>
      <c r="F2119" t="s">
        <v>8219</v>
      </c>
      <c r="G2119">
        <v>963</v>
      </c>
    </row>
    <row r="2120" spans="2:7" x14ac:dyDescent="0.35">
      <c r="B2120" s="3"/>
      <c r="C2120" s="3"/>
      <c r="F2120" t="s">
        <v>8219</v>
      </c>
      <c r="G2120">
        <v>964</v>
      </c>
    </row>
    <row r="2121" spans="2:7" x14ac:dyDescent="0.35">
      <c r="B2121" s="3"/>
      <c r="C2121" s="3"/>
      <c r="F2121" t="s">
        <v>8219</v>
      </c>
      <c r="G2121">
        <v>971</v>
      </c>
    </row>
    <row r="2122" spans="2:7" x14ac:dyDescent="0.35">
      <c r="B2122" s="3"/>
      <c r="C2122" s="3"/>
      <c r="F2122" t="s">
        <v>8219</v>
      </c>
      <c r="G2122">
        <v>983</v>
      </c>
    </row>
    <row r="2123" spans="2:7" x14ac:dyDescent="0.35">
      <c r="B2123" s="3"/>
      <c r="C2123" s="3"/>
      <c r="F2123" t="s">
        <v>8219</v>
      </c>
      <c r="G2123">
        <v>988</v>
      </c>
    </row>
    <row r="2124" spans="2:7" x14ac:dyDescent="0.35">
      <c r="B2124" s="3"/>
      <c r="C2124" s="3"/>
      <c r="F2124" t="s">
        <v>8219</v>
      </c>
      <c r="G2124">
        <v>1013</v>
      </c>
    </row>
    <row r="2125" spans="2:7" x14ac:dyDescent="0.35">
      <c r="B2125" s="3"/>
      <c r="C2125" s="3"/>
      <c r="F2125" t="s">
        <v>8219</v>
      </c>
      <c r="G2125">
        <v>1019</v>
      </c>
    </row>
    <row r="2126" spans="2:7" x14ac:dyDescent="0.35">
      <c r="B2126" s="3"/>
      <c r="C2126" s="3"/>
      <c r="F2126" t="s">
        <v>8219</v>
      </c>
      <c r="G2126">
        <v>1021</v>
      </c>
    </row>
    <row r="2127" spans="2:7" x14ac:dyDescent="0.35">
      <c r="B2127" s="3"/>
      <c r="C2127" s="3"/>
      <c r="F2127" t="s">
        <v>8219</v>
      </c>
      <c r="G2127">
        <v>1049</v>
      </c>
    </row>
    <row r="2128" spans="2:7" x14ac:dyDescent="0.35">
      <c r="B2128" s="3"/>
      <c r="C2128" s="3"/>
      <c r="F2128" t="s">
        <v>8219</v>
      </c>
      <c r="G2128">
        <v>1062</v>
      </c>
    </row>
    <row r="2129" spans="2:7" x14ac:dyDescent="0.35">
      <c r="B2129" s="3"/>
      <c r="C2129" s="3"/>
      <c r="F2129" t="s">
        <v>8219</v>
      </c>
      <c r="G2129">
        <v>1071</v>
      </c>
    </row>
    <row r="2130" spans="2:7" x14ac:dyDescent="0.35">
      <c r="B2130" s="3"/>
      <c r="C2130" s="3"/>
      <c r="F2130" t="s">
        <v>8219</v>
      </c>
      <c r="G2130">
        <v>1088</v>
      </c>
    </row>
    <row r="2131" spans="2:7" x14ac:dyDescent="0.35">
      <c r="B2131" s="3"/>
      <c r="C2131" s="3"/>
      <c r="F2131" t="s">
        <v>8219</v>
      </c>
      <c r="G2131">
        <v>1095</v>
      </c>
    </row>
    <row r="2132" spans="2:7" x14ac:dyDescent="0.35">
      <c r="B2132" s="3"/>
      <c r="C2132" s="3"/>
      <c r="F2132" t="s">
        <v>8219</v>
      </c>
      <c r="G2132">
        <v>1104</v>
      </c>
    </row>
    <row r="2133" spans="2:7" x14ac:dyDescent="0.35">
      <c r="B2133" s="3"/>
      <c r="C2133" s="3"/>
      <c r="F2133" t="s">
        <v>8219</v>
      </c>
      <c r="G2133">
        <v>1107</v>
      </c>
    </row>
    <row r="2134" spans="2:7" x14ac:dyDescent="0.35">
      <c r="B2134" s="3"/>
      <c r="C2134" s="3"/>
      <c r="F2134" t="s">
        <v>8219</v>
      </c>
      <c r="G2134">
        <v>1113</v>
      </c>
    </row>
    <row r="2135" spans="2:7" x14ac:dyDescent="0.35">
      <c r="B2135" s="3"/>
      <c r="C2135" s="3"/>
      <c r="F2135" t="s">
        <v>8219</v>
      </c>
      <c r="G2135">
        <v>1151</v>
      </c>
    </row>
    <row r="2136" spans="2:7" x14ac:dyDescent="0.35">
      <c r="B2136" s="3"/>
      <c r="C2136" s="3"/>
      <c r="F2136" t="s">
        <v>8219</v>
      </c>
      <c r="G2136">
        <v>1204</v>
      </c>
    </row>
    <row r="2137" spans="2:7" x14ac:dyDescent="0.35">
      <c r="B2137" s="3"/>
      <c r="C2137" s="3"/>
      <c r="F2137" t="s">
        <v>8219</v>
      </c>
      <c r="G2137">
        <v>1224</v>
      </c>
    </row>
    <row r="2138" spans="2:7" x14ac:dyDescent="0.35">
      <c r="B2138" s="3"/>
      <c r="C2138" s="3"/>
      <c r="F2138" t="s">
        <v>8219</v>
      </c>
      <c r="G2138">
        <v>1251</v>
      </c>
    </row>
    <row r="2139" spans="2:7" x14ac:dyDescent="0.35">
      <c r="B2139" s="3"/>
      <c r="C2139" s="3"/>
      <c r="F2139" t="s">
        <v>8219</v>
      </c>
      <c r="G2139">
        <v>1260</v>
      </c>
    </row>
    <row r="2140" spans="2:7" x14ac:dyDescent="0.35">
      <c r="B2140" s="3"/>
      <c r="C2140" s="3"/>
      <c r="F2140" t="s">
        <v>8219</v>
      </c>
      <c r="G2140">
        <v>1281</v>
      </c>
    </row>
    <row r="2141" spans="2:7" x14ac:dyDescent="0.35">
      <c r="B2141" s="3"/>
      <c r="C2141" s="3"/>
      <c r="F2141" t="s">
        <v>8219</v>
      </c>
      <c r="G2141">
        <v>1328</v>
      </c>
    </row>
    <row r="2142" spans="2:7" x14ac:dyDescent="0.35">
      <c r="B2142" s="3"/>
      <c r="C2142" s="3"/>
      <c r="F2142" t="s">
        <v>8219</v>
      </c>
      <c r="G2142">
        <v>1356</v>
      </c>
    </row>
    <row r="2143" spans="2:7" x14ac:dyDescent="0.35">
      <c r="B2143" s="3"/>
      <c r="C2143" s="3"/>
      <c r="F2143" t="s">
        <v>8219</v>
      </c>
      <c r="G2143">
        <v>1364</v>
      </c>
    </row>
    <row r="2144" spans="2:7" x14ac:dyDescent="0.35">
      <c r="B2144" s="3"/>
      <c r="C2144" s="3"/>
      <c r="F2144" t="s">
        <v>8219</v>
      </c>
      <c r="G2144">
        <v>1373</v>
      </c>
    </row>
    <row r="2145" spans="2:7" x14ac:dyDescent="0.35">
      <c r="B2145" s="3"/>
      <c r="C2145" s="3"/>
      <c r="F2145" t="s">
        <v>8219</v>
      </c>
      <c r="G2145">
        <v>1375</v>
      </c>
    </row>
    <row r="2146" spans="2:7" x14ac:dyDescent="0.35">
      <c r="B2146" s="3"/>
      <c r="C2146" s="3"/>
      <c r="F2146" t="s">
        <v>8219</v>
      </c>
      <c r="G2146">
        <v>1420</v>
      </c>
    </row>
    <row r="2147" spans="2:7" x14ac:dyDescent="0.35">
      <c r="B2147" s="3"/>
      <c r="C2147" s="3"/>
      <c r="F2147" t="s">
        <v>8219</v>
      </c>
      <c r="G2147">
        <v>1510</v>
      </c>
    </row>
    <row r="2148" spans="2:7" x14ac:dyDescent="0.35">
      <c r="B2148" s="3"/>
      <c r="C2148" s="3"/>
      <c r="F2148" t="s">
        <v>8219</v>
      </c>
      <c r="G2148">
        <v>1513</v>
      </c>
    </row>
    <row r="2149" spans="2:7" x14ac:dyDescent="0.35">
      <c r="B2149" s="3"/>
      <c r="C2149" s="3"/>
      <c r="F2149" t="s">
        <v>8219</v>
      </c>
      <c r="G2149">
        <v>1530</v>
      </c>
    </row>
    <row r="2150" spans="2:7" x14ac:dyDescent="0.35">
      <c r="B2150" s="3"/>
      <c r="C2150" s="3"/>
      <c r="F2150" t="s">
        <v>8219</v>
      </c>
      <c r="G2150">
        <v>1556</v>
      </c>
    </row>
    <row r="2151" spans="2:7" x14ac:dyDescent="0.35">
      <c r="B2151" s="3"/>
      <c r="C2151" s="3"/>
      <c r="F2151" t="s">
        <v>8219</v>
      </c>
      <c r="G2151">
        <v>1596</v>
      </c>
    </row>
    <row r="2152" spans="2:7" x14ac:dyDescent="0.35">
      <c r="B2152" s="3"/>
      <c r="C2152" s="3"/>
      <c r="F2152" t="s">
        <v>8219</v>
      </c>
      <c r="G2152">
        <v>1633</v>
      </c>
    </row>
    <row r="2153" spans="2:7" x14ac:dyDescent="0.35">
      <c r="B2153" s="3"/>
      <c r="C2153" s="3"/>
      <c r="F2153" t="s">
        <v>8219</v>
      </c>
      <c r="G2153">
        <v>1637</v>
      </c>
    </row>
    <row r="2154" spans="2:7" x14ac:dyDescent="0.35">
      <c r="B2154" s="3"/>
      <c r="C2154" s="3"/>
      <c r="F2154" t="s">
        <v>8219</v>
      </c>
      <c r="G2154">
        <v>1670</v>
      </c>
    </row>
    <row r="2155" spans="2:7" x14ac:dyDescent="0.35">
      <c r="B2155" s="3"/>
      <c r="C2155" s="3"/>
      <c r="F2155" t="s">
        <v>8219</v>
      </c>
      <c r="G2155">
        <v>1737</v>
      </c>
    </row>
    <row r="2156" spans="2:7" x14ac:dyDescent="0.35">
      <c r="B2156" s="3"/>
      <c r="C2156" s="3"/>
      <c r="F2156" t="s">
        <v>8219</v>
      </c>
      <c r="G2156">
        <v>1762</v>
      </c>
    </row>
    <row r="2157" spans="2:7" x14ac:dyDescent="0.35">
      <c r="B2157" s="3"/>
      <c r="C2157" s="3"/>
      <c r="F2157" t="s">
        <v>8219</v>
      </c>
      <c r="G2157">
        <v>1780</v>
      </c>
    </row>
    <row r="2158" spans="2:7" x14ac:dyDescent="0.35">
      <c r="B2158" s="3"/>
      <c r="C2158" s="3"/>
      <c r="F2158" t="s">
        <v>8219</v>
      </c>
      <c r="G2158">
        <v>1789</v>
      </c>
    </row>
    <row r="2159" spans="2:7" x14ac:dyDescent="0.35">
      <c r="B2159" s="3"/>
      <c r="C2159" s="3"/>
      <c r="F2159" t="s">
        <v>8219</v>
      </c>
      <c r="G2159">
        <v>1876</v>
      </c>
    </row>
    <row r="2160" spans="2:7" x14ac:dyDescent="0.35">
      <c r="B2160" s="3"/>
      <c r="C2160" s="3"/>
      <c r="F2160" t="s">
        <v>8219</v>
      </c>
      <c r="G2160">
        <v>1887</v>
      </c>
    </row>
    <row r="2161" spans="2:7" x14ac:dyDescent="0.35">
      <c r="B2161" s="3"/>
      <c r="C2161" s="3"/>
      <c r="F2161" t="s">
        <v>8219</v>
      </c>
      <c r="G2161">
        <v>1945</v>
      </c>
    </row>
    <row r="2162" spans="2:7" x14ac:dyDescent="0.35">
      <c r="B2162" s="3"/>
      <c r="C2162" s="3"/>
      <c r="F2162" t="s">
        <v>8219</v>
      </c>
      <c r="G2162">
        <v>1980</v>
      </c>
    </row>
    <row r="2163" spans="2:7" x14ac:dyDescent="0.35">
      <c r="B2163" s="3"/>
      <c r="C2163" s="3"/>
      <c r="F2163" t="s">
        <v>8219</v>
      </c>
      <c r="G2163">
        <v>2035</v>
      </c>
    </row>
    <row r="2164" spans="2:7" x14ac:dyDescent="0.35">
      <c r="B2164" s="3"/>
      <c r="C2164" s="3"/>
      <c r="F2164" t="s">
        <v>8219</v>
      </c>
      <c r="G2164">
        <v>2051</v>
      </c>
    </row>
    <row r="2165" spans="2:7" x14ac:dyDescent="0.35">
      <c r="B2165" s="3"/>
      <c r="C2165" s="3"/>
      <c r="F2165" t="s">
        <v>8219</v>
      </c>
      <c r="G2165">
        <v>2139</v>
      </c>
    </row>
    <row r="2166" spans="2:7" x14ac:dyDescent="0.35">
      <c r="B2166" s="3"/>
      <c r="C2166" s="3"/>
      <c r="F2166" t="s">
        <v>8219</v>
      </c>
      <c r="G2166">
        <v>2165</v>
      </c>
    </row>
    <row r="2167" spans="2:7" x14ac:dyDescent="0.35">
      <c r="B2167" s="3"/>
      <c r="C2167" s="3"/>
      <c r="F2167" t="s">
        <v>8219</v>
      </c>
      <c r="G2167">
        <v>2174</v>
      </c>
    </row>
    <row r="2168" spans="2:7" x14ac:dyDescent="0.35">
      <c r="B2168" s="3"/>
      <c r="C2168" s="3"/>
      <c r="F2168" t="s">
        <v>8219</v>
      </c>
      <c r="G2168">
        <v>2436</v>
      </c>
    </row>
    <row r="2169" spans="2:7" x14ac:dyDescent="0.35">
      <c r="B2169" s="3"/>
      <c r="C2169" s="3"/>
      <c r="F2169" t="s">
        <v>8219</v>
      </c>
      <c r="G2169">
        <v>2478</v>
      </c>
    </row>
    <row r="2170" spans="2:7" x14ac:dyDescent="0.35">
      <c r="B2170" s="3"/>
      <c r="C2170" s="3"/>
      <c r="F2170" t="s">
        <v>8219</v>
      </c>
      <c r="G2170">
        <v>2525</v>
      </c>
    </row>
    <row r="2171" spans="2:7" x14ac:dyDescent="0.35">
      <c r="B2171" s="3"/>
      <c r="C2171" s="3"/>
      <c r="F2171" t="s">
        <v>8219</v>
      </c>
      <c r="G2171">
        <v>2602</v>
      </c>
    </row>
    <row r="2172" spans="2:7" x14ac:dyDescent="0.35">
      <c r="B2172" s="3"/>
      <c r="C2172" s="3"/>
      <c r="F2172" t="s">
        <v>8219</v>
      </c>
      <c r="G2172">
        <v>3238</v>
      </c>
    </row>
    <row r="2173" spans="2:7" x14ac:dyDescent="0.35">
      <c r="B2173" s="3"/>
      <c r="C2173" s="3"/>
      <c r="F2173" t="s">
        <v>8219</v>
      </c>
      <c r="G2173">
        <v>3355</v>
      </c>
    </row>
    <row r="2174" spans="2:7" x14ac:dyDescent="0.35">
      <c r="B2174" s="3"/>
      <c r="C2174" s="3"/>
      <c r="F2174" t="s">
        <v>8219</v>
      </c>
      <c r="G2174">
        <v>3468</v>
      </c>
    </row>
    <row r="2175" spans="2:7" x14ac:dyDescent="0.35">
      <c r="B2175" s="3"/>
      <c r="C2175" s="3"/>
      <c r="F2175" t="s">
        <v>8219</v>
      </c>
      <c r="G2175">
        <v>3562</v>
      </c>
    </row>
    <row r="2176" spans="2:7" x14ac:dyDescent="0.35">
      <c r="B2176" s="3"/>
      <c r="C2176" s="3"/>
      <c r="F2176" t="s">
        <v>8219</v>
      </c>
      <c r="G2176">
        <v>3663</v>
      </c>
    </row>
    <row r="2177" spans="2:7" x14ac:dyDescent="0.35">
      <c r="B2177" s="3"/>
      <c r="C2177" s="3"/>
      <c r="F2177" t="s">
        <v>8219</v>
      </c>
      <c r="G2177">
        <v>3863</v>
      </c>
    </row>
    <row r="2178" spans="2:7" x14ac:dyDescent="0.35">
      <c r="B2178" s="3"/>
      <c r="C2178" s="3"/>
      <c r="F2178" t="s">
        <v>8219</v>
      </c>
      <c r="G2178">
        <v>4245</v>
      </c>
    </row>
    <row r="2179" spans="2:7" x14ac:dyDescent="0.35">
      <c r="B2179" s="3"/>
      <c r="C2179" s="3"/>
      <c r="F2179" t="s">
        <v>8219</v>
      </c>
      <c r="G2179">
        <v>4330</v>
      </c>
    </row>
    <row r="2180" spans="2:7" x14ac:dyDescent="0.35">
      <c r="B2180" s="3"/>
      <c r="C2180" s="3"/>
      <c r="F2180" t="s">
        <v>8219</v>
      </c>
      <c r="G2180">
        <v>4562</v>
      </c>
    </row>
    <row r="2181" spans="2:7" x14ac:dyDescent="0.35">
      <c r="B2181" s="3"/>
      <c r="C2181" s="3"/>
      <c r="F2181" t="s">
        <v>8219</v>
      </c>
      <c r="G2181">
        <v>4883</v>
      </c>
    </row>
    <row r="2182" spans="2:7" x14ac:dyDescent="0.35">
      <c r="B2182" s="3"/>
      <c r="C2182" s="3"/>
      <c r="F2182" t="s">
        <v>8219</v>
      </c>
      <c r="G2182">
        <v>5812</v>
      </c>
    </row>
    <row r="2183" spans="2:7" x14ac:dyDescent="0.35">
      <c r="B2183" s="3"/>
      <c r="C2183" s="3"/>
      <c r="F2183" t="s">
        <v>8219</v>
      </c>
      <c r="G2183">
        <v>8200</v>
      </c>
    </row>
    <row r="2184" spans="2:7" x14ac:dyDescent="0.35">
      <c r="B2184" s="3"/>
      <c r="C2184" s="3"/>
      <c r="F2184" t="s">
        <v>8219</v>
      </c>
      <c r="G2184">
        <v>8359</v>
      </c>
    </row>
    <row r="2185" spans="2:7" x14ac:dyDescent="0.35">
      <c r="B2185" s="3"/>
      <c r="C2185" s="3"/>
      <c r="F2185" t="s">
        <v>8219</v>
      </c>
      <c r="G2185">
        <v>20242</v>
      </c>
    </row>
    <row r="2186" spans="2:7" x14ac:dyDescent="0.35">
      <c r="B2186" s="3"/>
      <c r="C2186" s="3"/>
      <c r="F2186" t="s">
        <v>8219</v>
      </c>
      <c r="G2186">
        <v>26457</v>
      </c>
    </row>
    <row r="2187" spans="2:7" x14ac:dyDescent="0.35">
      <c r="B2187" s="3"/>
      <c r="C2187" s="3"/>
    </row>
    <row r="2188" spans="2:7" x14ac:dyDescent="0.35">
      <c r="B2188" s="3"/>
      <c r="C2188" s="3"/>
    </row>
    <row r="2189" spans="2:7" x14ac:dyDescent="0.35">
      <c r="B2189" s="3"/>
      <c r="C2189" s="3"/>
    </row>
    <row r="2190" spans="2:7" x14ac:dyDescent="0.35">
      <c r="B2190" s="3"/>
      <c r="C2190" s="3"/>
    </row>
    <row r="2191" spans="2:7" x14ac:dyDescent="0.35">
      <c r="B2191" s="3"/>
      <c r="C2191" s="3"/>
    </row>
    <row r="2192" spans="2:7" x14ac:dyDescent="0.35">
      <c r="B2192" s="3"/>
      <c r="C2192" s="3"/>
    </row>
    <row r="2193" spans="2:3" x14ac:dyDescent="0.35">
      <c r="B2193" s="3"/>
      <c r="C2193" s="3"/>
    </row>
    <row r="2194" spans="2:3" x14ac:dyDescent="0.35">
      <c r="B2194" s="3"/>
      <c r="C2194" s="3"/>
    </row>
    <row r="2195" spans="2:3" x14ac:dyDescent="0.35">
      <c r="B2195" s="3"/>
      <c r="C2195" s="3"/>
    </row>
    <row r="2196" spans="2:3" x14ac:dyDescent="0.35">
      <c r="B2196" s="3"/>
      <c r="C2196" s="3"/>
    </row>
    <row r="2197" spans="2:3" x14ac:dyDescent="0.35">
      <c r="B2197" s="3"/>
      <c r="C2197" s="3"/>
    </row>
    <row r="2198" spans="2:3" x14ac:dyDescent="0.35">
      <c r="B2198" s="3"/>
      <c r="C2198" s="3"/>
    </row>
    <row r="2199" spans="2:3" x14ac:dyDescent="0.35">
      <c r="B2199" s="3"/>
      <c r="C2199" s="3"/>
    </row>
    <row r="2200" spans="2:3" x14ac:dyDescent="0.35">
      <c r="B2200" s="3"/>
      <c r="C2200" s="3"/>
    </row>
    <row r="2201" spans="2:3" x14ac:dyDescent="0.35">
      <c r="B2201" s="3"/>
      <c r="C2201" s="3"/>
    </row>
    <row r="2202" spans="2:3" x14ac:dyDescent="0.35">
      <c r="B2202" s="3"/>
      <c r="C2202" s="3"/>
    </row>
    <row r="2203" spans="2:3" x14ac:dyDescent="0.35">
      <c r="B2203" s="3"/>
      <c r="C2203" s="3"/>
    </row>
    <row r="2204" spans="2:3" x14ac:dyDescent="0.35">
      <c r="B2204" s="3"/>
      <c r="C2204" s="3"/>
    </row>
    <row r="2205" spans="2:3" x14ac:dyDescent="0.35">
      <c r="B2205" s="3"/>
      <c r="C2205" s="3"/>
    </row>
    <row r="2206" spans="2:3" x14ac:dyDescent="0.35">
      <c r="B2206" s="3"/>
      <c r="C2206" s="3"/>
    </row>
    <row r="2207" spans="2:3" x14ac:dyDescent="0.35">
      <c r="B2207" s="3"/>
      <c r="C2207" s="3"/>
    </row>
    <row r="2208" spans="2:3" x14ac:dyDescent="0.35">
      <c r="B2208" s="3"/>
      <c r="C2208" s="3"/>
    </row>
    <row r="2209" spans="2:3" x14ac:dyDescent="0.35">
      <c r="B2209" s="3"/>
      <c r="C2209" s="3"/>
    </row>
    <row r="2210" spans="2:3" x14ac:dyDescent="0.35">
      <c r="B2210" s="3"/>
      <c r="C2210" s="3"/>
    </row>
    <row r="2211" spans="2:3" x14ac:dyDescent="0.35">
      <c r="B2211" s="3"/>
      <c r="C2211" s="3"/>
    </row>
    <row r="2212" spans="2:3" x14ac:dyDescent="0.35">
      <c r="B2212" s="3"/>
      <c r="C2212" s="3"/>
    </row>
    <row r="2213" spans="2:3" x14ac:dyDescent="0.35">
      <c r="B2213" s="3"/>
      <c r="C2213" s="3"/>
    </row>
    <row r="2214" spans="2:3" x14ac:dyDescent="0.35">
      <c r="B2214" s="3"/>
      <c r="C2214" s="3"/>
    </row>
    <row r="2215" spans="2:3" x14ac:dyDescent="0.35">
      <c r="B2215" s="3"/>
      <c r="C2215" s="3"/>
    </row>
    <row r="2216" spans="2:3" x14ac:dyDescent="0.35">
      <c r="B2216" s="3"/>
      <c r="C2216" s="3"/>
    </row>
    <row r="2217" spans="2:3" x14ac:dyDescent="0.35">
      <c r="B2217" s="3"/>
      <c r="C2217" s="3"/>
    </row>
    <row r="2218" spans="2:3" x14ac:dyDescent="0.35">
      <c r="B2218" s="3"/>
      <c r="C2218" s="3"/>
    </row>
    <row r="2219" spans="2:3" x14ac:dyDescent="0.35">
      <c r="B2219" s="3"/>
      <c r="C2219" s="3"/>
    </row>
    <row r="2220" spans="2:3" x14ac:dyDescent="0.35">
      <c r="B2220" s="3"/>
      <c r="C2220" s="3"/>
    </row>
    <row r="2221" spans="2:3" x14ac:dyDescent="0.35">
      <c r="B2221" s="3"/>
      <c r="C2221" s="3"/>
    </row>
    <row r="2222" spans="2:3" x14ac:dyDescent="0.35">
      <c r="B2222" s="3"/>
      <c r="C2222" s="3"/>
    </row>
    <row r="2223" spans="2:3" x14ac:dyDescent="0.35">
      <c r="B2223" s="3"/>
      <c r="C2223" s="3"/>
    </row>
    <row r="2224" spans="2:3" x14ac:dyDescent="0.35">
      <c r="B2224" s="3"/>
      <c r="C2224" s="3"/>
    </row>
    <row r="2225" spans="2:3" x14ac:dyDescent="0.35">
      <c r="B2225" s="3"/>
      <c r="C2225" s="3"/>
    </row>
    <row r="2226" spans="2:3" x14ac:dyDescent="0.35">
      <c r="B2226" s="3"/>
      <c r="C2226" s="3"/>
    </row>
    <row r="2227" spans="2:3" x14ac:dyDescent="0.35">
      <c r="B2227" s="3"/>
      <c r="C2227" s="3"/>
    </row>
    <row r="2228" spans="2:3" x14ac:dyDescent="0.35">
      <c r="B2228" s="3"/>
      <c r="C2228" s="3"/>
    </row>
    <row r="2229" spans="2:3" x14ac:dyDescent="0.35">
      <c r="B2229" s="3"/>
      <c r="C2229" s="3"/>
    </row>
    <row r="2230" spans="2:3" x14ac:dyDescent="0.35">
      <c r="B2230" s="3"/>
      <c r="C2230" s="3"/>
    </row>
    <row r="2231" spans="2:3" x14ac:dyDescent="0.35">
      <c r="B2231" s="3"/>
      <c r="C2231" s="3"/>
    </row>
    <row r="2232" spans="2:3" x14ac:dyDescent="0.35">
      <c r="B2232" s="3"/>
      <c r="C2232" s="3"/>
    </row>
    <row r="2233" spans="2:3" x14ac:dyDescent="0.35">
      <c r="B2233" s="3"/>
      <c r="C2233" s="3"/>
    </row>
    <row r="2234" spans="2:3" x14ac:dyDescent="0.35">
      <c r="B2234" s="3"/>
      <c r="C2234" s="3"/>
    </row>
    <row r="2235" spans="2:3" x14ac:dyDescent="0.35">
      <c r="B2235" s="3"/>
      <c r="C2235" s="3"/>
    </row>
    <row r="2236" spans="2:3" x14ac:dyDescent="0.35">
      <c r="B2236" s="3"/>
      <c r="C2236" s="3"/>
    </row>
    <row r="2237" spans="2:3" x14ac:dyDescent="0.35">
      <c r="B2237" s="3"/>
      <c r="C2237" s="3"/>
    </row>
    <row r="2238" spans="2:3" x14ac:dyDescent="0.35">
      <c r="B2238" s="3"/>
      <c r="C2238" s="3"/>
    </row>
    <row r="2239" spans="2:3" x14ac:dyDescent="0.35">
      <c r="B2239" s="3"/>
      <c r="C2239" s="3"/>
    </row>
    <row r="2240" spans="2:3" x14ac:dyDescent="0.35">
      <c r="B2240" s="3"/>
      <c r="C2240" s="3"/>
    </row>
    <row r="2241" spans="2:3" x14ac:dyDescent="0.35">
      <c r="B2241" s="3"/>
      <c r="C2241" s="3"/>
    </row>
    <row r="2242" spans="2:3" x14ac:dyDescent="0.35">
      <c r="B2242" s="3"/>
      <c r="C2242" s="3"/>
    </row>
    <row r="2243" spans="2:3" x14ac:dyDescent="0.35">
      <c r="B2243" s="3"/>
      <c r="C2243" s="3"/>
    </row>
    <row r="2244" spans="2:3" x14ac:dyDescent="0.35">
      <c r="B2244" s="3"/>
      <c r="C2244" s="3"/>
    </row>
    <row r="2245" spans="2:3" x14ac:dyDescent="0.35">
      <c r="B2245" s="3"/>
      <c r="C2245" s="3"/>
    </row>
    <row r="2246" spans="2:3" x14ac:dyDescent="0.35">
      <c r="B2246" s="3"/>
      <c r="C2246" s="3"/>
    </row>
    <row r="2247" spans="2:3" x14ac:dyDescent="0.35">
      <c r="B2247" s="3"/>
      <c r="C2247" s="3"/>
    </row>
    <row r="2248" spans="2:3" x14ac:dyDescent="0.35">
      <c r="B2248" s="3"/>
      <c r="C2248" s="3"/>
    </row>
    <row r="2249" spans="2:3" x14ac:dyDescent="0.35">
      <c r="B2249" s="3"/>
      <c r="C2249" s="3"/>
    </row>
    <row r="2250" spans="2:3" x14ac:dyDescent="0.35">
      <c r="B2250" s="3"/>
      <c r="C2250" s="3"/>
    </row>
    <row r="2251" spans="2:3" x14ac:dyDescent="0.35">
      <c r="B2251" s="3"/>
      <c r="C2251" s="3"/>
    </row>
    <row r="2252" spans="2:3" x14ac:dyDescent="0.35">
      <c r="B2252" s="3"/>
      <c r="C2252" s="3"/>
    </row>
    <row r="2253" spans="2:3" x14ac:dyDescent="0.35">
      <c r="B2253" s="3"/>
      <c r="C2253" s="3"/>
    </row>
    <row r="2254" spans="2:3" x14ac:dyDescent="0.35">
      <c r="B2254" s="3"/>
      <c r="C2254" s="3"/>
    </row>
    <row r="2255" spans="2:3" x14ac:dyDescent="0.35">
      <c r="B2255" s="3"/>
      <c r="C2255" s="3"/>
    </row>
    <row r="2256" spans="2:3" x14ac:dyDescent="0.35">
      <c r="B2256" s="3"/>
      <c r="C2256" s="3"/>
    </row>
    <row r="2257" spans="2:3" x14ac:dyDescent="0.35">
      <c r="B2257" s="3"/>
      <c r="C2257" s="3"/>
    </row>
    <row r="2258" spans="2:3" x14ac:dyDescent="0.35">
      <c r="B2258" s="3"/>
      <c r="C2258" s="3"/>
    </row>
    <row r="2259" spans="2:3" x14ac:dyDescent="0.35">
      <c r="B2259" s="3"/>
      <c r="C2259" s="3"/>
    </row>
    <row r="2260" spans="2:3" x14ac:dyDescent="0.35">
      <c r="B2260" s="3"/>
      <c r="C2260" s="3"/>
    </row>
    <row r="2261" spans="2:3" x14ac:dyDescent="0.35">
      <c r="B2261" s="3"/>
      <c r="C2261" s="3"/>
    </row>
    <row r="2262" spans="2:3" x14ac:dyDescent="0.35">
      <c r="B2262" s="3"/>
      <c r="C2262" s="3"/>
    </row>
    <row r="2263" spans="2:3" x14ac:dyDescent="0.35">
      <c r="B2263" s="3"/>
      <c r="C2263" s="3"/>
    </row>
    <row r="2264" spans="2:3" x14ac:dyDescent="0.35">
      <c r="B2264" s="3"/>
      <c r="C2264" s="3"/>
    </row>
    <row r="2265" spans="2:3" x14ac:dyDescent="0.35">
      <c r="B2265" s="3"/>
      <c r="C2265" s="3"/>
    </row>
    <row r="2266" spans="2:3" x14ac:dyDescent="0.35">
      <c r="B2266" s="3"/>
      <c r="C2266" s="3"/>
    </row>
    <row r="2267" spans="2:3" x14ac:dyDescent="0.35">
      <c r="B2267" s="3"/>
      <c r="C2267" s="3"/>
    </row>
    <row r="2268" spans="2:3" x14ac:dyDescent="0.35">
      <c r="B2268" s="3"/>
      <c r="C2268" s="3"/>
    </row>
    <row r="2269" spans="2:3" x14ac:dyDescent="0.35">
      <c r="B2269" s="3"/>
      <c r="C2269" s="3"/>
    </row>
    <row r="2270" spans="2:3" x14ac:dyDescent="0.35">
      <c r="B2270" s="3"/>
      <c r="C2270" s="3"/>
    </row>
    <row r="2271" spans="2:3" x14ac:dyDescent="0.35">
      <c r="B2271" s="3"/>
      <c r="C2271" s="3"/>
    </row>
    <row r="2272" spans="2:3" x14ac:dyDescent="0.35">
      <c r="B2272" s="3"/>
      <c r="C2272" s="3"/>
    </row>
    <row r="2273" spans="2:3" x14ac:dyDescent="0.35">
      <c r="B2273" s="3"/>
      <c r="C2273" s="3"/>
    </row>
    <row r="2274" spans="2:3" x14ac:dyDescent="0.35">
      <c r="B2274" s="3"/>
      <c r="C2274" s="3"/>
    </row>
    <row r="2275" spans="2:3" x14ac:dyDescent="0.35">
      <c r="B2275" s="3"/>
      <c r="C2275" s="3"/>
    </row>
    <row r="2276" spans="2:3" x14ac:dyDescent="0.35">
      <c r="B2276" s="3"/>
      <c r="C2276" s="3"/>
    </row>
    <row r="2277" spans="2:3" x14ac:dyDescent="0.35">
      <c r="B2277" s="3"/>
      <c r="C2277" s="3"/>
    </row>
    <row r="2278" spans="2:3" x14ac:dyDescent="0.35">
      <c r="B2278" s="3"/>
      <c r="C2278" s="3"/>
    </row>
    <row r="2279" spans="2:3" x14ac:dyDescent="0.35">
      <c r="B2279" s="3"/>
      <c r="C2279" s="3"/>
    </row>
    <row r="2280" spans="2:3" x14ac:dyDescent="0.35">
      <c r="B2280" s="3"/>
      <c r="C2280" s="3"/>
    </row>
    <row r="2281" spans="2:3" x14ac:dyDescent="0.35">
      <c r="B2281" s="3"/>
      <c r="C2281" s="3"/>
    </row>
    <row r="2282" spans="2:3" x14ac:dyDescent="0.35">
      <c r="B2282" s="3"/>
      <c r="C2282" s="3"/>
    </row>
    <row r="2283" spans="2:3" x14ac:dyDescent="0.35">
      <c r="B2283" s="3"/>
      <c r="C2283" s="3"/>
    </row>
    <row r="2284" spans="2:3" x14ac:dyDescent="0.35">
      <c r="B2284" s="3"/>
      <c r="C2284" s="3"/>
    </row>
    <row r="2285" spans="2:3" x14ac:dyDescent="0.35">
      <c r="B2285" s="3"/>
      <c r="C2285" s="3"/>
    </row>
    <row r="2286" spans="2:3" x14ac:dyDescent="0.35">
      <c r="B2286" s="3"/>
      <c r="C2286" s="3"/>
    </row>
    <row r="2287" spans="2:3" x14ac:dyDescent="0.35">
      <c r="B2287" s="3"/>
      <c r="C2287" s="3"/>
    </row>
    <row r="2288" spans="2:3" x14ac:dyDescent="0.35">
      <c r="B2288" s="3"/>
      <c r="C2288" s="3"/>
    </row>
    <row r="2289" spans="2:3" x14ac:dyDescent="0.35">
      <c r="B2289" s="3"/>
      <c r="C2289" s="3"/>
    </row>
    <row r="2290" spans="2:3" x14ac:dyDescent="0.35">
      <c r="B2290" s="3"/>
      <c r="C2290" s="3"/>
    </row>
    <row r="2291" spans="2:3" x14ac:dyDescent="0.35">
      <c r="B2291" s="3"/>
      <c r="C2291" s="3"/>
    </row>
    <row r="2292" spans="2:3" x14ac:dyDescent="0.35">
      <c r="B2292" s="3"/>
      <c r="C2292" s="3"/>
    </row>
    <row r="2293" spans="2:3" x14ac:dyDescent="0.35">
      <c r="B2293" s="3"/>
      <c r="C2293" s="3"/>
    </row>
    <row r="2294" spans="2:3" x14ac:dyDescent="0.35">
      <c r="B2294" s="3"/>
      <c r="C2294" s="3"/>
    </row>
    <row r="2295" spans="2:3" x14ac:dyDescent="0.35">
      <c r="B2295" s="3"/>
      <c r="C2295" s="3"/>
    </row>
    <row r="2296" spans="2:3" x14ac:dyDescent="0.35">
      <c r="B2296" s="3"/>
      <c r="C2296" s="3"/>
    </row>
    <row r="2297" spans="2:3" x14ac:dyDescent="0.35">
      <c r="B2297" s="3"/>
      <c r="C2297" s="3"/>
    </row>
    <row r="2298" spans="2:3" x14ac:dyDescent="0.35">
      <c r="B2298" s="3"/>
      <c r="C2298" s="3"/>
    </row>
    <row r="2299" spans="2:3" x14ac:dyDescent="0.35">
      <c r="B2299" s="3"/>
      <c r="C2299" s="3"/>
    </row>
    <row r="2300" spans="2:3" x14ac:dyDescent="0.35">
      <c r="B2300" s="3"/>
      <c r="C2300" s="3"/>
    </row>
    <row r="2301" spans="2:3" x14ac:dyDescent="0.35">
      <c r="B2301" s="3"/>
      <c r="C2301" s="3"/>
    </row>
    <row r="2302" spans="2:3" x14ac:dyDescent="0.35">
      <c r="B2302" s="3"/>
      <c r="C2302" s="3"/>
    </row>
    <row r="2303" spans="2:3" x14ac:dyDescent="0.35">
      <c r="B2303" s="3"/>
      <c r="C2303" s="3"/>
    </row>
    <row r="2304" spans="2:3" x14ac:dyDescent="0.35">
      <c r="B2304" s="3"/>
      <c r="C2304" s="3"/>
    </row>
    <row r="2305" spans="2:3" x14ac:dyDescent="0.35">
      <c r="B2305" s="3"/>
      <c r="C2305" s="3"/>
    </row>
    <row r="2306" spans="2:3" x14ac:dyDescent="0.35">
      <c r="B2306" s="3"/>
      <c r="C2306" s="3"/>
    </row>
    <row r="2307" spans="2:3" x14ac:dyDescent="0.35">
      <c r="B2307" s="3"/>
      <c r="C2307" s="3"/>
    </row>
    <row r="2308" spans="2:3" x14ac:dyDescent="0.35">
      <c r="B2308" s="3"/>
      <c r="C2308" s="3"/>
    </row>
    <row r="2309" spans="2:3" x14ac:dyDescent="0.35">
      <c r="B2309" s="3"/>
      <c r="C2309" s="3"/>
    </row>
    <row r="2310" spans="2:3" x14ac:dyDescent="0.35">
      <c r="B2310" s="3"/>
      <c r="C2310" s="3"/>
    </row>
    <row r="2311" spans="2:3" x14ac:dyDescent="0.35">
      <c r="B2311" s="3"/>
      <c r="C2311" s="3"/>
    </row>
    <row r="2312" spans="2:3" x14ac:dyDescent="0.35">
      <c r="B2312" s="3"/>
      <c r="C2312" s="3"/>
    </row>
    <row r="2313" spans="2:3" x14ac:dyDescent="0.35">
      <c r="B2313" s="3"/>
      <c r="C2313" s="3"/>
    </row>
    <row r="2314" spans="2:3" x14ac:dyDescent="0.35">
      <c r="B2314" s="3"/>
      <c r="C2314" s="3"/>
    </row>
    <row r="2315" spans="2:3" x14ac:dyDescent="0.35">
      <c r="B2315" s="3"/>
      <c r="C2315" s="3"/>
    </row>
    <row r="2316" spans="2:3" x14ac:dyDescent="0.35">
      <c r="B2316" s="3"/>
      <c r="C2316" s="3"/>
    </row>
    <row r="2317" spans="2:3" x14ac:dyDescent="0.35">
      <c r="B2317" s="3"/>
      <c r="C2317" s="3"/>
    </row>
    <row r="2318" spans="2:3" x14ac:dyDescent="0.35">
      <c r="B2318" s="3"/>
      <c r="C2318" s="3"/>
    </row>
    <row r="2319" spans="2:3" x14ac:dyDescent="0.35">
      <c r="B2319" s="3"/>
      <c r="C2319" s="3"/>
    </row>
    <row r="2320" spans="2:3" x14ac:dyDescent="0.35">
      <c r="B2320" s="3"/>
      <c r="C2320" s="3"/>
    </row>
    <row r="2321" spans="2:3" x14ac:dyDescent="0.35">
      <c r="B2321" s="3"/>
      <c r="C2321" s="3"/>
    </row>
    <row r="2322" spans="2:3" x14ac:dyDescent="0.35">
      <c r="B2322" s="3"/>
      <c r="C2322" s="3"/>
    </row>
    <row r="2323" spans="2:3" x14ac:dyDescent="0.35">
      <c r="B2323" s="3"/>
      <c r="C2323" s="3"/>
    </row>
    <row r="2324" spans="2:3" x14ac:dyDescent="0.35">
      <c r="B2324" s="3"/>
      <c r="C2324" s="3"/>
    </row>
    <row r="2325" spans="2:3" x14ac:dyDescent="0.35">
      <c r="B2325" s="3"/>
      <c r="C2325" s="3"/>
    </row>
    <row r="2326" spans="2:3" x14ac:dyDescent="0.35">
      <c r="B2326" s="3"/>
      <c r="C2326" s="3"/>
    </row>
    <row r="2327" spans="2:3" x14ac:dyDescent="0.35">
      <c r="B2327" s="3"/>
      <c r="C2327" s="3"/>
    </row>
    <row r="2328" spans="2:3" x14ac:dyDescent="0.35">
      <c r="B2328" s="3"/>
      <c r="C2328" s="3"/>
    </row>
    <row r="2329" spans="2:3" x14ac:dyDescent="0.35">
      <c r="B2329" s="3"/>
      <c r="C2329" s="3"/>
    </row>
    <row r="2330" spans="2:3" x14ac:dyDescent="0.35">
      <c r="B2330" s="3"/>
      <c r="C2330" s="3"/>
    </row>
    <row r="2331" spans="2:3" x14ac:dyDescent="0.35">
      <c r="B2331" s="3"/>
      <c r="C2331" s="3"/>
    </row>
    <row r="2332" spans="2:3" x14ac:dyDescent="0.35">
      <c r="B2332" s="3"/>
      <c r="C2332" s="3"/>
    </row>
    <row r="2333" spans="2:3" x14ac:dyDescent="0.35">
      <c r="B2333" s="3"/>
      <c r="C2333" s="3"/>
    </row>
    <row r="2334" spans="2:3" x14ac:dyDescent="0.35">
      <c r="B2334" s="3"/>
      <c r="C2334" s="3"/>
    </row>
    <row r="2335" spans="2:3" x14ac:dyDescent="0.35">
      <c r="B2335" s="3"/>
      <c r="C2335" s="3"/>
    </row>
    <row r="2336" spans="2:3" x14ac:dyDescent="0.35">
      <c r="B2336" s="3"/>
      <c r="C2336" s="3"/>
    </row>
    <row r="2337" spans="2:3" x14ac:dyDescent="0.35">
      <c r="B2337" s="3"/>
      <c r="C2337" s="3"/>
    </row>
    <row r="2338" spans="2:3" x14ac:dyDescent="0.35">
      <c r="B2338" s="3"/>
      <c r="C2338" s="3"/>
    </row>
    <row r="2339" spans="2:3" x14ac:dyDescent="0.35">
      <c r="B2339" s="3"/>
      <c r="C2339" s="3"/>
    </row>
    <row r="2340" spans="2:3" x14ac:dyDescent="0.35">
      <c r="B2340" s="3"/>
      <c r="C2340" s="3"/>
    </row>
    <row r="2341" spans="2:3" x14ac:dyDescent="0.35">
      <c r="B2341" s="3"/>
      <c r="C2341" s="3"/>
    </row>
    <row r="2342" spans="2:3" x14ac:dyDescent="0.35">
      <c r="B2342" s="3"/>
      <c r="C2342" s="3"/>
    </row>
    <row r="2343" spans="2:3" x14ac:dyDescent="0.35">
      <c r="B2343" s="3"/>
      <c r="C2343" s="3"/>
    </row>
    <row r="2344" spans="2:3" x14ac:dyDescent="0.35">
      <c r="B2344" s="3"/>
      <c r="C2344" s="3"/>
    </row>
    <row r="2345" spans="2:3" x14ac:dyDescent="0.35">
      <c r="B2345" s="3"/>
      <c r="C2345" s="3"/>
    </row>
    <row r="2346" spans="2:3" x14ac:dyDescent="0.35">
      <c r="B2346" s="3"/>
      <c r="C2346" s="3"/>
    </row>
    <row r="2347" spans="2:3" x14ac:dyDescent="0.35">
      <c r="B2347" s="3"/>
      <c r="C2347" s="3"/>
    </row>
    <row r="2348" spans="2:3" x14ac:dyDescent="0.35">
      <c r="B2348" s="3"/>
      <c r="C2348" s="3"/>
    </row>
    <row r="2349" spans="2:3" x14ac:dyDescent="0.35">
      <c r="B2349" s="3"/>
      <c r="C2349" s="3"/>
    </row>
    <row r="2350" spans="2:3" x14ac:dyDescent="0.35">
      <c r="B2350" s="3"/>
      <c r="C2350" s="3"/>
    </row>
    <row r="2351" spans="2:3" x14ac:dyDescent="0.35">
      <c r="B2351" s="3"/>
      <c r="C2351" s="3"/>
    </row>
    <row r="2352" spans="2:3" x14ac:dyDescent="0.35">
      <c r="B2352" s="3"/>
      <c r="C2352" s="3"/>
    </row>
    <row r="2353" spans="2:3" x14ac:dyDescent="0.35">
      <c r="B2353" s="3"/>
      <c r="C2353" s="3"/>
    </row>
    <row r="2354" spans="2:3" x14ac:dyDescent="0.35">
      <c r="B2354" s="3"/>
      <c r="C2354" s="3"/>
    </row>
    <row r="2355" spans="2:3" x14ac:dyDescent="0.35">
      <c r="B2355" s="3"/>
      <c r="C2355" s="3"/>
    </row>
    <row r="2356" spans="2:3" x14ac:dyDescent="0.35">
      <c r="B2356" s="3"/>
      <c r="C2356" s="3"/>
    </row>
    <row r="2357" spans="2:3" x14ac:dyDescent="0.35">
      <c r="B2357" s="3"/>
      <c r="C2357" s="3"/>
    </row>
    <row r="2358" spans="2:3" x14ac:dyDescent="0.35">
      <c r="B2358" s="3"/>
      <c r="C2358" s="3"/>
    </row>
    <row r="2359" spans="2:3" x14ac:dyDescent="0.35">
      <c r="B2359" s="3"/>
      <c r="C2359" s="3"/>
    </row>
    <row r="2360" spans="2:3" x14ac:dyDescent="0.35">
      <c r="B2360" s="3"/>
      <c r="C2360" s="3"/>
    </row>
    <row r="2361" spans="2:3" x14ac:dyDescent="0.35">
      <c r="B2361" s="3"/>
      <c r="C2361" s="3"/>
    </row>
    <row r="2362" spans="2:3" x14ac:dyDescent="0.35">
      <c r="B2362" s="3"/>
      <c r="C2362" s="3"/>
    </row>
    <row r="2363" spans="2:3" x14ac:dyDescent="0.35">
      <c r="B2363" s="3"/>
      <c r="C2363" s="3"/>
    </row>
    <row r="2364" spans="2:3" x14ac:dyDescent="0.35">
      <c r="B2364" s="3"/>
      <c r="C2364" s="3"/>
    </row>
    <row r="2365" spans="2:3" x14ac:dyDescent="0.35">
      <c r="B2365" s="3"/>
      <c r="C2365" s="3"/>
    </row>
    <row r="2366" spans="2:3" x14ac:dyDescent="0.35">
      <c r="B2366" s="3"/>
      <c r="C2366" s="3"/>
    </row>
    <row r="2367" spans="2:3" x14ac:dyDescent="0.35">
      <c r="B2367" s="3"/>
      <c r="C2367" s="3"/>
    </row>
    <row r="2368" spans="2:3" x14ac:dyDescent="0.35">
      <c r="B2368" s="3"/>
      <c r="C2368" s="3"/>
    </row>
    <row r="2369" spans="2:3" x14ac:dyDescent="0.35">
      <c r="B2369" s="3"/>
      <c r="C2369" s="3"/>
    </row>
    <row r="2370" spans="2:3" x14ac:dyDescent="0.35">
      <c r="B2370" s="3"/>
      <c r="C2370" s="3"/>
    </row>
    <row r="2371" spans="2:3" x14ac:dyDescent="0.35">
      <c r="B2371" s="3"/>
      <c r="C2371" s="3"/>
    </row>
    <row r="2372" spans="2:3" x14ac:dyDescent="0.35">
      <c r="B2372" s="3"/>
      <c r="C2372" s="3"/>
    </row>
    <row r="2373" spans="2:3" x14ac:dyDescent="0.35">
      <c r="B2373" s="3"/>
      <c r="C2373" s="3"/>
    </row>
    <row r="2374" spans="2:3" x14ac:dyDescent="0.35">
      <c r="B2374" s="3"/>
      <c r="C2374" s="3"/>
    </row>
    <row r="2375" spans="2:3" x14ac:dyDescent="0.35">
      <c r="B2375" s="3"/>
      <c r="C2375" s="3"/>
    </row>
    <row r="2376" spans="2:3" x14ac:dyDescent="0.35">
      <c r="B2376" s="3"/>
      <c r="C2376" s="3"/>
    </row>
    <row r="2377" spans="2:3" x14ac:dyDescent="0.35">
      <c r="B2377" s="3"/>
      <c r="C2377" s="3"/>
    </row>
    <row r="2378" spans="2:3" x14ac:dyDescent="0.35">
      <c r="B2378" s="3"/>
      <c r="C2378" s="3"/>
    </row>
    <row r="2379" spans="2:3" x14ac:dyDescent="0.35">
      <c r="B2379" s="3"/>
      <c r="C2379" s="3"/>
    </row>
    <row r="2380" spans="2:3" x14ac:dyDescent="0.35">
      <c r="B2380" s="3"/>
      <c r="C2380" s="3"/>
    </row>
    <row r="2381" spans="2:3" x14ac:dyDescent="0.35">
      <c r="B2381" s="3"/>
      <c r="C2381" s="3"/>
    </row>
    <row r="2382" spans="2:3" x14ac:dyDescent="0.35">
      <c r="B2382" s="3"/>
      <c r="C2382" s="3"/>
    </row>
    <row r="2383" spans="2:3" x14ac:dyDescent="0.35">
      <c r="B2383" s="3"/>
      <c r="C2383" s="3"/>
    </row>
    <row r="2384" spans="2:3" x14ac:dyDescent="0.35">
      <c r="B2384" s="3"/>
      <c r="C2384" s="3"/>
    </row>
    <row r="2385" spans="2:3" x14ac:dyDescent="0.35">
      <c r="B2385" s="3"/>
      <c r="C2385" s="3"/>
    </row>
    <row r="2386" spans="2:3" x14ac:dyDescent="0.35">
      <c r="B2386" s="3"/>
      <c r="C2386" s="3"/>
    </row>
    <row r="2387" spans="2:3" x14ac:dyDescent="0.35">
      <c r="B2387" s="3"/>
      <c r="C2387" s="3"/>
    </row>
    <row r="2388" spans="2:3" x14ac:dyDescent="0.35">
      <c r="B2388" s="3"/>
      <c r="C2388" s="3"/>
    </row>
    <row r="2389" spans="2:3" x14ac:dyDescent="0.35">
      <c r="B2389" s="3"/>
      <c r="C2389" s="3"/>
    </row>
    <row r="2390" spans="2:3" x14ac:dyDescent="0.35">
      <c r="B2390" s="3"/>
      <c r="C2390" s="3"/>
    </row>
    <row r="2391" spans="2:3" x14ac:dyDescent="0.35">
      <c r="B2391" s="3"/>
      <c r="C2391" s="3"/>
    </row>
    <row r="2392" spans="2:3" x14ac:dyDescent="0.35">
      <c r="B2392" s="3"/>
      <c r="C2392" s="3"/>
    </row>
    <row r="2393" spans="2:3" x14ac:dyDescent="0.35">
      <c r="B2393" s="3"/>
      <c r="C2393" s="3"/>
    </row>
    <row r="2394" spans="2:3" x14ac:dyDescent="0.35">
      <c r="B2394" s="3"/>
      <c r="C2394" s="3"/>
    </row>
    <row r="2395" spans="2:3" x14ac:dyDescent="0.35">
      <c r="B2395" s="3"/>
      <c r="C2395" s="3"/>
    </row>
    <row r="2396" spans="2:3" x14ac:dyDescent="0.35">
      <c r="B2396" s="3"/>
      <c r="C2396" s="3"/>
    </row>
    <row r="2397" spans="2:3" x14ac:dyDescent="0.35">
      <c r="B2397" s="3"/>
      <c r="C2397" s="3"/>
    </row>
    <row r="2398" spans="2:3" x14ac:dyDescent="0.35">
      <c r="B2398" s="3"/>
      <c r="C2398" s="3"/>
    </row>
    <row r="2399" spans="2:3" x14ac:dyDescent="0.35">
      <c r="B2399" s="3"/>
      <c r="C2399" s="3"/>
    </row>
    <row r="2400" spans="2:3" x14ac:dyDescent="0.35">
      <c r="B2400" s="3"/>
      <c r="C2400" s="3"/>
    </row>
    <row r="2401" spans="2:3" x14ac:dyDescent="0.35">
      <c r="B2401" s="3"/>
      <c r="C2401" s="3"/>
    </row>
    <row r="2402" spans="2:3" x14ac:dyDescent="0.35">
      <c r="B2402" s="3"/>
      <c r="C2402" s="3"/>
    </row>
    <row r="2403" spans="2:3" x14ac:dyDescent="0.35">
      <c r="B2403" s="3"/>
      <c r="C2403" s="3"/>
    </row>
    <row r="2404" spans="2:3" x14ac:dyDescent="0.35">
      <c r="B2404" s="3"/>
      <c r="C2404" s="3"/>
    </row>
    <row r="2405" spans="2:3" x14ac:dyDescent="0.35">
      <c r="B2405" s="3"/>
      <c r="C2405" s="3"/>
    </row>
    <row r="2406" spans="2:3" x14ac:dyDescent="0.35">
      <c r="B2406" s="3"/>
      <c r="C2406" s="3"/>
    </row>
    <row r="2407" spans="2:3" x14ac:dyDescent="0.35">
      <c r="B2407" s="3"/>
      <c r="C2407" s="3"/>
    </row>
    <row r="2408" spans="2:3" x14ac:dyDescent="0.35">
      <c r="B2408" s="3"/>
      <c r="C2408" s="3"/>
    </row>
    <row r="2409" spans="2:3" x14ac:dyDescent="0.35">
      <c r="B2409" s="3"/>
      <c r="C2409" s="3"/>
    </row>
    <row r="2410" spans="2:3" x14ac:dyDescent="0.35">
      <c r="B2410" s="3"/>
      <c r="C2410" s="3"/>
    </row>
    <row r="2411" spans="2:3" x14ac:dyDescent="0.35">
      <c r="B2411" s="3"/>
      <c r="C2411" s="3"/>
    </row>
    <row r="2412" spans="2:3" x14ac:dyDescent="0.35">
      <c r="B2412" s="3"/>
      <c r="C2412" s="3"/>
    </row>
    <row r="2413" spans="2:3" x14ac:dyDescent="0.35">
      <c r="B2413" s="3"/>
      <c r="C2413" s="3"/>
    </row>
    <row r="2414" spans="2:3" x14ac:dyDescent="0.35">
      <c r="B2414" s="3"/>
      <c r="C2414" s="3"/>
    </row>
    <row r="2415" spans="2:3" x14ac:dyDescent="0.35">
      <c r="B2415" s="3"/>
      <c r="C2415" s="3"/>
    </row>
    <row r="2416" spans="2:3" x14ac:dyDescent="0.35">
      <c r="B2416" s="3"/>
      <c r="C2416" s="3"/>
    </row>
    <row r="2417" spans="2:3" x14ac:dyDescent="0.35">
      <c r="B2417" s="3"/>
      <c r="C2417" s="3"/>
    </row>
    <row r="2418" spans="2:3" x14ac:dyDescent="0.35">
      <c r="B2418" s="3"/>
      <c r="C2418" s="3"/>
    </row>
    <row r="2419" spans="2:3" x14ac:dyDescent="0.35">
      <c r="B2419" s="3"/>
      <c r="C2419" s="3"/>
    </row>
    <row r="2420" spans="2:3" x14ac:dyDescent="0.35">
      <c r="B2420" s="3"/>
      <c r="C2420" s="3"/>
    </row>
    <row r="2421" spans="2:3" x14ac:dyDescent="0.35">
      <c r="B2421" s="3"/>
      <c r="C2421" s="3"/>
    </row>
    <row r="2422" spans="2:3" x14ac:dyDescent="0.35">
      <c r="B2422" s="3"/>
      <c r="C2422" s="3"/>
    </row>
    <row r="2423" spans="2:3" x14ac:dyDescent="0.35">
      <c r="B2423" s="3"/>
      <c r="C2423" s="3"/>
    </row>
    <row r="2424" spans="2:3" x14ac:dyDescent="0.35">
      <c r="B2424" s="3"/>
      <c r="C2424" s="3"/>
    </row>
    <row r="2425" spans="2:3" x14ac:dyDescent="0.35">
      <c r="B2425" s="3"/>
      <c r="C2425" s="3"/>
    </row>
    <row r="2426" spans="2:3" x14ac:dyDescent="0.35">
      <c r="B2426" s="3"/>
      <c r="C2426" s="3"/>
    </row>
    <row r="2427" spans="2:3" x14ac:dyDescent="0.35">
      <c r="B2427" s="3"/>
      <c r="C2427" s="3"/>
    </row>
    <row r="2428" spans="2:3" x14ac:dyDescent="0.35">
      <c r="B2428" s="3"/>
      <c r="C2428" s="3"/>
    </row>
    <row r="2429" spans="2:3" x14ac:dyDescent="0.35">
      <c r="B2429" s="3"/>
      <c r="C2429" s="3"/>
    </row>
    <row r="2430" spans="2:3" x14ac:dyDescent="0.35">
      <c r="B2430" s="3"/>
      <c r="C2430" s="3"/>
    </row>
    <row r="2431" spans="2:3" x14ac:dyDescent="0.35">
      <c r="B2431" s="3"/>
      <c r="C2431" s="3"/>
    </row>
    <row r="2432" spans="2:3" x14ac:dyDescent="0.35">
      <c r="B2432" s="3"/>
      <c r="C2432" s="3"/>
    </row>
    <row r="2433" spans="2:3" x14ac:dyDescent="0.35">
      <c r="B2433" s="3"/>
      <c r="C2433" s="3"/>
    </row>
    <row r="2434" spans="2:3" x14ac:dyDescent="0.35">
      <c r="B2434" s="3"/>
      <c r="C2434" s="3"/>
    </row>
    <row r="2435" spans="2:3" x14ac:dyDescent="0.35">
      <c r="B2435" s="3"/>
      <c r="C2435" s="3"/>
    </row>
    <row r="2436" spans="2:3" x14ac:dyDescent="0.35">
      <c r="B2436" s="3"/>
      <c r="C2436" s="3"/>
    </row>
    <row r="2437" spans="2:3" x14ac:dyDescent="0.35">
      <c r="B2437" s="3"/>
      <c r="C2437" s="3"/>
    </row>
    <row r="2438" spans="2:3" x14ac:dyDescent="0.35">
      <c r="B2438" s="3"/>
      <c r="C2438" s="3"/>
    </row>
    <row r="2439" spans="2:3" x14ac:dyDescent="0.35">
      <c r="B2439" s="3"/>
      <c r="C2439" s="3"/>
    </row>
    <row r="2440" spans="2:3" x14ac:dyDescent="0.35">
      <c r="B2440" s="3"/>
      <c r="C2440" s="3"/>
    </row>
    <row r="2441" spans="2:3" x14ac:dyDescent="0.35">
      <c r="B2441" s="3"/>
      <c r="C2441" s="3"/>
    </row>
    <row r="2442" spans="2:3" x14ac:dyDescent="0.35">
      <c r="B2442" s="3"/>
      <c r="C2442" s="3"/>
    </row>
    <row r="2443" spans="2:3" x14ac:dyDescent="0.35">
      <c r="B2443" s="3"/>
      <c r="C2443" s="3"/>
    </row>
    <row r="2444" spans="2:3" x14ac:dyDescent="0.35">
      <c r="B2444" s="3"/>
      <c r="C2444" s="3"/>
    </row>
    <row r="2445" spans="2:3" x14ac:dyDescent="0.35">
      <c r="B2445" s="3"/>
      <c r="C2445" s="3"/>
    </row>
    <row r="2446" spans="2:3" x14ac:dyDescent="0.35">
      <c r="B2446" s="3"/>
      <c r="C2446" s="3"/>
    </row>
    <row r="2447" spans="2:3" x14ac:dyDescent="0.35">
      <c r="B2447" s="3"/>
      <c r="C2447" s="3"/>
    </row>
    <row r="2448" spans="2:3" x14ac:dyDescent="0.35">
      <c r="B2448" s="3"/>
      <c r="C2448" s="3"/>
    </row>
    <row r="2449" spans="2:3" x14ac:dyDescent="0.35">
      <c r="B2449" s="3"/>
      <c r="C2449" s="3"/>
    </row>
    <row r="2450" spans="2:3" x14ac:dyDescent="0.35">
      <c r="B2450" s="3"/>
      <c r="C2450" s="3"/>
    </row>
    <row r="2451" spans="2:3" x14ac:dyDescent="0.35">
      <c r="B2451" s="3"/>
      <c r="C2451" s="3"/>
    </row>
    <row r="2452" spans="2:3" x14ac:dyDescent="0.35">
      <c r="B2452" s="3"/>
      <c r="C2452" s="3"/>
    </row>
    <row r="2453" spans="2:3" x14ac:dyDescent="0.35">
      <c r="B2453" s="3"/>
      <c r="C2453" s="3"/>
    </row>
    <row r="2454" spans="2:3" x14ac:dyDescent="0.35">
      <c r="B2454" s="3"/>
      <c r="C2454" s="3"/>
    </row>
    <row r="2455" spans="2:3" x14ac:dyDescent="0.35">
      <c r="B2455" s="3"/>
      <c r="C2455" s="3"/>
    </row>
    <row r="2456" spans="2:3" x14ac:dyDescent="0.35">
      <c r="B2456" s="3"/>
      <c r="C2456" s="3"/>
    </row>
    <row r="2457" spans="2:3" x14ac:dyDescent="0.35">
      <c r="B2457" s="3"/>
      <c r="C2457" s="3"/>
    </row>
    <row r="2458" spans="2:3" x14ac:dyDescent="0.35">
      <c r="B2458" s="3"/>
      <c r="C2458" s="3"/>
    </row>
    <row r="2459" spans="2:3" x14ac:dyDescent="0.35">
      <c r="B2459" s="3"/>
      <c r="C2459" s="3"/>
    </row>
    <row r="2460" spans="2:3" x14ac:dyDescent="0.35">
      <c r="B2460" s="3"/>
      <c r="C2460" s="3"/>
    </row>
    <row r="2461" spans="2:3" x14ac:dyDescent="0.35">
      <c r="B2461" s="3"/>
      <c r="C2461" s="3"/>
    </row>
    <row r="2462" spans="2:3" x14ac:dyDescent="0.35">
      <c r="B2462" s="3"/>
      <c r="C2462" s="3"/>
    </row>
    <row r="2463" spans="2:3" x14ac:dyDescent="0.35">
      <c r="B2463" s="3"/>
      <c r="C2463" s="3"/>
    </row>
    <row r="2464" spans="2:3" x14ac:dyDescent="0.35">
      <c r="B2464" s="3"/>
      <c r="C2464" s="3"/>
    </row>
    <row r="2465" spans="2:3" x14ac:dyDescent="0.35">
      <c r="B2465" s="3"/>
      <c r="C2465" s="3"/>
    </row>
    <row r="2466" spans="2:3" x14ac:dyDescent="0.35">
      <c r="B2466" s="3"/>
      <c r="C2466" s="3"/>
    </row>
    <row r="2467" spans="2:3" x14ac:dyDescent="0.35">
      <c r="B2467" s="3"/>
      <c r="C2467" s="3"/>
    </row>
    <row r="2468" spans="2:3" x14ac:dyDescent="0.35">
      <c r="B2468" s="3"/>
      <c r="C2468" s="3"/>
    </row>
    <row r="2469" spans="2:3" x14ac:dyDescent="0.35">
      <c r="B2469" s="3"/>
      <c r="C2469" s="3"/>
    </row>
    <row r="2470" spans="2:3" x14ac:dyDescent="0.35">
      <c r="B2470" s="3"/>
      <c r="C2470" s="3"/>
    </row>
    <row r="2471" spans="2:3" x14ac:dyDescent="0.35">
      <c r="B2471" s="3"/>
      <c r="C2471" s="3"/>
    </row>
    <row r="2472" spans="2:3" x14ac:dyDescent="0.35">
      <c r="B2472" s="3"/>
      <c r="C2472" s="3"/>
    </row>
    <row r="2473" spans="2:3" x14ac:dyDescent="0.35">
      <c r="B2473" s="3"/>
      <c r="C2473" s="3"/>
    </row>
    <row r="2474" spans="2:3" x14ac:dyDescent="0.35">
      <c r="B2474" s="3"/>
      <c r="C2474" s="3"/>
    </row>
    <row r="2475" spans="2:3" x14ac:dyDescent="0.35">
      <c r="B2475" s="3"/>
      <c r="C2475" s="3"/>
    </row>
    <row r="2476" spans="2:3" x14ac:dyDescent="0.35">
      <c r="B2476" s="3"/>
      <c r="C2476" s="3"/>
    </row>
    <row r="2477" spans="2:3" x14ac:dyDescent="0.35">
      <c r="B2477" s="3"/>
      <c r="C2477" s="3"/>
    </row>
    <row r="2478" spans="2:3" x14ac:dyDescent="0.35">
      <c r="B2478" s="3"/>
      <c r="C2478" s="3"/>
    </row>
    <row r="2479" spans="2:3" x14ac:dyDescent="0.35">
      <c r="B2479" s="3"/>
      <c r="C2479" s="3"/>
    </row>
    <row r="2480" spans="2:3" x14ac:dyDescent="0.35">
      <c r="B2480" s="3"/>
      <c r="C2480" s="3"/>
    </row>
    <row r="2481" spans="2:3" x14ac:dyDescent="0.35">
      <c r="B2481" s="3"/>
      <c r="C2481" s="3"/>
    </row>
    <row r="2482" spans="2:3" x14ac:dyDescent="0.35">
      <c r="B2482" s="3"/>
      <c r="C2482" s="3"/>
    </row>
    <row r="2483" spans="2:3" x14ac:dyDescent="0.35">
      <c r="B2483" s="3"/>
      <c r="C2483" s="3"/>
    </row>
    <row r="2484" spans="2:3" x14ac:dyDescent="0.35">
      <c r="B2484" s="3"/>
      <c r="C2484" s="3"/>
    </row>
    <row r="2485" spans="2:3" x14ac:dyDescent="0.35">
      <c r="B2485" s="3"/>
      <c r="C2485" s="3"/>
    </row>
    <row r="2486" spans="2:3" x14ac:dyDescent="0.35">
      <c r="B2486" s="3"/>
      <c r="C2486" s="3"/>
    </row>
    <row r="2487" spans="2:3" x14ac:dyDescent="0.35">
      <c r="B2487" s="3"/>
      <c r="C2487" s="3"/>
    </row>
    <row r="2488" spans="2:3" x14ac:dyDescent="0.35">
      <c r="B2488" s="3"/>
      <c r="C2488" s="3"/>
    </row>
    <row r="2489" spans="2:3" x14ac:dyDescent="0.35">
      <c r="B2489" s="3"/>
      <c r="C2489" s="3"/>
    </row>
    <row r="2490" spans="2:3" x14ac:dyDescent="0.35">
      <c r="B2490" s="3"/>
      <c r="C2490" s="3"/>
    </row>
    <row r="2491" spans="2:3" x14ac:dyDescent="0.35">
      <c r="B2491" s="3"/>
      <c r="C2491" s="3"/>
    </row>
    <row r="2492" spans="2:3" x14ac:dyDescent="0.35">
      <c r="B2492" s="3"/>
      <c r="C2492" s="3"/>
    </row>
    <row r="2493" spans="2:3" x14ac:dyDescent="0.35">
      <c r="B2493" s="3"/>
      <c r="C2493" s="3"/>
    </row>
    <row r="2494" spans="2:3" x14ac:dyDescent="0.35">
      <c r="B2494" s="3"/>
      <c r="C2494" s="3"/>
    </row>
    <row r="2495" spans="2:3" x14ac:dyDescent="0.35">
      <c r="B2495" s="3"/>
      <c r="C2495" s="3"/>
    </row>
    <row r="2496" spans="2:3" x14ac:dyDescent="0.35">
      <c r="B2496" s="3"/>
      <c r="C2496" s="3"/>
    </row>
    <row r="2497" spans="2:3" x14ac:dyDescent="0.35">
      <c r="B2497" s="3"/>
      <c r="C2497" s="3"/>
    </row>
    <row r="2498" spans="2:3" x14ac:dyDescent="0.35">
      <c r="B2498" s="3"/>
      <c r="C2498" s="3"/>
    </row>
    <row r="2499" spans="2:3" x14ac:dyDescent="0.35">
      <c r="B2499" s="3"/>
      <c r="C2499" s="3"/>
    </row>
    <row r="2500" spans="2:3" x14ac:dyDescent="0.35">
      <c r="B2500" s="3"/>
      <c r="C2500" s="3"/>
    </row>
    <row r="2501" spans="2:3" x14ac:dyDescent="0.35">
      <c r="B2501" s="3"/>
      <c r="C2501" s="3"/>
    </row>
    <row r="2502" spans="2:3" x14ac:dyDescent="0.35">
      <c r="B2502" s="3"/>
      <c r="C2502" s="3"/>
    </row>
    <row r="2503" spans="2:3" x14ac:dyDescent="0.35">
      <c r="B2503" s="3"/>
      <c r="C2503" s="3"/>
    </row>
    <row r="2504" spans="2:3" x14ac:dyDescent="0.35">
      <c r="B2504" s="3"/>
      <c r="C2504" s="3"/>
    </row>
    <row r="2505" spans="2:3" x14ac:dyDescent="0.35">
      <c r="B2505" s="3"/>
      <c r="C2505" s="3"/>
    </row>
    <row r="2506" spans="2:3" x14ac:dyDescent="0.35">
      <c r="B2506" s="3"/>
      <c r="C2506" s="3"/>
    </row>
    <row r="2507" spans="2:3" x14ac:dyDescent="0.35">
      <c r="B2507" s="3"/>
      <c r="C2507" s="3"/>
    </row>
    <row r="2508" spans="2:3" x14ac:dyDescent="0.35">
      <c r="B2508" s="3"/>
      <c r="C2508" s="3"/>
    </row>
    <row r="2509" spans="2:3" x14ac:dyDescent="0.35">
      <c r="B2509" s="3"/>
      <c r="C2509" s="3"/>
    </row>
    <row r="2510" spans="2:3" x14ac:dyDescent="0.35">
      <c r="B2510" s="3"/>
      <c r="C2510" s="3"/>
    </row>
    <row r="2511" spans="2:3" x14ac:dyDescent="0.35">
      <c r="B2511" s="3"/>
      <c r="C2511" s="3"/>
    </row>
    <row r="2512" spans="2:3" x14ac:dyDescent="0.35">
      <c r="B2512" s="3"/>
      <c r="C2512" s="3"/>
    </row>
    <row r="2513" spans="2:3" x14ac:dyDescent="0.35">
      <c r="B2513" s="3"/>
      <c r="C2513" s="3"/>
    </row>
    <row r="2514" spans="2:3" x14ac:dyDescent="0.35">
      <c r="B2514" s="3"/>
      <c r="C2514" s="3"/>
    </row>
    <row r="2515" spans="2:3" x14ac:dyDescent="0.35">
      <c r="B2515" s="3"/>
      <c r="C2515" s="3"/>
    </row>
    <row r="2516" spans="2:3" x14ac:dyDescent="0.35">
      <c r="B2516" s="3"/>
      <c r="C2516" s="3"/>
    </row>
    <row r="2517" spans="2:3" x14ac:dyDescent="0.35">
      <c r="B2517" s="3"/>
      <c r="C2517" s="3"/>
    </row>
    <row r="2518" spans="2:3" x14ac:dyDescent="0.35">
      <c r="B2518" s="3"/>
      <c r="C2518" s="3"/>
    </row>
    <row r="2519" spans="2:3" x14ac:dyDescent="0.35">
      <c r="B2519" s="3"/>
      <c r="C2519" s="3"/>
    </row>
    <row r="2520" spans="2:3" x14ac:dyDescent="0.35">
      <c r="B2520" s="3"/>
      <c r="C2520" s="3"/>
    </row>
    <row r="2521" spans="2:3" x14ac:dyDescent="0.35">
      <c r="B2521" s="3"/>
      <c r="C2521" s="3"/>
    </row>
    <row r="2522" spans="2:3" x14ac:dyDescent="0.35">
      <c r="B2522" s="3"/>
      <c r="C2522" s="3"/>
    </row>
    <row r="2523" spans="2:3" x14ac:dyDescent="0.35">
      <c r="B2523" s="3"/>
      <c r="C2523" s="3"/>
    </row>
    <row r="2524" spans="2:3" x14ac:dyDescent="0.35">
      <c r="B2524" s="3"/>
      <c r="C2524" s="3"/>
    </row>
    <row r="2525" spans="2:3" x14ac:dyDescent="0.35">
      <c r="B2525" s="3"/>
      <c r="C2525" s="3"/>
    </row>
    <row r="2526" spans="2:3" x14ac:dyDescent="0.35">
      <c r="B2526" s="3"/>
      <c r="C2526" s="3"/>
    </row>
    <row r="2527" spans="2:3" x14ac:dyDescent="0.35">
      <c r="B2527" s="3"/>
      <c r="C2527" s="3"/>
    </row>
    <row r="2528" spans="2:3" x14ac:dyDescent="0.35">
      <c r="B2528" s="3"/>
      <c r="C2528" s="3"/>
    </row>
    <row r="2529" spans="2:3" x14ac:dyDescent="0.35">
      <c r="B2529" s="3"/>
      <c r="C2529" s="3"/>
    </row>
    <row r="2530" spans="2:3" x14ac:dyDescent="0.35">
      <c r="B2530" s="3"/>
      <c r="C2530" s="3"/>
    </row>
    <row r="2531" spans="2:3" x14ac:dyDescent="0.35">
      <c r="B2531" s="3"/>
      <c r="C2531" s="3"/>
    </row>
    <row r="2532" spans="2:3" x14ac:dyDescent="0.35">
      <c r="B2532" s="3"/>
      <c r="C2532" s="3"/>
    </row>
    <row r="2533" spans="2:3" x14ac:dyDescent="0.35">
      <c r="B2533" s="3"/>
      <c r="C2533" s="3"/>
    </row>
    <row r="2534" spans="2:3" x14ac:dyDescent="0.35">
      <c r="B2534" s="3"/>
      <c r="C2534" s="3"/>
    </row>
    <row r="2535" spans="2:3" x14ac:dyDescent="0.35">
      <c r="B2535" s="3"/>
      <c r="C2535" s="3"/>
    </row>
    <row r="2536" spans="2:3" x14ac:dyDescent="0.35">
      <c r="B2536" s="3"/>
      <c r="C2536" s="3"/>
    </row>
    <row r="2537" spans="2:3" x14ac:dyDescent="0.35">
      <c r="B2537" s="3"/>
      <c r="C2537" s="3"/>
    </row>
    <row r="2538" spans="2:3" x14ac:dyDescent="0.35">
      <c r="B2538" s="3"/>
      <c r="C2538" s="3"/>
    </row>
    <row r="2539" spans="2:3" x14ac:dyDescent="0.35">
      <c r="B2539" s="3"/>
      <c r="C2539" s="3"/>
    </row>
    <row r="2540" spans="2:3" x14ac:dyDescent="0.35">
      <c r="B2540" s="3"/>
      <c r="C2540" s="3"/>
    </row>
    <row r="2541" spans="2:3" x14ac:dyDescent="0.35">
      <c r="B2541" s="3"/>
      <c r="C2541" s="3"/>
    </row>
    <row r="2542" spans="2:3" x14ac:dyDescent="0.35">
      <c r="B2542" s="3"/>
      <c r="C2542" s="3"/>
    </row>
    <row r="2543" spans="2:3" x14ac:dyDescent="0.35">
      <c r="B2543" s="3"/>
      <c r="C2543" s="3"/>
    </row>
    <row r="2544" spans="2:3" x14ac:dyDescent="0.35">
      <c r="B2544" s="3"/>
      <c r="C2544" s="3"/>
    </row>
    <row r="2545" spans="2:3" x14ac:dyDescent="0.35">
      <c r="B2545" s="3"/>
      <c r="C2545" s="3"/>
    </row>
    <row r="2546" spans="2:3" x14ac:dyDescent="0.35">
      <c r="B2546" s="3"/>
      <c r="C2546" s="3"/>
    </row>
    <row r="2547" spans="2:3" x14ac:dyDescent="0.35">
      <c r="B2547" s="3"/>
      <c r="C2547" s="3"/>
    </row>
    <row r="2548" spans="2:3" x14ac:dyDescent="0.35">
      <c r="B2548" s="3"/>
      <c r="C2548" s="3"/>
    </row>
    <row r="2549" spans="2:3" x14ac:dyDescent="0.35">
      <c r="B2549" s="3"/>
      <c r="C2549" s="3"/>
    </row>
    <row r="2550" spans="2:3" x14ac:dyDescent="0.35">
      <c r="B2550" s="3"/>
      <c r="C2550" s="3"/>
    </row>
    <row r="2551" spans="2:3" x14ac:dyDescent="0.35">
      <c r="B2551" s="3"/>
      <c r="C2551" s="3"/>
    </row>
    <row r="2552" spans="2:3" x14ac:dyDescent="0.35">
      <c r="B2552" s="3"/>
      <c r="C2552" s="3"/>
    </row>
    <row r="2553" spans="2:3" x14ac:dyDescent="0.35">
      <c r="B2553" s="3"/>
      <c r="C2553" s="3"/>
    </row>
    <row r="2554" spans="2:3" x14ac:dyDescent="0.35">
      <c r="B2554" s="3"/>
      <c r="C2554" s="3"/>
    </row>
    <row r="2555" spans="2:3" x14ac:dyDescent="0.35">
      <c r="B2555" s="3"/>
      <c r="C2555" s="3"/>
    </row>
    <row r="2556" spans="2:3" x14ac:dyDescent="0.35">
      <c r="B2556" s="3"/>
      <c r="C2556" s="3"/>
    </row>
    <row r="2557" spans="2:3" x14ac:dyDescent="0.35">
      <c r="B2557" s="3"/>
      <c r="C2557" s="3"/>
    </row>
    <row r="2558" spans="2:3" x14ac:dyDescent="0.35">
      <c r="B2558" s="3"/>
      <c r="C2558" s="3"/>
    </row>
    <row r="2559" spans="2:3" x14ac:dyDescent="0.35">
      <c r="B2559" s="3"/>
      <c r="C2559" s="3"/>
    </row>
    <row r="2560" spans="2:3" x14ac:dyDescent="0.35">
      <c r="B2560" s="3"/>
      <c r="C2560" s="3"/>
    </row>
    <row r="2561" spans="2:3" x14ac:dyDescent="0.35">
      <c r="B2561" s="3"/>
      <c r="C2561" s="3"/>
    </row>
    <row r="2562" spans="2:3" x14ac:dyDescent="0.35">
      <c r="B2562" s="3"/>
      <c r="C2562" s="3"/>
    </row>
    <row r="2563" spans="2:3" x14ac:dyDescent="0.35">
      <c r="B2563" s="3"/>
      <c r="C2563" s="3"/>
    </row>
    <row r="2564" spans="2:3" x14ac:dyDescent="0.35">
      <c r="B2564" s="3"/>
      <c r="C2564" s="3"/>
    </row>
    <row r="2565" spans="2:3" x14ac:dyDescent="0.35">
      <c r="B2565" s="3"/>
      <c r="C2565" s="3"/>
    </row>
    <row r="2566" spans="2:3" x14ac:dyDescent="0.35">
      <c r="B2566" s="3"/>
      <c r="C2566" s="3"/>
    </row>
    <row r="2567" spans="2:3" x14ac:dyDescent="0.35">
      <c r="B2567" s="3"/>
      <c r="C2567" s="3"/>
    </row>
    <row r="2568" spans="2:3" x14ac:dyDescent="0.35">
      <c r="B2568" s="3"/>
      <c r="C2568" s="3"/>
    </row>
    <row r="2569" spans="2:3" x14ac:dyDescent="0.35">
      <c r="B2569" s="3"/>
      <c r="C2569" s="3"/>
    </row>
    <row r="2570" spans="2:3" x14ac:dyDescent="0.35">
      <c r="B2570" s="3"/>
      <c r="C2570" s="3"/>
    </row>
    <row r="2571" spans="2:3" x14ac:dyDescent="0.35">
      <c r="B2571" s="3"/>
      <c r="C2571" s="3"/>
    </row>
    <row r="2572" spans="2:3" x14ac:dyDescent="0.35">
      <c r="B2572" s="3"/>
      <c r="C2572" s="3"/>
    </row>
    <row r="2573" spans="2:3" x14ac:dyDescent="0.35">
      <c r="B2573" s="3"/>
      <c r="C2573" s="3"/>
    </row>
    <row r="2574" spans="2:3" x14ac:dyDescent="0.35">
      <c r="B2574" s="3"/>
      <c r="C2574" s="3"/>
    </row>
    <row r="2575" spans="2:3" x14ac:dyDescent="0.35">
      <c r="B2575" s="3"/>
      <c r="C2575" s="3"/>
    </row>
    <row r="2576" spans="2:3" x14ac:dyDescent="0.35">
      <c r="B2576" s="3"/>
      <c r="C2576" s="3"/>
    </row>
    <row r="2577" spans="2:3" x14ac:dyDescent="0.35">
      <c r="B2577" s="3"/>
      <c r="C2577" s="3"/>
    </row>
    <row r="2578" spans="2:3" x14ac:dyDescent="0.35">
      <c r="B2578" s="3"/>
      <c r="C2578" s="3"/>
    </row>
    <row r="2579" spans="2:3" x14ac:dyDescent="0.35">
      <c r="B2579" s="3"/>
      <c r="C2579" s="3"/>
    </row>
    <row r="2580" spans="2:3" x14ac:dyDescent="0.35">
      <c r="B2580" s="3"/>
      <c r="C2580" s="3"/>
    </row>
    <row r="2581" spans="2:3" x14ac:dyDescent="0.35">
      <c r="B2581" s="3"/>
      <c r="C2581" s="3"/>
    </row>
    <row r="2582" spans="2:3" x14ac:dyDescent="0.35">
      <c r="B2582" s="3"/>
      <c r="C2582" s="3"/>
    </row>
    <row r="2583" spans="2:3" x14ac:dyDescent="0.35">
      <c r="B2583" s="3"/>
      <c r="C2583" s="3"/>
    </row>
    <row r="2584" spans="2:3" x14ac:dyDescent="0.35">
      <c r="B2584" s="3"/>
      <c r="C2584" s="3"/>
    </row>
    <row r="2585" spans="2:3" x14ac:dyDescent="0.35">
      <c r="B2585" s="3"/>
      <c r="C2585" s="3"/>
    </row>
    <row r="2586" spans="2:3" x14ac:dyDescent="0.35">
      <c r="B2586" s="3"/>
      <c r="C2586" s="3"/>
    </row>
    <row r="2587" spans="2:3" x14ac:dyDescent="0.35">
      <c r="B2587" s="3"/>
      <c r="C2587" s="3"/>
    </row>
    <row r="2588" spans="2:3" x14ac:dyDescent="0.35">
      <c r="B2588" s="3"/>
      <c r="C2588" s="3"/>
    </row>
    <row r="2589" spans="2:3" x14ac:dyDescent="0.35">
      <c r="B2589" s="3"/>
      <c r="C2589" s="3"/>
    </row>
    <row r="2590" spans="2:3" x14ac:dyDescent="0.35">
      <c r="B2590" s="3"/>
      <c r="C2590" s="3"/>
    </row>
    <row r="2591" spans="2:3" x14ac:dyDescent="0.35">
      <c r="B2591" s="3"/>
      <c r="C2591" s="3"/>
    </row>
    <row r="2592" spans="2:3" x14ac:dyDescent="0.35">
      <c r="B2592" s="3"/>
      <c r="C2592" s="3"/>
    </row>
    <row r="2593" spans="2:3" x14ac:dyDescent="0.35">
      <c r="B2593" s="3"/>
      <c r="C2593" s="3"/>
    </row>
    <row r="2594" spans="2:3" x14ac:dyDescent="0.35">
      <c r="B2594" s="3"/>
      <c r="C2594" s="3"/>
    </row>
    <row r="2595" spans="2:3" x14ac:dyDescent="0.35">
      <c r="B2595" s="3"/>
      <c r="C2595" s="3"/>
    </row>
    <row r="2596" spans="2:3" x14ac:dyDescent="0.35">
      <c r="B2596" s="3"/>
      <c r="C2596" s="3"/>
    </row>
    <row r="2597" spans="2:3" x14ac:dyDescent="0.35">
      <c r="B2597" s="3"/>
      <c r="C2597" s="3"/>
    </row>
    <row r="2598" spans="2:3" x14ac:dyDescent="0.35">
      <c r="B2598" s="3"/>
      <c r="C2598" s="3"/>
    </row>
    <row r="2599" spans="2:3" x14ac:dyDescent="0.35">
      <c r="B2599" s="3"/>
      <c r="C2599" s="3"/>
    </row>
    <row r="2600" spans="2:3" x14ac:dyDescent="0.35">
      <c r="B2600" s="3"/>
      <c r="C2600" s="3"/>
    </row>
    <row r="2601" spans="2:3" x14ac:dyDescent="0.35">
      <c r="B2601" s="3"/>
      <c r="C2601" s="3"/>
    </row>
    <row r="2602" spans="2:3" x14ac:dyDescent="0.35">
      <c r="B2602" s="3"/>
      <c r="C2602" s="3"/>
    </row>
    <row r="2603" spans="2:3" x14ac:dyDescent="0.35">
      <c r="B2603" s="3"/>
      <c r="C2603" s="3"/>
    </row>
    <row r="2604" spans="2:3" x14ac:dyDescent="0.35">
      <c r="B2604" s="3"/>
      <c r="C2604" s="3"/>
    </row>
    <row r="2605" spans="2:3" x14ac:dyDescent="0.35">
      <c r="B2605" s="3"/>
      <c r="C2605" s="3"/>
    </row>
    <row r="2606" spans="2:3" x14ac:dyDescent="0.35">
      <c r="B2606" s="3"/>
      <c r="C2606" s="3"/>
    </row>
    <row r="2607" spans="2:3" x14ac:dyDescent="0.35">
      <c r="B2607" s="3"/>
      <c r="C2607" s="3"/>
    </row>
    <row r="2608" spans="2:3" x14ac:dyDescent="0.35">
      <c r="B2608" s="3"/>
      <c r="C2608" s="3"/>
    </row>
    <row r="2609" spans="2:3" x14ac:dyDescent="0.35">
      <c r="B2609" s="3"/>
      <c r="C2609" s="3"/>
    </row>
    <row r="2610" spans="2:3" x14ac:dyDescent="0.35">
      <c r="B2610" s="3"/>
      <c r="C2610" s="3"/>
    </row>
    <row r="2611" spans="2:3" x14ac:dyDescent="0.35">
      <c r="B2611" s="3"/>
      <c r="C2611" s="3"/>
    </row>
    <row r="2612" spans="2:3" x14ac:dyDescent="0.35">
      <c r="B2612" s="3"/>
      <c r="C2612" s="3"/>
    </row>
    <row r="2613" spans="2:3" x14ac:dyDescent="0.35">
      <c r="B2613" s="3"/>
      <c r="C2613" s="3"/>
    </row>
    <row r="2614" spans="2:3" x14ac:dyDescent="0.35">
      <c r="B2614" s="3"/>
      <c r="C2614" s="3"/>
    </row>
    <row r="2615" spans="2:3" x14ac:dyDescent="0.35">
      <c r="B2615" s="3"/>
      <c r="C2615" s="3"/>
    </row>
    <row r="2616" spans="2:3" x14ac:dyDescent="0.35">
      <c r="B2616" s="3"/>
      <c r="C2616" s="3"/>
    </row>
    <row r="2617" spans="2:3" x14ac:dyDescent="0.35">
      <c r="B2617" s="3"/>
      <c r="C2617" s="3"/>
    </row>
    <row r="2618" spans="2:3" x14ac:dyDescent="0.35">
      <c r="B2618" s="3"/>
      <c r="C2618" s="3"/>
    </row>
    <row r="2619" spans="2:3" x14ac:dyDescent="0.35">
      <c r="B2619" s="3"/>
      <c r="C2619" s="3"/>
    </row>
    <row r="2620" spans="2:3" x14ac:dyDescent="0.35">
      <c r="B2620" s="3"/>
      <c r="C2620" s="3"/>
    </row>
    <row r="2621" spans="2:3" x14ac:dyDescent="0.35">
      <c r="B2621" s="3"/>
      <c r="C2621" s="3"/>
    </row>
    <row r="2622" spans="2:3" x14ac:dyDescent="0.35">
      <c r="B2622" s="3"/>
      <c r="C2622" s="3"/>
    </row>
    <row r="2623" spans="2:3" x14ac:dyDescent="0.35">
      <c r="B2623" s="3"/>
      <c r="C2623" s="3"/>
    </row>
    <row r="2624" spans="2:3" x14ac:dyDescent="0.35">
      <c r="B2624" s="3"/>
      <c r="C2624" s="3"/>
    </row>
    <row r="2625" spans="2:3" x14ac:dyDescent="0.35">
      <c r="B2625" s="3"/>
      <c r="C2625" s="3"/>
    </row>
    <row r="2626" spans="2:3" x14ac:dyDescent="0.35">
      <c r="B2626" s="3"/>
      <c r="C2626" s="3"/>
    </row>
    <row r="2627" spans="2:3" x14ac:dyDescent="0.35">
      <c r="B2627" s="3"/>
      <c r="C2627" s="3"/>
    </row>
    <row r="2628" spans="2:3" x14ac:dyDescent="0.35">
      <c r="B2628" s="3"/>
      <c r="C2628" s="3"/>
    </row>
    <row r="2629" spans="2:3" x14ac:dyDescent="0.35">
      <c r="B2629" s="3"/>
      <c r="C2629" s="3"/>
    </row>
    <row r="2630" spans="2:3" x14ac:dyDescent="0.35">
      <c r="B2630" s="3"/>
      <c r="C2630" s="3"/>
    </row>
    <row r="2631" spans="2:3" x14ac:dyDescent="0.35">
      <c r="B2631" s="3"/>
      <c r="C2631" s="3"/>
    </row>
    <row r="2632" spans="2:3" x14ac:dyDescent="0.35">
      <c r="B2632" s="3"/>
      <c r="C2632" s="3"/>
    </row>
    <row r="2633" spans="2:3" x14ac:dyDescent="0.35">
      <c r="B2633" s="3"/>
      <c r="C2633" s="3"/>
    </row>
    <row r="2634" spans="2:3" x14ac:dyDescent="0.35">
      <c r="B2634" s="3"/>
      <c r="C2634" s="3"/>
    </row>
    <row r="2635" spans="2:3" x14ac:dyDescent="0.35">
      <c r="B2635" s="3"/>
      <c r="C2635" s="3"/>
    </row>
    <row r="2636" spans="2:3" x14ac:dyDescent="0.35">
      <c r="B2636" s="3"/>
      <c r="C2636" s="3"/>
    </row>
    <row r="2637" spans="2:3" x14ac:dyDescent="0.35">
      <c r="B2637" s="3"/>
      <c r="C2637" s="3"/>
    </row>
    <row r="2638" spans="2:3" x14ac:dyDescent="0.35">
      <c r="B2638" s="3"/>
      <c r="C2638" s="3"/>
    </row>
    <row r="2639" spans="2:3" x14ac:dyDescent="0.35">
      <c r="B2639" s="3"/>
      <c r="C2639" s="3"/>
    </row>
    <row r="2640" spans="2:3" x14ac:dyDescent="0.35">
      <c r="B2640" s="3"/>
      <c r="C2640" s="3"/>
    </row>
    <row r="2641" spans="2:3" x14ac:dyDescent="0.35">
      <c r="B2641" s="3"/>
      <c r="C2641" s="3"/>
    </row>
    <row r="2642" spans="2:3" x14ac:dyDescent="0.35">
      <c r="B2642" s="3"/>
      <c r="C2642" s="3"/>
    </row>
    <row r="2643" spans="2:3" x14ac:dyDescent="0.35">
      <c r="B2643" s="3"/>
      <c r="C2643" s="3"/>
    </row>
    <row r="2644" spans="2:3" x14ac:dyDescent="0.35">
      <c r="B2644" s="3"/>
      <c r="C2644" s="3"/>
    </row>
    <row r="2645" spans="2:3" x14ac:dyDescent="0.35">
      <c r="B2645" s="3"/>
      <c r="C2645" s="3"/>
    </row>
    <row r="2646" spans="2:3" x14ac:dyDescent="0.35">
      <c r="B2646" s="3"/>
      <c r="C2646" s="3"/>
    </row>
    <row r="2647" spans="2:3" x14ac:dyDescent="0.35">
      <c r="B2647" s="3"/>
      <c r="C2647" s="3"/>
    </row>
    <row r="2648" spans="2:3" x14ac:dyDescent="0.35">
      <c r="B2648" s="3"/>
      <c r="C2648" s="3"/>
    </row>
    <row r="2649" spans="2:3" x14ac:dyDescent="0.35">
      <c r="B2649" s="3"/>
      <c r="C2649" s="3"/>
    </row>
    <row r="2650" spans="2:3" x14ac:dyDescent="0.35">
      <c r="B2650" s="3"/>
      <c r="C2650" s="3"/>
    </row>
    <row r="2651" spans="2:3" x14ac:dyDescent="0.35">
      <c r="B2651" s="3"/>
      <c r="C2651" s="3"/>
    </row>
    <row r="2652" spans="2:3" x14ac:dyDescent="0.35">
      <c r="B2652" s="3"/>
      <c r="C2652" s="3"/>
    </row>
    <row r="2653" spans="2:3" x14ac:dyDescent="0.35">
      <c r="B2653" s="3"/>
      <c r="C2653" s="3"/>
    </row>
    <row r="2654" spans="2:3" x14ac:dyDescent="0.35">
      <c r="B2654" s="3"/>
      <c r="C2654" s="3"/>
    </row>
    <row r="2655" spans="2:3" x14ac:dyDescent="0.35">
      <c r="B2655" s="3"/>
      <c r="C2655" s="3"/>
    </row>
    <row r="2656" spans="2:3" x14ac:dyDescent="0.35">
      <c r="B2656" s="3"/>
      <c r="C2656" s="3"/>
    </row>
    <row r="2657" spans="2:3" x14ac:dyDescent="0.35">
      <c r="B2657" s="3"/>
      <c r="C2657" s="3"/>
    </row>
    <row r="2658" spans="2:3" x14ac:dyDescent="0.35">
      <c r="B2658" s="3"/>
      <c r="C2658" s="3"/>
    </row>
    <row r="2659" spans="2:3" x14ac:dyDescent="0.35">
      <c r="B2659" s="3"/>
      <c r="C2659" s="3"/>
    </row>
    <row r="2660" spans="2:3" x14ac:dyDescent="0.35">
      <c r="B2660" s="3"/>
      <c r="C2660" s="3"/>
    </row>
    <row r="2661" spans="2:3" x14ac:dyDescent="0.35">
      <c r="B2661" s="3"/>
      <c r="C2661" s="3"/>
    </row>
    <row r="2662" spans="2:3" x14ac:dyDescent="0.35">
      <c r="B2662" s="3"/>
      <c r="C2662" s="3"/>
    </row>
    <row r="2663" spans="2:3" x14ac:dyDescent="0.35">
      <c r="B2663" s="3"/>
      <c r="C2663" s="3"/>
    </row>
    <row r="2664" spans="2:3" x14ac:dyDescent="0.35">
      <c r="B2664" s="3"/>
      <c r="C2664" s="3"/>
    </row>
    <row r="2665" spans="2:3" x14ac:dyDescent="0.35">
      <c r="B2665" s="3"/>
      <c r="C2665" s="3"/>
    </row>
    <row r="2666" spans="2:3" x14ac:dyDescent="0.35">
      <c r="B2666" s="3"/>
      <c r="C2666" s="3"/>
    </row>
    <row r="2667" spans="2:3" x14ac:dyDescent="0.35">
      <c r="B2667" s="3"/>
      <c r="C2667" s="3"/>
    </row>
    <row r="2668" spans="2:3" x14ac:dyDescent="0.35">
      <c r="B2668" s="3"/>
      <c r="C2668" s="3"/>
    </row>
    <row r="2669" spans="2:3" x14ac:dyDescent="0.35">
      <c r="B2669" s="3"/>
      <c r="C2669" s="3"/>
    </row>
    <row r="2670" spans="2:3" x14ac:dyDescent="0.35">
      <c r="B2670" s="3"/>
      <c r="C2670" s="3"/>
    </row>
    <row r="2671" spans="2:3" x14ac:dyDescent="0.35">
      <c r="B2671" s="3"/>
      <c r="C2671" s="3"/>
    </row>
    <row r="2672" spans="2:3" x14ac:dyDescent="0.35">
      <c r="B2672" s="3"/>
      <c r="C2672" s="3"/>
    </row>
    <row r="2673" spans="2:3" x14ac:dyDescent="0.35">
      <c r="B2673" s="3"/>
      <c r="C2673" s="3"/>
    </row>
    <row r="2674" spans="2:3" x14ac:dyDescent="0.35">
      <c r="B2674" s="3"/>
      <c r="C2674" s="3"/>
    </row>
    <row r="2675" spans="2:3" x14ac:dyDescent="0.35">
      <c r="B2675" s="3"/>
      <c r="C2675" s="3"/>
    </row>
    <row r="2676" spans="2:3" x14ac:dyDescent="0.35">
      <c r="B2676" s="3"/>
      <c r="C2676" s="3"/>
    </row>
    <row r="2677" spans="2:3" x14ac:dyDescent="0.35">
      <c r="B2677" s="3"/>
      <c r="C2677" s="3"/>
    </row>
    <row r="2678" spans="2:3" x14ac:dyDescent="0.35">
      <c r="B2678" s="3"/>
      <c r="C2678" s="3"/>
    </row>
    <row r="2679" spans="2:3" x14ac:dyDescent="0.35">
      <c r="B2679" s="3"/>
      <c r="C2679" s="3"/>
    </row>
    <row r="2680" spans="2:3" x14ac:dyDescent="0.35">
      <c r="B2680" s="3"/>
      <c r="C2680" s="3"/>
    </row>
    <row r="2681" spans="2:3" x14ac:dyDescent="0.35">
      <c r="B2681" s="3"/>
      <c r="C2681" s="3"/>
    </row>
    <row r="2682" spans="2:3" x14ac:dyDescent="0.35">
      <c r="B2682" s="3"/>
      <c r="C2682" s="3"/>
    </row>
    <row r="2683" spans="2:3" x14ac:dyDescent="0.35">
      <c r="B2683" s="3"/>
      <c r="C2683" s="3"/>
    </row>
    <row r="2684" spans="2:3" x14ac:dyDescent="0.35">
      <c r="B2684" s="3"/>
      <c r="C2684" s="3"/>
    </row>
    <row r="2685" spans="2:3" x14ac:dyDescent="0.35">
      <c r="B2685" s="3"/>
      <c r="C2685" s="3"/>
    </row>
    <row r="2686" spans="2:3" x14ac:dyDescent="0.35">
      <c r="B2686" s="3"/>
      <c r="C2686" s="3"/>
    </row>
    <row r="2687" spans="2:3" x14ac:dyDescent="0.35">
      <c r="B2687" s="3"/>
      <c r="C2687" s="3"/>
    </row>
    <row r="2688" spans="2:3" x14ac:dyDescent="0.35">
      <c r="B2688" s="3"/>
      <c r="C2688" s="3"/>
    </row>
    <row r="2689" spans="2:3" x14ac:dyDescent="0.35">
      <c r="B2689" s="3"/>
      <c r="C2689" s="3"/>
    </row>
    <row r="2690" spans="2:3" x14ac:dyDescent="0.35">
      <c r="B2690" s="3"/>
      <c r="C2690" s="3"/>
    </row>
    <row r="2691" spans="2:3" x14ac:dyDescent="0.35">
      <c r="B2691" s="3"/>
      <c r="C2691" s="3"/>
    </row>
    <row r="2692" spans="2:3" x14ac:dyDescent="0.35">
      <c r="B2692" s="3"/>
      <c r="C2692" s="3"/>
    </row>
    <row r="2693" spans="2:3" x14ac:dyDescent="0.35">
      <c r="B2693" s="3"/>
      <c r="C2693" s="3"/>
    </row>
    <row r="2694" spans="2:3" x14ac:dyDescent="0.35">
      <c r="B2694" s="3"/>
      <c r="C2694" s="3"/>
    </row>
    <row r="2695" spans="2:3" x14ac:dyDescent="0.35">
      <c r="B2695" s="3"/>
      <c r="C2695" s="3"/>
    </row>
    <row r="2696" spans="2:3" x14ac:dyDescent="0.35">
      <c r="B2696" s="3"/>
      <c r="C2696" s="3"/>
    </row>
    <row r="2697" spans="2:3" x14ac:dyDescent="0.35">
      <c r="B2697" s="3"/>
      <c r="C2697" s="3"/>
    </row>
    <row r="2698" spans="2:3" x14ac:dyDescent="0.35">
      <c r="B2698" s="3"/>
      <c r="C2698" s="3"/>
    </row>
    <row r="2699" spans="2:3" x14ac:dyDescent="0.35">
      <c r="B2699" s="3"/>
      <c r="C2699" s="3"/>
    </row>
    <row r="2700" spans="2:3" x14ac:dyDescent="0.35">
      <c r="B2700" s="3"/>
      <c r="C2700" s="3"/>
    </row>
    <row r="2701" spans="2:3" x14ac:dyDescent="0.35">
      <c r="B2701" s="3"/>
      <c r="C2701" s="3"/>
    </row>
    <row r="2702" spans="2:3" x14ac:dyDescent="0.35">
      <c r="B2702" s="3"/>
      <c r="C2702" s="3"/>
    </row>
    <row r="2703" spans="2:3" x14ac:dyDescent="0.35">
      <c r="B2703" s="3"/>
      <c r="C2703" s="3"/>
    </row>
    <row r="2704" spans="2:3" x14ac:dyDescent="0.35">
      <c r="B2704" s="3"/>
      <c r="C2704" s="3"/>
    </row>
    <row r="2705" spans="2:3" x14ac:dyDescent="0.35">
      <c r="B2705" s="3"/>
      <c r="C2705" s="3"/>
    </row>
    <row r="2706" spans="2:3" x14ac:dyDescent="0.35">
      <c r="B2706" s="3"/>
      <c r="C2706" s="3"/>
    </row>
    <row r="2707" spans="2:3" x14ac:dyDescent="0.35">
      <c r="B2707" s="3"/>
      <c r="C2707" s="3"/>
    </row>
    <row r="2708" spans="2:3" x14ac:dyDescent="0.35">
      <c r="B2708" s="3"/>
      <c r="C2708" s="3"/>
    </row>
    <row r="2709" spans="2:3" x14ac:dyDescent="0.35">
      <c r="B2709" s="3"/>
      <c r="C2709" s="3"/>
    </row>
    <row r="2710" spans="2:3" x14ac:dyDescent="0.35">
      <c r="B2710" s="3"/>
      <c r="C2710" s="3"/>
    </row>
    <row r="2711" spans="2:3" x14ac:dyDescent="0.35">
      <c r="B2711" s="3"/>
      <c r="C2711" s="3"/>
    </row>
    <row r="2712" spans="2:3" x14ac:dyDescent="0.35">
      <c r="B2712" s="3"/>
      <c r="C2712" s="3"/>
    </row>
    <row r="2713" spans="2:3" x14ac:dyDescent="0.35">
      <c r="B2713" s="3"/>
      <c r="C2713" s="3"/>
    </row>
    <row r="2714" spans="2:3" x14ac:dyDescent="0.35">
      <c r="B2714" s="3"/>
      <c r="C2714" s="3"/>
    </row>
    <row r="2715" spans="2:3" x14ac:dyDescent="0.35">
      <c r="B2715" s="3"/>
      <c r="C2715" s="3"/>
    </row>
    <row r="2716" spans="2:3" x14ac:dyDescent="0.35">
      <c r="B2716" s="3"/>
      <c r="C2716" s="3"/>
    </row>
    <row r="2717" spans="2:3" x14ac:dyDescent="0.35">
      <c r="B2717" s="3"/>
      <c r="C2717" s="3"/>
    </row>
    <row r="2718" spans="2:3" x14ac:dyDescent="0.35">
      <c r="B2718" s="3"/>
      <c r="C2718" s="3"/>
    </row>
    <row r="2719" spans="2:3" x14ac:dyDescent="0.35">
      <c r="B2719" s="3"/>
      <c r="C2719" s="3"/>
    </row>
    <row r="2720" spans="2:3" x14ac:dyDescent="0.35">
      <c r="B2720" s="3"/>
      <c r="C2720" s="3"/>
    </row>
    <row r="2721" spans="2:3" x14ac:dyDescent="0.35">
      <c r="B2721" s="3"/>
      <c r="C2721" s="3"/>
    </row>
    <row r="2722" spans="2:3" x14ac:dyDescent="0.35">
      <c r="B2722" s="3"/>
      <c r="C2722" s="3"/>
    </row>
    <row r="2723" spans="2:3" x14ac:dyDescent="0.35">
      <c r="B2723" s="3"/>
      <c r="C2723" s="3"/>
    </row>
    <row r="2724" spans="2:3" x14ac:dyDescent="0.35">
      <c r="B2724" s="3"/>
      <c r="C2724" s="3"/>
    </row>
    <row r="2725" spans="2:3" x14ac:dyDescent="0.35">
      <c r="B2725" s="3"/>
      <c r="C2725" s="3"/>
    </row>
    <row r="2726" spans="2:3" x14ac:dyDescent="0.35">
      <c r="B2726" s="3"/>
      <c r="C2726" s="3"/>
    </row>
    <row r="2727" spans="2:3" x14ac:dyDescent="0.35">
      <c r="B2727" s="3"/>
      <c r="C2727" s="3"/>
    </row>
    <row r="2728" spans="2:3" x14ac:dyDescent="0.35">
      <c r="B2728" s="3"/>
      <c r="C2728" s="3"/>
    </row>
    <row r="2729" spans="2:3" x14ac:dyDescent="0.35">
      <c r="B2729" s="3"/>
      <c r="C2729" s="3"/>
    </row>
    <row r="2730" spans="2:3" x14ac:dyDescent="0.35">
      <c r="B2730" s="3"/>
      <c r="C2730" s="3"/>
    </row>
    <row r="2731" spans="2:3" x14ac:dyDescent="0.35">
      <c r="B2731" s="3"/>
      <c r="C2731" s="3"/>
    </row>
    <row r="2732" spans="2:3" x14ac:dyDescent="0.35">
      <c r="B2732" s="3"/>
      <c r="C2732" s="3"/>
    </row>
    <row r="2733" spans="2:3" x14ac:dyDescent="0.35">
      <c r="B2733" s="3"/>
      <c r="C2733" s="3"/>
    </row>
    <row r="2734" spans="2:3" x14ac:dyDescent="0.35">
      <c r="B2734" s="3"/>
      <c r="C2734" s="3"/>
    </row>
    <row r="2735" spans="2:3" x14ac:dyDescent="0.35">
      <c r="B2735" s="3"/>
      <c r="C2735" s="3"/>
    </row>
    <row r="2736" spans="2:3" x14ac:dyDescent="0.35">
      <c r="B2736" s="3"/>
      <c r="C2736" s="3"/>
    </row>
    <row r="2737" spans="2:3" x14ac:dyDescent="0.35">
      <c r="B2737" s="3"/>
      <c r="C2737" s="3"/>
    </row>
    <row r="2738" spans="2:3" x14ac:dyDescent="0.35">
      <c r="B2738" s="3"/>
      <c r="C2738" s="3"/>
    </row>
    <row r="2739" spans="2:3" x14ac:dyDescent="0.35">
      <c r="B2739" s="3"/>
      <c r="C2739" s="3"/>
    </row>
    <row r="2740" spans="2:3" x14ac:dyDescent="0.35">
      <c r="B2740" s="3"/>
      <c r="C2740" s="3"/>
    </row>
    <row r="2741" spans="2:3" x14ac:dyDescent="0.35">
      <c r="B2741" s="3"/>
      <c r="C2741" s="3"/>
    </row>
    <row r="2742" spans="2:3" x14ac:dyDescent="0.35">
      <c r="B2742" s="3"/>
      <c r="C2742" s="3"/>
    </row>
    <row r="2743" spans="2:3" x14ac:dyDescent="0.35">
      <c r="B2743" s="3"/>
      <c r="C2743" s="3"/>
    </row>
    <row r="2744" spans="2:3" x14ac:dyDescent="0.35">
      <c r="B2744" s="3"/>
      <c r="C2744" s="3"/>
    </row>
    <row r="2745" spans="2:3" x14ac:dyDescent="0.35">
      <c r="B2745" s="3"/>
      <c r="C2745" s="3"/>
    </row>
    <row r="2746" spans="2:3" x14ac:dyDescent="0.35">
      <c r="B2746" s="3"/>
      <c r="C2746" s="3"/>
    </row>
    <row r="2747" spans="2:3" x14ac:dyDescent="0.35">
      <c r="B2747" s="3"/>
      <c r="C2747" s="3"/>
    </row>
    <row r="2748" spans="2:3" x14ac:dyDescent="0.35">
      <c r="B2748" s="3"/>
      <c r="C2748" s="3"/>
    </row>
    <row r="2749" spans="2:3" x14ac:dyDescent="0.35">
      <c r="B2749" s="3"/>
      <c r="C2749" s="3"/>
    </row>
    <row r="2750" spans="2:3" x14ac:dyDescent="0.35">
      <c r="B2750" s="3"/>
      <c r="C2750" s="3"/>
    </row>
    <row r="2751" spans="2:3" x14ac:dyDescent="0.35">
      <c r="B2751" s="3"/>
      <c r="C2751" s="3"/>
    </row>
    <row r="2752" spans="2:3" x14ac:dyDescent="0.35">
      <c r="B2752" s="3"/>
      <c r="C2752" s="3"/>
    </row>
    <row r="2753" spans="2:3" x14ac:dyDescent="0.35">
      <c r="B2753" s="3"/>
      <c r="C2753" s="3"/>
    </row>
    <row r="2754" spans="2:3" x14ac:dyDescent="0.35">
      <c r="B2754" s="3"/>
      <c r="C2754" s="3"/>
    </row>
    <row r="2755" spans="2:3" x14ac:dyDescent="0.35">
      <c r="B2755" s="3"/>
      <c r="C2755" s="3"/>
    </row>
    <row r="2756" spans="2:3" x14ac:dyDescent="0.35">
      <c r="B2756" s="3"/>
      <c r="C2756" s="3"/>
    </row>
    <row r="2757" spans="2:3" x14ac:dyDescent="0.35">
      <c r="B2757" s="3"/>
      <c r="C2757" s="3"/>
    </row>
    <row r="2758" spans="2:3" x14ac:dyDescent="0.35">
      <c r="B2758" s="3"/>
      <c r="C2758" s="3"/>
    </row>
    <row r="2759" spans="2:3" x14ac:dyDescent="0.35">
      <c r="B2759" s="3"/>
      <c r="C2759" s="3"/>
    </row>
    <row r="2760" spans="2:3" x14ac:dyDescent="0.35">
      <c r="B2760" s="3"/>
      <c r="C2760" s="3"/>
    </row>
    <row r="2761" spans="2:3" x14ac:dyDescent="0.35">
      <c r="B2761" s="3"/>
      <c r="C2761" s="3"/>
    </row>
    <row r="2762" spans="2:3" x14ac:dyDescent="0.35">
      <c r="B2762" s="3"/>
      <c r="C2762" s="3"/>
    </row>
    <row r="2763" spans="2:3" x14ac:dyDescent="0.35">
      <c r="B2763" s="3"/>
      <c r="C2763" s="3"/>
    </row>
    <row r="2764" spans="2:3" x14ac:dyDescent="0.35">
      <c r="B2764" s="3"/>
      <c r="C2764" s="3"/>
    </row>
    <row r="2765" spans="2:3" x14ac:dyDescent="0.35">
      <c r="B2765" s="3"/>
      <c r="C2765" s="3"/>
    </row>
    <row r="2766" spans="2:3" x14ac:dyDescent="0.35">
      <c r="B2766" s="3"/>
      <c r="C2766" s="3"/>
    </row>
    <row r="2767" spans="2:3" x14ac:dyDescent="0.35">
      <c r="B2767" s="3"/>
      <c r="C2767" s="3"/>
    </row>
    <row r="2768" spans="2:3" x14ac:dyDescent="0.35">
      <c r="B2768" s="3"/>
      <c r="C2768" s="3"/>
    </row>
    <row r="2769" spans="2:3" x14ac:dyDescent="0.35">
      <c r="B2769" s="3"/>
      <c r="C2769" s="3"/>
    </row>
    <row r="2770" spans="2:3" x14ac:dyDescent="0.35">
      <c r="B2770" s="3"/>
      <c r="C2770" s="3"/>
    </row>
    <row r="2771" spans="2:3" x14ac:dyDescent="0.35">
      <c r="B2771" s="3"/>
      <c r="C2771" s="3"/>
    </row>
    <row r="2772" spans="2:3" x14ac:dyDescent="0.35">
      <c r="B2772" s="3"/>
      <c r="C2772" s="3"/>
    </row>
    <row r="2773" spans="2:3" x14ac:dyDescent="0.35">
      <c r="B2773" s="3"/>
      <c r="C2773" s="3"/>
    </row>
    <row r="2774" spans="2:3" x14ac:dyDescent="0.35">
      <c r="B2774" s="3"/>
      <c r="C2774" s="3"/>
    </row>
    <row r="2775" spans="2:3" x14ac:dyDescent="0.35">
      <c r="B2775" s="3"/>
      <c r="C2775" s="3"/>
    </row>
    <row r="2776" spans="2:3" x14ac:dyDescent="0.35">
      <c r="B2776" s="3"/>
      <c r="C2776" s="3"/>
    </row>
    <row r="2777" spans="2:3" x14ac:dyDescent="0.35">
      <c r="B2777" s="3"/>
      <c r="C2777" s="3"/>
    </row>
    <row r="2778" spans="2:3" x14ac:dyDescent="0.35">
      <c r="B2778" s="3"/>
      <c r="C2778" s="3"/>
    </row>
    <row r="2779" spans="2:3" x14ac:dyDescent="0.35">
      <c r="B2779" s="3"/>
      <c r="C2779" s="3"/>
    </row>
    <row r="2780" spans="2:3" x14ac:dyDescent="0.35">
      <c r="B2780" s="3"/>
      <c r="C2780" s="3"/>
    </row>
    <row r="2781" spans="2:3" x14ac:dyDescent="0.35">
      <c r="B2781" s="3"/>
      <c r="C2781" s="3"/>
    </row>
    <row r="2782" spans="2:3" x14ac:dyDescent="0.35">
      <c r="B2782" s="3"/>
      <c r="C2782" s="3"/>
    </row>
    <row r="2783" spans="2:3" x14ac:dyDescent="0.35">
      <c r="B2783" s="3"/>
      <c r="C2783" s="3"/>
    </row>
    <row r="2784" spans="2:3" x14ac:dyDescent="0.35">
      <c r="B2784" s="3"/>
      <c r="C2784" s="3"/>
    </row>
    <row r="2785" spans="2:3" x14ac:dyDescent="0.35">
      <c r="B2785" s="3"/>
      <c r="C2785" s="3"/>
    </row>
    <row r="2786" spans="2:3" x14ac:dyDescent="0.35">
      <c r="B2786" s="3"/>
      <c r="C2786" s="3"/>
    </row>
    <row r="2787" spans="2:3" x14ac:dyDescent="0.35">
      <c r="B2787" s="3"/>
      <c r="C2787" s="3"/>
    </row>
    <row r="2788" spans="2:3" x14ac:dyDescent="0.35">
      <c r="B2788" s="3"/>
      <c r="C2788" s="3"/>
    </row>
    <row r="2789" spans="2:3" x14ac:dyDescent="0.35">
      <c r="B2789" s="3"/>
      <c r="C2789" s="3"/>
    </row>
    <row r="2790" spans="2:3" x14ac:dyDescent="0.35">
      <c r="B2790" s="3"/>
      <c r="C2790" s="3"/>
    </row>
    <row r="2791" spans="2:3" x14ac:dyDescent="0.35">
      <c r="B2791" s="3"/>
      <c r="C2791" s="3"/>
    </row>
    <row r="2792" spans="2:3" x14ac:dyDescent="0.35">
      <c r="B2792" s="3"/>
      <c r="C2792" s="3"/>
    </row>
    <row r="2793" spans="2:3" x14ac:dyDescent="0.35">
      <c r="B2793" s="3"/>
      <c r="C2793" s="3"/>
    </row>
    <row r="2794" spans="2:3" x14ac:dyDescent="0.35">
      <c r="B2794" s="3"/>
      <c r="C2794" s="3"/>
    </row>
    <row r="2795" spans="2:3" x14ac:dyDescent="0.35">
      <c r="B2795" s="3"/>
      <c r="C2795" s="3"/>
    </row>
    <row r="2796" spans="2:3" x14ac:dyDescent="0.35">
      <c r="B2796" s="3"/>
      <c r="C2796" s="3"/>
    </row>
    <row r="2797" spans="2:3" x14ac:dyDescent="0.35">
      <c r="B2797" s="3"/>
      <c r="C2797" s="3"/>
    </row>
    <row r="2798" spans="2:3" x14ac:dyDescent="0.35">
      <c r="B2798" s="3"/>
      <c r="C2798" s="3"/>
    </row>
    <row r="2799" spans="2:3" x14ac:dyDescent="0.35">
      <c r="B2799" s="3"/>
      <c r="C2799" s="3"/>
    </row>
    <row r="2800" spans="2:3" x14ac:dyDescent="0.35">
      <c r="B2800" s="3"/>
      <c r="C2800" s="3"/>
    </row>
    <row r="2801" spans="2:3" x14ac:dyDescent="0.35">
      <c r="B2801" s="3"/>
      <c r="C2801" s="3"/>
    </row>
    <row r="2802" spans="2:3" x14ac:dyDescent="0.35">
      <c r="B2802" s="3"/>
      <c r="C2802" s="3"/>
    </row>
    <row r="2803" spans="2:3" x14ac:dyDescent="0.35">
      <c r="B2803" s="3"/>
      <c r="C2803" s="3"/>
    </row>
    <row r="2804" spans="2:3" x14ac:dyDescent="0.35">
      <c r="B2804" s="3"/>
      <c r="C2804" s="3"/>
    </row>
    <row r="2805" spans="2:3" x14ac:dyDescent="0.35">
      <c r="B2805" s="3"/>
      <c r="C2805" s="3"/>
    </row>
    <row r="2806" spans="2:3" x14ac:dyDescent="0.35">
      <c r="B2806" s="3"/>
      <c r="C2806" s="3"/>
    </row>
    <row r="2807" spans="2:3" x14ac:dyDescent="0.35">
      <c r="B2807" s="3"/>
      <c r="C2807" s="3"/>
    </row>
    <row r="2808" spans="2:3" x14ac:dyDescent="0.35">
      <c r="B2808" s="3"/>
      <c r="C2808" s="3"/>
    </row>
    <row r="2809" spans="2:3" x14ac:dyDescent="0.35">
      <c r="B2809" s="3"/>
      <c r="C2809" s="3"/>
    </row>
    <row r="2810" spans="2:3" x14ac:dyDescent="0.35">
      <c r="B2810" s="3"/>
      <c r="C2810" s="3"/>
    </row>
    <row r="2811" spans="2:3" x14ac:dyDescent="0.35">
      <c r="B2811" s="3"/>
      <c r="C2811" s="3"/>
    </row>
    <row r="2812" spans="2:3" x14ac:dyDescent="0.35">
      <c r="B2812" s="3"/>
      <c r="C2812" s="3"/>
    </row>
    <row r="2813" spans="2:3" x14ac:dyDescent="0.35">
      <c r="B2813" s="3"/>
      <c r="C2813" s="3"/>
    </row>
    <row r="2814" spans="2:3" x14ac:dyDescent="0.35">
      <c r="B2814" s="3"/>
      <c r="C2814" s="3"/>
    </row>
    <row r="2815" spans="2:3" x14ac:dyDescent="0.35">
      <c r="B2815" s="3"/>
      <c r="C2815" s="3"/>
    </row>
    <row r="2816" spans="2:3" x14ac:dyDescent="0.35">
      <c r="B2816" s="3"/>
      <c r="C2816" s="3"/>
    </row>
    <row r="2817" spans="2:3" x14ac:dyDescent="0.35">
      <c r="B2817" s="3"/>
      <c r="C2817" s="3"/>
    </row>
    <row r="2818" spans="2:3" x14ac:dyDescent="0.35">
      <c r="B2818" s="3"/>
      <c r="C2818" s="3"/>
    </row>
    <row r="2819" spans="2:3" x14ac:dyDescent="0.35">
      <c r="B2819" s="3"/>
      <c r="C2819" s="3"/>
    </row>
    <row r="2820" spans="2:3" x14ac:dyDescent="0.35">
      <c r="B2820" s="3"/>
      <c r="C2820" s="3"/>
    </row>
    <row r="2821" spans="2:3" x14ac:dyDescent="0.35">
      <c r="B2821" s="3"/>
      <c r="C2821" s="3"/>
    </row>
    <row r="2822" spans="2:3" x14ac:dyDescent="0.35">
      <c r="B2822" s="3"/>
      <c r="C2822" s="3"/>
    </row>
    <row r="2823" spans="2:3" x14ac:dyDescent="0.35">
      <c r="B2823" s="3"/>
      <c r="C2823" s="3"/>
    </row>
    <row r="2824" spans="2:3" x14ac:dyDescent="0.35">
      <c r="B2824" s="3"/>
      <c r="C2824" s="3"/>
    </row>
    <row r="2825" spans="2:3" x14ac:dyDescent="0.35">
      <c r="B2825" s="3"/>
      <c r="C2825" s="3"/>
    </row>
    <row r="2826" spans="2:3" x14ac:dyDescent="0.35">
      <c r="B2826" s="3"/>
      <c r="C2826" s="3"/>
    </row>
    <row r="2827" spans="2:3" x14ac:dyDescent="0.35">
      <c r="B2827" s="3"/>
      <c r="C2827" s="3"/>
    </row>
    <row r="2828" spans="2:3" x14ac:dyDescent="0.35">
      <c r="B2828" s="3"/>
      <c r="C2828" s="3"/>
    </row>
    <row r="2829" spans="2:3" x14ac:dyDescent="0.35">
      <c r="B2829" s="3"/>
      <c r="C2829" s="3"/>
    </row>
    <row r="2830" spans="2:3" x14ac:dyDescent="0.35">
      <c r="B2830" s="3"/>
      <c r="C2830" s="3"/>
    </row>
    <row r="2831" spans="2:3" x14ac:dyDescent="0.35">
      <c r="B2831" s="3"/>
      <c r="C2831" s="3"/>
    </row>
    <row r="2832" spans="2:3" x14ac:dyDescent="0.35">
      <c r="B2832" s="3"/>
      <c r="C2832" s="3"/>
    </row>
    <row r="2833" spans="2:3" x14ac:dyDescent="0.35">
      <c r="B2833" s="3"/>
      <c r="C2833" s="3"/>
    </row>
    <row r="2834" spans="2:3" x14ac:dyDescent="0.35">
      <c r="B2834" s="3"/>
      <c r="C2834" s="3"/>
    </row>
    <row r="2835" spans="2:3" x14ac:dyDescent="0.35">
      <c r="B2835" s="3"/>
      <c r="C2835" s="3"/>
    </row>
    <row r="2836" spans="2:3" x14ac:dyDescent="0.35">
      <c r="B2836" s="3"/>
      <c r="C2836" s="3"/>
    </row>
    <row r="2837" spans="2:3" x14ac:dyDescent="0.35">
      <c r="B2837" s="3"/>
      <c r="C2837" s="3"/>
    </row>
    <row r="2838" spans="2:3" x14ac:dyDescent="0.35">
      <c r="B2838" s="3"/>
      <c r="C2838" s="3"/>
    </row>
    <row r="2839" spans="2:3" x14ac:dyDescent="0.35">
      <c r="B2839" s="3"/>
      <c r="C2839" s="3"/>
    </row>
    <row r="2840" spans="2:3" x14ac:dyDescent="0.35">
      <c r="B2840" s="3"/>
      <c r="C2840" s="3"/>
    </row>
    <row r="2841" spans="2:3" x14ac:dyDescent="0.35">
      <c r="B2841" s="3"/>
      <c r="C2841" s="3"/>
    </row>
    <row r="2842" spans="2:3" x14ac:dyDescent="0.35">
      <c r="B2842" s="3"/>
      <c r="C2842" s="3"/>
    </row>
    <row r="2843" spans="2:3" x14ac:dyDescent="0.35">
      <c r="B2843" s="3"/>
      <c r="C2843" s="3"/>
    </row>
    <row r="2844" spans="2:3" x14ac:dyDescent="0.35">
      <c r="B2844" s="3"/>
      <c r="C2844" s="3"/>
    </row>
    <row r="2845" spans="2:3" x14ac:dyDescent="0.35">
      <c r="B2845" s="3"/>
      <c r="C2845" s="3"/>
    </row>
    <row r="2846" spans="2:3" x14ac:dyDescent="0.35">
      <c r="B2846" s="3"/>
      <c r="C2846" s="3"/>
    </row>
    <row r="2847" spans="2:3" x14ac:dyDescent="0.35">
      <c r="B2847" s="3"/>
      <c r="C2847" s="3"/>
    </row>
    <row r="2848" spans="2:3" x14ac:dyDescent="0.35">
      <c r="B2848" s="3"/>
      <c r="C2848" s="3"/>
    </row>
    <row r="2849" spans="2:3" x14ac:dyDescent="0.35">
      <c r="B2849" s="3"/>
      <c r="C2849" s="3"/>
    </row>
    <row r="2850" spans="2:3" x14ac:dyDescent="0.35">
      <c r="B2850" s="3"/>
      <c r="C2850" s="3"/>
    </row>
    <row r="2851" spans="2:3" x14ac:dyDescent="0.35">
      <c r="B2851" s="3"/>
      <c r="C2851" s="3"/>
    </row>
    <row r="2852" spans="2:3" x14ac:dyDescent="0.35">
      <c r="B2852" s="3"/>
      <c r="C2852" s="3"/>
    </row>
    <row r="2853" spans="2:3" x14ac:dyDescent="0.35">
      <c r="B2853" s="3"/>
      <c r="C2853" s="3"/>
    </row>
    <row r="2854" spans="2:3" x14ac:dyDescent="0.35">
      <c r="B2854" s="3"/>
      <c r="C2854" s="3"/>
    </row>
    <row r="2855" spans="2:3" x14ac:dyDescent="0.35">
      <c r="B2855" s="3"/>
      <c r="C2855" s="3"/>
    </row>
    <row r="2856" spans="2:3" x14ac:dyDescent="0.35">
      <c r="B2856" s="3"/>
      <c r="C2856" s="3"/>
    </row>
    <row r="2857" spans="2:3" x14ac:dyDescent="0.35">
      <c r="B2857" s="3"/>
      <c r="C2857" s="3"/>
    </row>
    <row r="2858" spans="2:3" x14ac:dyDescent="0.35">
      <c r="B2858" s="3"/>
      <c r="C2858" s="3"/>
    </row>
    <row r="2859" spans="2:3" x14ac:dyDescent="0.35">
      <c r="B2859" s="3"/>
      <c r="C2859" s="3"/>
    </row>
    <row r="2860" spans="2:3" x14ac:dyDescent="0.35">
      <c r="B2860" s="3"/>
      <c r="C2860" s="3"/>
    </row>
    <row r="2861" spans="2:3" x14ac:dyDescent="0.35">
      <c r="B2861" s="3"/>
      <c r="C2861" s="3"/>
    </row>
    <row r="2862" spans="2:3" x14ac:dyDescent="0.35">
      <c r="B2862" s="3"/>
      <c r="C2862" s="3"/>
    </row>
    <row r="2863" spans="2:3" x14ac:dyDescent="0.35">
      <c r="B2863" s="3"/>
      <c r="C2863" s="3"/>
    </row>
    <row r="2864" spans="2:3" x14ac:dyDescent="0.35">
      <c r="B2864" s="3"/>
      <c r="C2864" s="3"/>
    </row>
    <row r="2865" spans="2:3" x14ac:dyDescent="0.35">
      <c r="B2865" s="3"/>
      <c r="C2865" s="3"/>
    </row>
    <row r="2866" spans="2:3" x14ac:dyDescent="0.35">
      <c r="B2866" s="3"/>
      <c r="C2866" s="3"/>
    </row>
    <row r="2867" spans="2:3" x14ac:dyDescent="0.35">
      <c r="B2867" s="3"/>
      <c r="C2867" s="3"/>
    </row>
    <row r="2868" spans="2:3" x14ac:dyDescent="0.35">
      <c r="B2868" s="3"/>
      <c r="C2868" s="3"/>
    </row>
    <row r="2869" spans="2:3" x14ac:dyDescent="0.35">
      <c r="B2869" s="3"/>
      <c r="C2869" s="3"/>
    </row>
    <row r="2870" spans="2:3" x14ac:dyDescent="0.35">
      <c r="B2870" s="3"/>
      <c r="C2870" s="3"/>
    </row>
    <row r="2871" spans="2:3" x14ac:dyDescent="0.35">
      <c r="B2871" s="3"/>
      <c r="C2871" s="3"/>
    </row>
    <row r="2872" spans="2:3" x14ac:dyDescent="0.35">
      <c r="B2872" s="3"/>
      <c r="C2872" s="3"/>
    </row>
    <row r="2873" spans="2:3" x14ac:dyDescent="0.35">
      <c r="B2873" s="3"/>
      <c r="C2873" s="3"/>
    </row>
    <row r="2874" spans="2:3" x14ac:dyDescent="0.35">
      <c r="B2874" s="3"/>
      <c r="C2874" s="3"/>
    </row>
    <row r="2875" spans="2:3" x14ac:dyDescent="0.35">
      <c r="B2875" s="3"/>
      <c r="C2875" s="3"/>
    </row>
    <row r="2876" spans="2:3" x14ac:dyDescent="0.35">
      <c r="B2876" s="3"/>
      <c r="C2876" s="3"/>
    </row>
    <row r="2877" spans="2:3" x14ac:dyDescent="0.35">
      <c r="B2877" s="3"/>
      <c r="C2877" s="3"/>
    </row>
    <row r="2878" spans="2:3" x14ac:dyDescent="0.35">
      <c r="B2878" s="3"/>
      <c r="C2878" s="3"/>
    </row>
    <row r="2879" spans="2:3" x14ac:dyDescent="0.35">
      <c r="B2879" s="3"/>
      <c r="C2879" s="3"/>
    </row>
    <row r="2880" spans="2:3" x14ac:dyDescent="0.35">
      <c r="B2880" s="3"/>
      <c r="C2880" s="3"/>
    </row>
    <row r="2881" spans="2:3" x14ac:dyDescent="0.35">
      <c r="B2881" s="3"/>
      <c r="C2881" s="3"/>
    </row>
    <row r="2882" spans="2:3" x14ac:dyDescent="0.35">
      <c r="B2882" s="3"/>
      <c r="C2882" s="3"/>
    </row>
    <row r="2883" spans="2:3" x14ac:dyDescent="0.35">
      <c r="B2883" s="3"/>
      <c r="C2883" s="3"/>
    </row>
    <row r="2884" spans="2:3" x14ac:dyDescent="0.35">
      <c r="B2884" s="3"/>
      <c r="C2884" s="3"/>
    </row>
    <row r="2885" spans="2:3" x14ac:dyDescent="0.35">
      <c r="B2885" s="3"/>
      <c r="C2885" s="3"/>
    </row>
    <row r="2886" spans="2:3" x14ac:dyDescent="0.35">
      <c r="B2886" s="3"/>
      <c r="C2886" s="3"/>
    </row>
    <row r="2887" spans="2:3" x14ac:dyDescent="0.35">
      <c r="B2887" s="3"/>
      <c r="C2887" s="3"/>
    </row>
    <row r="2888" spans="2:3" x14ac:dyDescent="0.35">
      <c r="B2888" s="3"/>
      <c r="C2888" s="3"/>
    </row>
    <row r="2889" spans="2:3" x14ac:dyDescent="0.35">
      <c r="B2889" s="3"/>
      <c r="C2889" s="3"/>
    </row>
    <row r="2890" spans="2:3" x14ac:dyDescent="0.35">
      <c r="B2890" s="3"/>
      <c r="C2890" s="3"/>
    </row>
    <row r="2891" spans="2:3" x14ac:dyDescent="0.35">
      <c r="B2891" s="3"/>
      <c r="C2891" s="3"/>
    </row>
    <row r="2892" spans="2:3" x14ac:dyDescent="0.35">
      <c r="B2892" s="3"/>
      <c r="C2892" s="3"/>
    </row>
    <row r="2893" spans="2:3" x14ac:dyDescent="0.35">
      <c r="B2893" s="3"/>
      <c r="C2893" s="3"/>
    </row>
    <row r="2894" spans="2:3" x14ac:dyDescent="0.35">
      <c r="B2894" s="3"/>
      <c r="C2894" s="3"/>
    </row>
    <row r="2895" spans="2:3" x14ac:dyDescent="0.35">
      <c r="B2895" s="3"/>
      <c r="C2895" s="3"/>
    </row>
    <row r="2896" spans="2:3" x14ac:dyDescent="0.35">
      <c r="B2896" s="3"/>
      <c r="C2896" s="3"/>
    </row>
    <row r="2897" spans="2:3" x14ac:dyDescent="0.35">
      <c r="B2897" s="3"/>
      <c r="C2897" s="3"/>
    </row>
    <row r="2898" spans="2:3" x14ac:dyDescent="0.35">
      <c r="B2898" s="3"/>
      <c r="C2898" s="3"/>
    </row>
    <row r="2899" spans="2:3" x14ac:dyDescent="0.35">
      <c r="B2899" s="3"/>
      <c r="C2899" s="3"/>
    </row>
    <row r="2900" spans="2:3" x14ac:dyDescent="0.35">
      <c r="B2900" s="3"/>
      <c r="C2900" s="3"/>
    </row>
    <row r="2901" spans="2:3" x14ac:dyDescent="0.35">
      <c r="B2901" s="3"/>
      <c r="C2901" s="3"/>
    </row>
    <row r="2902" spans="2:3" x14ac:dyDescent="0.35">
      <c r="B2902" s="3"/>
      <c r="C2902" s="3"/>
    </row>
    <row r="2903" spans="2:3" x14ac:dyDescent="0.35">
      <c r="B2903" s="3"/>
      <c r="C2903" s="3"/>
    </row>
    <row r="2904" spans="2:3" x14ac:dyDescent="0.35">
      <c r="B2904" s="3"/>
      <c r="C2904" s="3"/>
    </row>
    <row r="2905" spans="2:3" x14ac:dyDescent="0.35">
      <c r="B2905" s="3"/>
      <c r="C2905" s="3"/>
    </row>
    <row r="2906" spans="2:3" x14ac:dyDescent="0.35">
      <c r="B2906" s="3"/>
      <c r="C2906" s="3"/>
    </row>
    <row r="2907" spans="2:3" x14ac:dyDescent="0.35">
      <c r="B2907" s="3"/>
      <c r="C2907" s="3"/>
    </row>
    <row r="2908" spans="2:3" x14ac:dyDescent="0.35">
      <c r="B2908" s="3"/>
      <c r="C2908" s="3"/>
    </row>
    <row r="2909" spans="2:3" x14ac:dyDescent="0.35">
      <c r="B2909" s="3"/>
      <c r="C2909" s="3"/>
    </row>
    <row r="2910" spans="2:3" x14ac:dyDescent="0.35">
      <c r="B2910" s="3"/>
      <c r="C2910" s="3"/>
    </row>
    <row r="2911" spans="2:3" x14ac:dyDescent="0.35">
      <c r="B2911" s="3"/>
      <c r="C2911" s="3"/>
    </row>
    <row r="2912" spans="2:3" x14ac:dyDescent="0.35">
      <c r="B2912" s="3"/>
      <c r="C2912" s="3"/>
    </row>
    <row r="2913" spans="2:3" x14ac:dyDescent="0.35">
      <c r="B2913" s="3"/>
      <c r="C2913" s="3"/>
    </row>
    <row r="2914" spans="2:3" x14ac:dyDescent="0.35">
      <c r="B2914" s="3"/>
      <c r="C2914" s="3"/>
    </row>
    <row r="2915" spans="2:3" x14ac:dyDescent="0.35">
      <c r="B2915" s="3"/>
      <c r="C2915" s="3"/>
    </row>
    <row r="2916" spans="2:3" x14ac:dyDescent="0.35">
      <c r="B2916" s="3"/>
      <c r="C2916" s="3"/>
    </row>
    <row r="2917" spans="2:3" x14ac:dyDescent="0.35">
      <c r="B2917" s="3"/>
      <c r="C2917" s="3"/>
    </row>
    <row r="2918" spans="2:3" x14ac:dyDescent="0.35">
      <c r="B2918" s="3"/>
      <c r="C2918" s="3"/>
    </row>
    <row r="2919" spans="2:3" x14ac:dyDescent="0.35">
      <c r="B2919" s="3"/>
      <c r="C2919" s="3"/>
    </row>
    <row r="2920" spans="2:3" x14ac:dyDescent="0.35">
      <c r="B2920" s="3"/>
      <c r="C2920" s="3"/>
    </row>
    <row r="2921" spans="2:3" x14ac:dyDescent="0.35">
      <c r="B2921" s="3"/>
      <c r="C2921" s="3"/>
    </row>
    <row r="2922" spans="2:3" x14ac:dyDescent="0.35">
      <c r="B2922" s="3"/>
      <c r="C2922" s="3"/>
    </row>
    <row r="2923" spans="2:3" x14ac:dyDescent="0.35">
      <c r="B2923" s="3"/>
      <c r="C2923" s="3"/>
    </row>
    <row r="2924" spans="2:3" x14ac:dyDescent="0.35">
      <c r="B2924" s="3"/>
      <c r="C2924" s="3"/>
    </row>
    <row r="2925" spans="2:3" x14ac:dyDescent="0.35">
      <c r="B2925" s="3"/>
      <c r="C2925" s="3"/>
    </row>
    <row r="2926" spans="2:3" x14ac:dyDescent="0.35">
      <c r="B2926" s="3"/>
      <c r="C2926" s="3"/>
    </row>
    <row r="2927" spans="2:3" x14ac:dyDescent="0.35">
      <c r="B2927" s="3"/>
      <c r="C2927" s="3"/>
    </row>
    <row r="2928" spans="2:3" x14ac:dyDescent="0.35">
      <c r="B2928" s="3"/>
      <c r="C2928" s="3"/>
    </row>
    <row r="2929" spans="2:3" x14ac:dyDescent="0.35">
      <c r="B2929" s="3"/>
      <c r="C2929" s="3"/>
    </row>
    <row r="2930" spans="2:3" x14ac:dyDescent="0.35">
      <c r="B2930" s="3"/>
      <c r="C2930" s="3"/>
    </row>
    <row r="2931" spans="2:3" x14ac:dyDescent="0.35">
      <c r="B2931" s="3"/>
      <c r="C2931" s="3"/>
    </row>
    <row r="2932" spans="2:3" x14ac:dyDescent="0.35">
      <c r="B2932" s="3"/>
      <c r="C2932" s="3"/>
    </row>
    <row r="2933" spans="2:3" x14ac:dyDescent="0.35">
      <c r="B2933" s="3"/>
      <c r="C2933" s="3"/>
    </row>
    <row r="2934" spans="2:3" x14ac:dyDescent="0.35">
      <c r="B2934" s="3"/>
      <c r="C2934" s="3"/>
    </row>
    <row r="2935" spans="2:3" x14ac:dyDescent="0.35">
      <c r="B2935" s="3"/>
      <c r="C2935" s="3"/>
    </row>
    <row r="2936" spans="2:3" x14ac:dyDescent="0.35">
      <c r="B2936" s="3"/>
      <c r="C2936" s="3"/>
    </row>
    <row r="2937" spans="2:3" x14ac:dyDescent="0.35">
      <c r="B2937" s="3"/>
      <c r="C2937" s="3"/>
    </row>
    <row r="2938" spans="2:3" x14ac:dyDescent="0.35">
      <c r="B2938" s="3"/>
      <c r="C2938" s="3"/>
    </row>
    <row r="2939" spans="2:3" x14ac:dyDescent="0.35">
      <c r="B2939" s="3"/>
      <c r="C2939" s="3"/>
    </row>
    <row r="2940" spans="2:3" x14ac:dyDescent="0.35">
      <c r="B2940" s="3"/>
      <c r="C2940" s="3"/>
    </row>
    <row r="2941" spans="2:3" x14ac:dyDescent="0.35">
      <c r="B2941" s="3"/>
      <c r="C2941" s="3"/>
    </row>
    <row r="2942" spans="2:3" x14ac:dyDescent="0.35">
      <c r="B2942" s="3"/>
      <c r="C2942" s="3"/>
    </row>
    <row r="2943" spans="2:3" x14ac:dyDescent="0.35">
      <c r="B2943" s="3"/>
      <c r="C2943" s="3"/>
    </row>
    <row r="2944" spans="2:3" x14ac:dyDescent="0.35">
      <c r="B2944" s="3"/>
      <c r="C2944" s="3"/>
    </row>
    <row r="2945" spans="2:3" x14ac:dyDescent="0.35">
      <c r="B2945" s="3"/>
      <c r="C2945" s="3"/>
    </row>
    <row r="2946" spans="2:3" x14ac:dyDescent="0.35">
      <c r="B2946" s="3"/>
      <c r="C2946" s="3"/>
    </row>
    <row r="2947" spans="2:3" x14ac:dyDescent="0.35">
      <c r="B2947" s="3"/>
      <c r="C2947" s="3"/>
    </row>
    <row r="2948" spans="2:3" x14ac:dyDescent="0.35">
      <c r="B2948" s="3"/>
      <c r="C2948" s="3"/>
    </row>
    <row r="2949" spans="2:3" x14ac:dyDescent="0.35">
      <c r="B2949" s="3"/>
      <c r="C2949" s="3"/>
    </row>
    <row r="2950" spans="2:3" x14ac:dyDescent="0.35">
      <c r="B2950" s="3"/>
      <c r="C2950" s="3"/>
    </row>
    <row r="2951" spans="2:3" x14ac:dyDescent="0.35">
      <c r="B2951" s="3"/>
      <c r="C2951" s="3"/>
    </row>
    <row r="2952" spans="2:3" x14ac:dyDescent="0.35">
      <c r="B2952" s="3"/>
      <c r="C2952" s="3"/>
    </row>
    <row r="2953" spans="2:3" x14ac:dyDescent="0.35">
      <c r="B2953" s="3"/>
      <c r="C2953" s="3"/>
    </row>
    <row r="2954" spans="2:3" x14ac:dyDescent="0.35">
      <c r="B2954" s="3"/>
      <c r="C2954" s="3"/>
    </row>
    <row r="2955" spans="2:3" x14ac:dyDescent="0.35">
      <c r="B2955" s="3"/>
      <c r="C2955" s="3"/>
    </row>
    <row r="2956" spans="2:3" x14ac:dyDescent="0.35">
      <c r="B2956" s="3"/>
      <c r="C2956" s="3"/>
    </row>
    <row r="2957" spans="2:3" x14ac:dyDescent="0.35">
      <c r="B2957" s="3"/>
      <c r="C2957" s="3"/>
    </row>
    <row r="2958" spans="2:3" x14ac:dyDescent="0.35">
      <c r="B2958" s="3"/>
      <c r="C2958" s="3"/>
    </row>
    <row r="2959" spans="2:3" x14ac:dyDescent="0.35">
      <c r="B2959" s="3"/>
      <c r="C2959" s="3"/>
    </row>
    <row r="2960" spans="2:3" x14ac:dyDescent="0.35">
      <c r="B2960" s="3"/>
      <c r="C2960" s="3"/>
    </row>
    <row r="2961" spans="2:3" x14ac:dyDescent="0.35">
      <c r="B2961" s="3"/>
      <c r="C2961" s="3"/>
    </row>
    <row r="2962" spans="2:3" x14ac:dyDescent="0.35">
      <c r="B2962" s="3"/>
      <c r="C2962" s="3"/>
    </row>
    <row r="2963" spans="2:3" x14ac:dyDescent="0.35">
      <c r="B2963" s="3"/>
      <c r="C2963" s="3"/>
    </row>
    <row r="2964" spans="2:3" x14ac:dyDescent="0.35">
      <c r="B2964" s="3"/>
      <c r="C2964" s="3"/>
    </row>
    <row r="2965" spans="2:3" x14ac:dyDescent="0.35">
      <c r="B2965" s="3"/>
      <c r="C2965" s="3"/>
    </row>
    <row r="2966" spans="2:3" x14ac:dyDescent="0.35">
      <c r="B2966" s="3"/>
      <c r="C2966" s="3"/>
    </row>
    <row r="2967" spans="2:3" x14ac:dyDescent="0.35">
      <c r="B2967" s="3"/>
      <c r="C2967" s="3"/>
    </row>
    <row r="2968" spans="2:3" x14ac:dyDescent="0.35">
      <c r="B2968" s="3"/>
      <c r="C2968" s="3"/>
    </row>
    <row r="2969" spans="2:3" x14ac:dyDescent="0.35">
      <c r="B2969" s="3"/>
      <c r="C2969" s="3"/>
    </row>
    <row r="2970" spans="2:3" x14ac:dyDescent="0.35">
      <c r="B2970" s="3"/>
      <c r="C2970" s="3"/>
    </row>
    <row r="2971" spans="2:3" x14ac:dyDescent="0.35">
      <c r="B2971" s="3"/>
      <c r="C2971" s="3"/>
    </row>
    <row r="2972" spans="2:3" x14ac:dyDescent="0.35">
      <c r="B2972" s="3"/>
      <c r="C2972" s="3"/>
    </row>
    <row r="2973" spans="2:3" x14ac:dyDescent="0.35">
      <c r="B2973" s="3"/>
      <c r="C2973" s="3"/>
    </row>
    <row r="2974" spans="2:3" x14ac:dyDescent="0.35">
      <c r="B2974" s="3"/>
      <c r="C2974" s="3"/>
    </row>
    <row r="2975" spans="2:3" x14ac:dyDescent="0.35">
      <c r="B2975" s="3"/>
      <c r="C2975" s="3"/>
    </row>
    <row r="2976" spans="2:3" x14ac:dyDescent="0.35">
      <c r="B2976" s="3"/>
      <c r="C2976" s="3"/>
    </row>
    <row r="2977" spans="2:3" x14ac:dyDescent="0.35">
      <c r="B2977" s="3"/>
      <c r="C2977" s="3"/>
    </row>
    <row r="2978" spans="2:3" x14ac:dyDescent="0.35">
      <c r="B2978" s="3"/>
      <c r="C2978" s="3"/>
    </row>
    <row r="2979" spans="2:3" x14ac:dyDescent="0.35">
      <c r="B2979" s="3"/>
      <c r="C2979" s="3"/>
    </row>
    <row r="2980" spans="2:3" x14ac:dyDescent="0.35">
      <c r="B2980" s="3"/>
      <c r="C2980" s="3"/>
    </row>
    <row r="2981" spans="2:3" x14ac:dyDescent="0.35">
      <c r="B2981" s="3"/>
      <c r="C2981" s="3"/>
    </row>
    <row r="2982" spans="2:3" x14ac:dyDescent="0.35">
      <c r="B2982" s="3"/>
      <c r="C2982" s="3"/>
    </row>
    <row r="2983" spans="2:3" x14ac:dyDescent="0.35">
      <c r="B2983" s="3"/>
      <c r="C2983" s="3"/>
    </row>
    <row r="2984" spans="2:3" x14ac:dyDescent="0.35">
      <c r="B2984" s="3"/>
      <c r="C2984" s="3"/>
    </row>
    <row r="2985" spans="2:3" x14ac:dyDescent="0.35">
      <c r="B2985" s="3"/>
      <c r="C2985" s="3"/>
    </row>
    <row r="2986" spans="2:3" x14ac:dyDescent="0.35">
      <c r="B2986" s="3"/>
      <c r="C2986" s="3"/>
    </row>
    <row r="2987" spans="2:3" x14ac:dyDescent="0.35">
      <c r="B2987" s="3"/>
      <c r="C2987" s="3"/>
    </row>
    <row r="2988" spans="2:3" x14ac:dyDescent="0.35">
      <c r="B2988" s="3"/>
      <c r="C2988" s="3"/>
    </row>
    <row r="2989" spans="2:3" x14ac:dyDescent="0.35">
      <c r="B2989" s="3"/>
      <c r="C2989" s="3"/>
    </row>
    <row r="2990" spans="2:3" x14ac:dyDescent="0.35">
      <c r="B2990" s="3"/>
      <c r="C2990" s="3"/>
    </row>
    <row r="2991" spans="2:3" x14ac:dyDescent="0.35">
      <c r="B2991" s="3"/>
      <c r="C2991" s="3"/>
    </row>
    <row r="2992" spans="2:3" x14ac:dyDescent="0.35">
      <c r="B2992" s="3"/>
      <c r="C2992" s="3"/>
    </row>
    <row r="2993" spans="2:3" x14ac:dyDescent="0.35">
      <c r="B2993" s="3"/>
      <c r="C2993" s="3"/>
    </row>
    <row r="2994" spans="2:3" x14ac:dyDescent="0.35">
      <c r="B2994" s="3"/>
      <c r="C2994" s="3"/>
    </row>
    <row r="2995" spans="2:3" x14ac:dyDescent="0.35">
      <c r="B2995" s="3"/>
      <c r="C2995" s="3"/>
    </row>
    <row r="2996" spans="2:3" x14ac:dyDescent="0.35">
      <c r="B2996" s="3"/>
      <c r="C2996" s="3"/>
    </row>
    <row r="2997" spans="2:3" x14ac:dyDescent="0.35">
      <c r="B2997" s="3"/>
      <c r="C2997" s="3"/>
    </row>
    <row r="2998" spans="2:3" x14ac:dyDescent="0.35">
      <c r="B2998" s="3"/>
      <c r="C2998" s="3"/>
    </row>
    <row r="2999" spans="2:3" x14ac:dyDescent="0.35">
      <c r="B2999" s="3"/>
      <c r="C2999" s="3"/>
    </row>
    <row r="3000" spans="2:3" x14ac:dyDescent="0.35">
      <c r="B3000" s="3"/>
      <c r="C3000" s="3"/>
    </row>
    <row r="3001" spans="2:3" x14ac:dyDescent="0.35">
      <c r="B3001" s="3"/>
      <c r="C3001" s="3"/>
    </row>
    <row r="3002" spans="2:3" x14ac:dyDescent="0.35">
      <c r="B3002" s="3"/>
      <c r="C3002" s="3"/>
    </row>
    <row r="3003" spans="2:3" x14ac:dyDescent="0.35">
      <c r="B3003" s="3"/>
      <c r="C3003" s="3"/>
    </row>
    <row r="3004" spans="2:3" x14ac:dyDescent="0.35">
      <c r="B3004" s="3"/>
      <c r="C3004" s="3"/>
    </row>
    <row r="3005" spans="2:3" x14ac:dyDescent="0.35">
      <c r="B3005" s="3"/>
      <c r="C3005" s="3"/>
    </row>
    <row r="3006" spans="2:3" x14ac:dyDescent="0.35">
      <c r="B3006" s="3"/>
      <c r="C3006" s="3"/>
    </row>
    <row r="3007" spans="2:3" x14ac:dyDescent="0.35">
      <c r="B3007" s="3"/>
      <c r="C3007" s="3"/>
    </row>
    <row r="3008" spans="2:3" x14ac:dyDescent="0.35">
      <c r="B3008" s="3"/>
      <c r="C3008" s="3"/>
    </row>
    <row r="3009" spans="2:3" x14ac:dyDescent="0.35">
      <c r="B3009" s="3"/>
      <c r="C3009" s="3"/>
    </row>
    <row r="3010" spans="2:3" x14ac:dyDescent="0.35">
      <c r="B3010" s="3"/>
      <c r="C3010" s="3"/>
    </row>
    <row r="3011" spans="2:3" x14ac:dyDescent="0.35">
      <c r="B3011" s="3"/>
      <c r="C3011" s="3"/>
    </row>
    <row r="3012" spans="2:3" x14ac:dyDescent="0.35">
      <c r="B3012" s="3"/>
      <c r="C3012" s="3"/>
    </row>
    <row r="3013" spans="2:3" x14ac:dyDescent="0.35">
      <c r="B3013" s="3"/>
      <c r="C3013" s="3"/>
    </row>
    <row r="3014" spans="2:3" x14ac:dyDescent="0.35">
      <c r="B3014" s="3"/>
      <c r="C3014" s="3"/>
    </row>
    <row r="3015" spans="2:3" x14ac:dyDescent="0.35">
      <c r="B3015" s="3"/>
      <c r="C3015" s="3"/>
    </row>
    <row r="3016" spans="2:3" x14ac:dyDescent="0.35">
      <c r="B3016" s="3"/>
      <c r="C3016" s="3"/>
    </row>
    <row r="3017" spans="2:3" x14ac:dyDescent="0.35">
      <c r="B3017" s="3"/>
      <c r="C3017" s="3"/>
    </row>
    <row r="3018" spans="2:3" x14ac:dyDescent="0.35">
      <c r="B3018" s="3"/>
      <c r="C3018" s="3"/>
    </row>
    <row r="3019" spans="2:3" x14ac:dyDescent="0.35">
      <c r="B3019" s="3"/>
      <c r="C3019" s="3"/>
    </row>
    <row r="3020" spans="2:3" x14ac:dyDescent="0.35">
      <c r="B3020" s="3"/>
      <c r="C3020" s="3"/>
    </row>
    <row r="3021" spans="2:3" x14ac:dyDescent="0.35">
      <c r="B3021" s="3"/>
      <c r="C3021" s="3"/>
    </row>
    <row r="3022" spans="2:3" x14ac:dyDescent="0.35">
      <c r="B3022" s="3"/>
      <c r="C3022" s="3"/>
    </row>
    <row r="3023" spans="2:3" x14ac:dyDescent="0.35">
      <c r="B3023" s="3"/>
      <c r="C3023" s="3"/>
    </row>
    <row r="3024" spans="2:3" x14ac:dyDescent="0.35">
      <c r="B3024" s="3"/>
      <c r="C3024" s="3"/>
    </row>
    <row r="3025" spans="2:3" x14ac:dyDescent="0.35">
      <c r="B3025" s="3"/>
      <c r="C3025" s="3"/>
    </row>
    <row r="3026" spans="2:3" x14ac:dyDescent="0.35">
      <c r="B3026" s="3"/>
      <c r="C3026" s="3"/>
    </row>
    <row r="3027" spans="2:3" x14ac:dyDescent="0.35">
      <c r="B3027" s="3"/>
      <c r="C3027" s="3"/>
    </row>
    <row r="3028" spans="2:3" x14ac:dyDescent="0.35">
      <c r="B3028" s="3"/>
      <c r="C3028" s="3"/>
    </row>
    <row r="3029" spans="2:3" x14ac:dyDescent="0.35">
      <c r="B3029" s="3"/>
      <c r="C3029" s="3"/>
    </row>
    <row r="3030" spans="2:3" x14ac:dyDescent="0.35">
      <c r="B3030" s="3"/>
      <c r="C3030" s="3"/>
    </row>
    <row r="3031" spans="2:3" x14ac:dyDescent="0.35">
      <c r="B3031" s="3"/>
      <c r="C3031" s="3"/>
    </row>
    <row r="3032" spans="2:3" x14ac:dyDescent="0.35">
      <c r="B3032" s="3"/>
      <c r="C3032" s="3"/>
    </row>
    <row r="3033" spans="2:3" x14ac:dyDescent="0.35">
      <c r="B3033" s="3"/>
      <c r="C3033" s="3"/>
    </row>
    <row r="3034" spans="2:3" x14ac:dyDescent="0.35">
      <c r="B3034" s="3"/>
      <c r="C3034" s="3"/>
    </row>
    <row r="3035" spans="2:3" x14ac:dyDescent="0.35">
      <c r="B3035" s="3"/>
      <c r="C3035" s="3"/>
    </row>
    <row r="3036" spans="2:3" x14ac:dyDescent="0.35">
      <c r="B3036" s="3"/>
      <c r="C3036" s="3"/>
    </row>
    <row r="3037" spans="2:3" x14ac:dyDescent="0.35">
      <c r="B3037" s="3"/>
      <c r="C3037" s="3"/>
    </row>
    <row r="3038" spans="2:3" x14ac:dyDescent="0.35">
      <c r="B3038" s="3"/>
      <c r="C3038" s="3"/>
    </row>
    <row r="3039" spans="2:3" x14ac:dyDescent="0.35">
      <c r="B3039" s="3"/>
      <c r="C3039" s="3"/>
    </row>
    <row r="3040" spans="2:3" x14ac:dyDescent="0.35">
      <c r="B3040" s="3"/>
      <c r="C3040" s="3"/>
    </row>
    <row r="3041" spans="2:3" x14ac:dyDescent="0.35">
      <c r="B3041" s="3"/>
      <c r="C3041" s="3"/>
    </row>
    <row r="3042" spans="2:3" x14ac:dyDescent="0.35">
      <c r="B3042" s="3"/>
      <c r="C3042" s="3"/>
    </row>
    <row r="3043" spans="2:3" x14ac:dyDescent="0.35">
      <c r="B3043" s="3"/>
      <c r="C3043" s="3"/>
    </row>
    <row r="3044" spans="2:3" x14ac:dyDescent="0.35">
      <c r="B3044" s="3"/>
      <c r="C3044" s="3"/>
    </row>
    <row r="3045" spans="2:3" x14ac:dyDescent="0.35">
      <c r="B3045" s="3"/>
      <c r="C3045" s="3"/>
    </row>
    <row r="3046" spans="2:3" x14ac:dyDescent="0.35">
      <c r="B3046" s="3"/>
      <c r="C3046" s="3"/>
    </row>
    <row r="3047" spans="2:3" x14ac:dyDescent="0.35">
      <c r="B3047" s="3"/>
      <c r="C3047" s="3"/>
    </row>
    <row r="3048" spans="2:3" x14ac:dyDescent="0.35">
      <c r="B3048" s="3"/>
      <c r="C3048" s="3"/>
    </row>
    <row r="3049" spans="2:3" x14ac:dyDescent="0.35">
      <c r="B3049" s="3"/>
      <c r="C3049" s="3"/>
    </row>
    <row r="3050" spans="2:3" x14ac:dyDescent="0.35">
      <c r="B3050" s="3"/>
      <c r="C3050" s="3"/>
    </row>
    <row r="3051" spans="2:3" x14ac:dyDescent="0.35">
      <c r="B3051" s="3"/>
      <c r="C3051" s="3"/>
    </row>
    <row r="3052" spans="2:3" x14ac:dyDescent="0.35">
      <c r="B3052" s="3"/>
      <c r="C3052" s="3"/>
    </row>
    <row r="3053" spans="2:3" x14ac:dyDescent="0.35">
      <c r="B3053" s="3"/>
      <c r="C3053" s="3"/>
    </row>
    <row r="3054" spans="2:3" x14ac:dyDescent="0.35">
      <c r="B3054" s="3"/>
      <c r="C3054" s="3"/>
    </row>
    <row r="3055" spans="2:3" x14ac:dyDescent="0.35">
      <c r="B3055" s="3"/>
      <c r="C3055" s="3"/>
    </row>
    <row r="3056" spans="2:3" x14ac:dyDescent="0.35">
      <c r="B3056" s="3"/>
      <c r="C3056" s="3"/>
    </row>
    <row r="3057" spans="2:3" x14ac:dyDescent="0.35">
      <c r="B3057" s="3"/>
      <c r="C3057" s="3"/>
    </row>
    <row r="3058" spans="2:3" x14ac:dyDescent="0.35">
      <c r="B3058" s="3"/>
      <c r="C3058" s="3"/>
    </row>
    <row r="3059" spans="2:3" x14ac:dyDescent="0.35">
      <c r="B3059" s="3"/>
      <c r="C3059" s="3"/>
    </row>
    <row r="3060" spans="2:3" x14ac:dyDescent="0.35">
      <c r="B3060" s="3"/>
      <c r="C3060" s="3"/>
    </row>
    <row r="3061" spans="2:3" x14ac:dyDescent="0.35">
      <c r="B3061" s="3"/>
      <c r="C3061" s="3"/>
    </row>
    <row r="3062" spans="2:3" x14ac:dyDescent="0.35">
      <c r="B3062" s="3"/>
      <c r="C3062" s="3"/>
    </row>
    <row r="3063" spans="2:3" x14ac:dyDescent="0.35">
      <c r="B3063" s="3"/>
      <c r="C3063" s="3"/>
    </row>
    <row r="3064" spans="2:3" x14ac:dyDescent="0.35">
      <c r="B3064" s="3"/>
      <c r="C3064" s="3"/>
    </row>
    <row r="3065" spans="2:3" x14ac:dyDescent="0.35">
      <c r="B3065" s="3"/>
      <c r="C3065" s="3"/>
    </row>
    <row r="3066" spans="2:3" x14ac:dyDescent="0.35">
      <c r="B3066" s="3"/>
      <c r="C3066" s="3"/>
    </row>
    <row r="3067" spans="2:3" x14ac:dyDescent="0.35">
      <c r="B3067" s="3"/>
      <c r="C3067" s="3"/>
    </row>
    <row r="3068" spans="2:3" x14ac:dyDescent="0.35">
      <c r="B3068" s="3"/>
      <c r="C3068" s="3"/>
    </row>
    <row r="3069" spans="2:3" x14ac:dyDescent="0.35">
      <c r="B3069" s="3"/>
      <c r="C3069" s="3"/>
    </row>
    <row r="3070" spans="2:3" x14ac:dyDescent="0.35">
      <c r="B3070" s="3"/>
      <c r="C3070" s="3"/>
    </row>
    <row r="3071" spans="2:3" x14ac:dyDescent="0.35">
      <c r="B3071" s="3"/>
      <c r="C3071" s="3"/>
    </row>
    <row r="3072" spans="2:3" x14ac:dyDescent="0.35">
      <c r="B3072" s="3"/>
      <c r="C3072" s="3"/>
    </row>
    <row r="3073" spans="2:3" x14ac:dyDescent="0.35">
      <c r="B3073" s="3"/>
      <c r="C3073" s="3"/>
    </row>
    <row r="3074" spans="2:3" x14ac:dyDescent="0.35">
      <c r="B3074" s="3"/>
      <c r="C3074" s="3"/>
    </row>
    <row r="3075" spans="2:3" x14ac:dyDescent="0.35">
      <c r="B3075" s="3"/>
      <c r="C3075" s="3"/>
    </row>
    <row r="3076" spans="2:3" x14ac:dyDescent="0.35">
      <c r="B3076" s="3"/>
      <c r="C3076" s="3"/>
    </row>
    <row r="3077" spans="2:3" x14ac:dyDescent="0.35">
      <c r="B3077" s="3"/>
      <c r="C3077" s="3"/>
    </row>
    <row r="3078" spans="2:3" x14ac:dyDescent="0.35">
      <c r="B3078" s="3"/>
      <c r="C3078" s="3"/>
    </row>
    <row r="3079" spans="2:3" x14ac:dyDescent="0.35">
      <c r="B3079" s="3"/>
      <c r="C3079" s="3"/>
    </row>
    <row r="3080" spans="2:3" x14ac:dyDescent="0.35">
      <c r="B3080" s="3"/>
      <c r="C3080" s="3"/>
    </row>
    <row r="3081" spans="2:3" x14ac:dyDescent="0.35">
      <c r="B3081" s="3"/>
      <c r="C3081" s="3"/>
    </row>
    <row r="3082" spans="2:3" x14ac:dyDescent="0.35">
      <c r="B3082" s="3"/>
      <c r="C3082" s="3"/>
    </row>
    <row r="3083" spans="2:3" x14ac:dyDescent="0.35">
      <c r="B3083" s="3"/>
      <c r="C3083" s="3"/>
    </row>
    <row r="3084" spans="2:3" x14ac:dyDescent="0.35">
      <c r="B3084" s="3"/>
      <c r="C3084" s="3"/>
    </row>
    <row r="3085" spans="2:3" x14ac:dyDescent="0.35">
      <c r="B3085" s="3"/>
      <c r="C3085" s="3"/>
    </row>
    <row r="3086" spans="2:3" x14ac:dyDescent="0.35">
      <c r="B3086" s="3"/>
      <c r="C3086" s="3"/>
    </row>
    <row r="3087" spans="2:3" x14ac:dyDescent="0.35">
      <c r="B3087" s="3"/>
      <c r="C3087" s="3"/>
    </row>
    <row r="3088" spans="2:3" x14ac:dyDescent="0.35">
      <c r="B3088" s="3"/>
      <c r="C3088" s="3"/>
    </row>
    <row r="3089" spans="2:3" x14ac:dyDescent="0.35">
      <c r="B3089" s="3"/>
      <c r="C3089" s="3"/>
    </row>
    <row r="3090" spans="2:3" x14ac:dyDescent="0.35">
      <c r="B3090" s="3"/>
      <c r="C3090" s="3"/>
    </row>
    <row r="3091" spans="2:3" x14ac:dyDescent="0.35">
      <c r="B3091" s="3"/>
      <c r="C3091" s="3"/>
    </row>
    <row r="3092" spans="2:3" x14ac:dyDescent="0.35">
      <c r="B3092" s="3"/>
      <c r="C3092" s="3"/>
    </row>
    <row r="3093" spans="2:3" x14ac:dyDescent="0.35">
      <c r="B3093" s="3"/>
      <c r="C3093" s="3"/>
    </row>
    <row r="3094" spans="2:3" x14ac:dyDescent="0.35">
      <c r="B3094" s="3"/>
      <c r="C3094" s="3"/>
    </row>
    <row r="3095" spans="2:3" x14ac:dyDescent="0.35">
      <c r="B3095" s="3"/>
      <c r="C3095" s="3"/>
    </row>
    <row r="3096" spans="2:3" x14ac:dyDescent="0.35">
      <c r="B3096" s="3"/>
      <c r="C3096" s="3"/>
    </row>
    <row r="3097" spans="2:3" x14ac:dyDescent="0.35">
      <c r="B3097" s="3"/>
      <c r="C3097" s="3"/>
    </row>
    <row r="3098" spans="2:3" x14ac:dyDescent="0.35">
      <c r="B3098" s="3"/>
      <c r="C3098" s="3"/>
    </row>
    <row r="3099" spans="2:3" x14ac:dyDescent="0.35">
      <c r="B3099" s="3"/>
      <c r="C3099" s="3"/>
    </row>
    <row r="3100" spans="2:3" x14ac:dyDescent="0.35">
      <c r="B3100" s="3"/>
      <c r="C3100" s="3"/>
    </row>
    <row r="3101" spans="2:3" x14ac:dyDescent="0.35">
      <c r="B3101" s="3"/>
      <c r="C3101" s="3"/>
    </row>
    <row r="3102" spans="2:3" x14ac:dyDescent="0.35">
      <c r="B3102" s="3"/>
      <c r="C3102" s="3"/>
    </row>
    <row r="3103" spans="2:3" x14ac:dyDescent="0.35">
      <c r="B3103" s="3"/>
      <c r="C3103" s="3"/>
    </row>
    <row r="3104" spans="2:3" x14ac:dyDescent="0.35">
      <c r="B3104" s="3"/>
      <c r="C3104" s="3"/>
    </row>
    <row r="3105" spans="2:3" x14ac:dyDescent="0.35">
      <c r="B3105" s="3"/>
      <c r="C3105" s="3"/>
    </row>
    <row r="3106" spans="2:3" x14ac:dyDescent="0.35">
      <c r="B3106" s="3"/>
      <c r="C3106" s="3"/>
    </row>
    <row r="3107" spans="2:3" x14ac:dyDescent="0.35">
      <c r="B3107" s="3"/>
      <c r="C3107" s="3"/>
    </row>
    <row r="3108" spans="2:3" x14ac:dyDescent="0.35">
      <c r="B3108" s="3"/>
      <c r="C3108" s="3"/>
    </row>
    <row r="3109" spans="2:3" x14ac:dyDescent="0.35">
      <c r="B3109" s="3"/>
      <c r="C3109" s="3"/>
    </row>
    <row r="3110" spans="2:3" x14ac:dyDescent="0.35">
      <c r="B3110" s="3"/>
      <c r="C3110" s="3"/>
    </row>
    <row r="3111" spans="2:3" x14ac:dyDescent="0.35">
      <c r="B3111" s="3"/>
      <c r="C3111" s="3"/>
    </row>
    <row r="3112" spans="2:3" x14ac:dyDescent="0.35">
      <c r="B3112" s="3"/>
      <c r="C3112" s="3"/>
    </row>
    <row r="3113" spans="2:3" x14ac:dyDescent="0.35">
      <c r="B3113" s="3"/>
      <c r="C3113" s="3"/>
    </row>
    <row r="3114" spans="2:3" x14ac:dyDescent="0.35">
      <c r="B3114" s="3"/>
      <c r="C3114" s="3"/>
    </row>
    <row r="3115" spans="2:3" x14ac:dyDescent="0.35">
      <c r="B3115" s="3"/>
      <c r="C3115" s="3"/>
    </row>
    <row r="3116" spans="2:3" x14ac:dyDescent="0.35">
      <c r="B3116" s="3"/>
      <c r="C3116" s="3"/>
    </row>
    <row r="3117" spans="2:3" x14ac:dyDescent="0.35">
      <c r="B3117" s="3"/>
      <c r="C3117" s="3"/>
    </row>
    <row r="3118" spans="2:3" x14ac:dyDescent="0.35">
      <c r="B3118" s="3"/>
      <c r="C3118" s="3"/>
    </row>
    <row r="3119" spans="2:3" x14ac:dyDescent="0.35">
      <c r="B3119" s="3"/>
      <c r="C3119" s="3"/>
    </row>
    <row r="3120" spans="2:3" x14ac:dyDescent="0.35">
      <c r="B3120" s="3"/>
      <c r="C3120" s="3"/>
    </row>
    <row r="3121" spans="2:3" x14ac:dyDescent="0.35">
      <c r="B3121" s="3"/>
      <c r="C3121" s="3"/>
    </row>
    <row r="3122" spans="2:3" x14ac:dyDescent="0.35">
      <c r="B3122" s="3"/>
      <c r="C3122" s="3"/>
    </row>
    <row r="3123" spans="2:3" x14ac:dyDescent="0.35">
      <c r="B3123" s="3"/>
      <c r="C3123" s="3"/>
    </row>
    <row r="3124" spans="2:3" x14ac:dyDescent="0.35">
      <c r="B3124" s="3"/>
      <c r="C3124" s="3"/>
    </row>
    <row r="3125" spans="2:3" x14ac:dyDescent="0.35">
      <c r="B3125" s="3"/>
      <c r="C3125" s="3"/>
    </row>
    <row r="3126" spans="2:3" x14ac:dyDescent="0.35">
      <c r="B3126" s="3"/>
      <c r="C3126" s="3"/>
    </row>
    <row r="3127" spans="2:3" x14ac:dyDescent="0.35">
      <c r="B3127" s="3"/>
      <c r="C3127" s="3"/>
    </row>
    <row r="3128" spans="2:3" x14ac:dyDescent="0.35">
      <c r="B3128" s="3"/>
      <c r="C3128" s="3"/>
    </row>
    <row r="3129" spans="2:3" x14ac:dyDescent="0.35">
      <c r="B3129" s="3"/>
      <c r="C3129" s="3"/>
    </row>
    <row r="3130" spans="2:3" x14ac:dyDescent="0.35">
      <c r="B3130" s="3"/>
      <c r="C3130" s="3"/>
    </row>
    <row r="3131" spans="2:3" x14ac:dyDescent="0.35">
      <c r="B3131" s="3"/>
      <c r="C3131" s="3"/>
    </row>
    <row r="3132" spans="2:3" x14ac:dyDescent="0.35">
      <c r="B3132" s="3"/>
      <c r="C3132" s="3"/>
    </row>
    <row r="3133" spans="2:3" x14ac:dyDescent="0.35">
      <c r="B3133" s="3"/>
      <c r="C3133" s="3"/>
    </row>
    <row r="3134" spans="2:3" x14ac:dyDescent="0.35">
      <c r="B3134" s="3"/>
      <c r="C3134" s="3"/>
    </row>
    <row r="3135" spans="2:3" x14ac:dyDescent="0.35">
      <c r="B3135" s="3"/>
      <c r="C3135" s="3"/>
    </row>
    <row r="3136" spans="2:3" x14ac:dyDescent="0.35">
      <c r="B3136" s="3"/>
      <c r="C3136" s="3"/>
    </row>
    <row r="3137" spans="2:3" x14ac:dyDescent="0.35">
      <c r="B3137" s="3"/>
      <c r="C3137" s="3"/>
    </row>
    <row r="3138" spans="2:3" x14ac:dyDescent="0.35">
      <c r="B3138" s="3"/>
      <c r="C3138" s="3"/>
    </row>
    <row r="3139" spans="2:3" x14ac:dyDescent="0.35">
      <c r="B3139" s="3"/>
      <c r="C3139" s="3"/>
    </row>
    <row r="3140" spans="2:3" x14ac:dyDescent="0.35">
      <c r="B3140" s="3"/>
      <c r="C3140" s="3"/>
    </row>
    <row r="3141" spans="2:3" x14ac:dyDescent="0.35">
      <c r="B3141" s="3"/>
      <c r="C3141" s="3"/>
    </row>
    <row r="3142" spans="2:3" x14ac:dyDescent="0.35">
      <c r="B3142" s="3"/>
      <c r="C3142" s="3"/>
    </row>
    <row r="3143" spans="2:3" x14ac:dyDescent="0.35">
      <c r="B3143" s="3"/>
      <c r="C3143" s="3"/>
    </row>
    <row r="3144" spans="2:3" x14ac:dyDescent="0.35">
      <c r="B3144" s="3"/>
      <c r="C3144" s="3"/>
    </row>
    <row r="3145" spans="2:3" x14ac:dyDescent="0.35">
      <c r="B3145" s="3"/>
      <c r="C3145" s="3"/>
    </row>
    <row r="3146" spans="2:3" x14ac:dyDescent="0.35">
      <c r="B3146" s="3"/>
      <c r="C3146" s="3"/>
    </row>
    <row r="3147" spans="2:3" x14ac:dyDescent="0.35">
      <c r="B3147" s="3"/>
      <c r="C3147" s="3"/>
    </row>
    <row r="3148" spans="2:3" x14ac:dyDescent="0.35">
      <c r="B3148" s="3"/>
      <c r="C3148" s="3"/>
    </row>
    <row r="3149" spans="2:3" x14ac:dyDescent="0.35">
      <c r="B3149" s="3"/>
      <c r="C3149" s="3"/>
    </row>
    <row r="3150" spans="2:3" x14ac:dyDescent="0.35">
      <c r="B3150" s="3"/>
      <c r="C3150" s="3"/>
    </row>
    <row r="3151" spans="2:3" x14ac:dyDescent="0.35">
      <c r="B3151" s="3"/>
      <c r="C3151" s="3"/>
    </row>
    <row r="3152" spans="2:3" x14ac:dyDescent="0.35">
      <c r="B3152" s="3"/>
      <c r="C3152" s="3"/>
    </row>
    <row r="3153" spans="2:3" x14ac:dyDescent="0.35">
      <c r="B3153" s="3"/>
      <c r="C3153" s="3"/>
    </row>
    <row r="3154" spans="2:3" x14ac:dyDescent="0.35">
      <c r="B3154" s="3"/>
      <c r="C3154" s="3"/>
    </row>
    <row r="3155" spans="2:3" x14ac:dyDescent="0.35">
      <c r="B3155" s="3"/>
      <c r="C3155" s="3"/>
    </row>
    <row r="3156" spans="2:3" x14ac:dyDescent="0.35">
      <c r="B3156" s="3"/>
      <c r="C3156" s="3"/>
    </row>
    <row r="3157" spans="2:3" x14ac:dyDescent="0.35">
      <c r="B3157" s="3"/>
      <c r="C3157" s="3"/>
    </row>
    <row r="3158" spans="2:3" x14ac:dyDescent="0.35">
      <c r="B3158" s="3"/>
      <c r="C3158" s="3"/>
    </row>
    <row r="3159" spans="2:3" x14ac:dyDescent="0.35">
      <c r="B3159" s="3"/>
      <c r="C3159" s="3"/>
    </row>
    <row r="3160" spans="2:3" x14ac:dyDescent="0.35">
      <c r="B3160" s="3"/>
      <c r="C3160" s="3"/>
    </row>
    <row r="3161" spans="2:3" x14ac:dyDescent="0.35">
      <c r="B3161" s="3"/>
      <c r="C3161" s="3"/>
    </row>
    <row r="3162" spans="2:3" x14ac:dyDescent="0.35">
      <c r="B3162" s="3"/>
      <c r="C3162" s="3"/>
    </row>
    <row r="3163" spans="2:3" x14ac:dyDescent="0.35">
      <c r="B3163" s="3"/>
      <c r="C3163" s="3"/>
    </row>
    <row r="3164" spans="2:3" x14ac:dyDescent="0.35">
      <c r="B3164" s="3"/>
      <c r="C3164" s="3"/>
    </row>
    <row r="3165" spans="2:3" x14ac:dyDescent="0.35">
      <c r="B3165" s="3"/>
      <c r="C3165" s="3"/>
    </row>
    <row r="3166" spans="2:3" x14ac:dyDescent="0.35">
      <c r="B3166" s="3"/>
      <c r="C3166" s="3"/>
    </row>
    <row r="3167" spans="2:3" x14ac:dyDescent="0.35">
      <c r="B3167" s="3"/>
      <c r="C3167" s="3"/>
    </row>
    <row r="3168" spans="2:3" x14ac:dyDescent="0.35">
      <c r="B3168" s="3"/>
      <c r="C3168" s="3"/>
    </row>
    <row r="3169" spans="2:3" x14ac:dyDescent="0.35">
      <c r="B3169" s="3"/>
      <c r="C3169" s="3"/>
    </row>
    <row r="3170" spans="2:3" x14ac:dyDescent="0.35">
      <c r="B3170" s="3"/>
      <c r="C3170" s="3"/>
    </row>
    <row r="3171" spans="2:3" x14ac:dyDescent="0.35">
      <c r="B3171" s="3"/>
      <c r="C3171" s="3"/>
    </row>
    <row r="3172" spans="2:3" x14ac:dyDescent="0.35">
      <c r="B3172" s="3"/>
      <c r="C3172" s="3"/>
    </row>
    <row r="3173" spans="2:3" x14ac:dyDescent="0.35">
      <c r="B3173" s="3"/>
      <c r="C3173" s="3"/>
    </row>
    <row r="3174" spans="2:3" x14ac:dyDescent="0.35">
      <c r="B3174" s="3"/>
      <c r="C3174" s="3"/>
    </row>
    <row r="3175" spans="2:3" x14ac:dyDescent="0.35">
      <c r="B3175" s="3"/>
      <c r="C3175" s="3"/>
    </row>
    <row r="3176" spans="2:3" x14ac:dyDescent="0.35">
      <c r="B3176" s="3"/>
      <c r="C3176" s="3"/>
    </row>
    <row r="3177" spans="2:3" x14ac:dyDescent="0.35">
      <c r="B3177" s="3"/>
      <c r="C3177" s="3"/>
    </row>
    <row r="3178" spans="2:3" x14ac:dyDescent="0.35">
      <c r="B3178" s="3"/>
      <c r="C3178" s="3"/>
    </row>
    <row r="3179" spans="2:3" x14ac:dyDescent="0.35">
      <c r="B3179" s="3"/>
      <c r="C3179" s="3"/>
    </row>
    <row r="3180" spans="2:3" x14ac:dyDescent="0.35">
      <c r="B3180" s="3"/>
      <c r="C3180" s="3"/>
    </row>
    <row r="3181" spans="2:3" x14ac:dyDescent="0.35">
      <c r="B3181" s="3"/>
      <c r="C3181" s="3"/>
    </row>
    <row r="3182" spans="2:3" x14ac:dyDescent="0.35">
      <c r="B3182" s="3"/>
      <c r="C3182" s="3"/>
    </row>
    <row r="3183" spans="2:3" x14ac:dyDescent="0.35">
      <c r="B3183" s="3"/>
      <c r="C3183" s="3"/>
    </row>
    <row r="3184" spans="2:3" x14ac:dyDescent="0.35">
      <c r="B3184" s="3"/>
      <c r="C3184" s="3"/>
    </row>
    <row r="3185" spans="2:3" x14ac:dyDescent="0.35">
      <c r="B3185" s="3"/>
      <c r="C3185" s="3"/>
    </row>
    <row r="3186" spans="2:3" x14ac:dyDescent="0.35">
      <c r="B3186" s="3"/>
      <c r="C3186" s="3"/>
    </row>
    <row r="3187" spans="2:3" x14ac:dyDescent="0.35">
      <c r="B3187" s="3"/>
      <c r="C3187" s="3"/>
    </row>
    <row r="3188" spans="2:3" x14ac:dyDescent="0.35">
      <c r="B3188" s="3"/>
      <c r="C3188" s="3"/>
    </row>
    <row r="3189" spans="2:3" x14ac:dyDescent="0.35">
      <c r="B3189" s="3"/>
      <c r="C3189" s="3"/>
    </row>
    <row r="3190" spans="2:3" x14ac:dyDescent="0.35">
      <c r="B3190" s="3"/>
      <c r="C3190" s="3"/>
    </row>
    <row r="3191" spans="2:3" x14ac:dyDescent="0.35">
      <c r="B3191" s="3"/>
      <c r="C3191" s="3"/>
    </row>
    <row r="3192" spans="2:3" x14ac:dyDescent="0.35">
      <c r="B3192" s="3"/>
      <c r="C3192" s="3"/>
    </row>
    <row r="3193" spans="2:3" x14ac:dyDescent="0.35">
      <c r="B3193" s="3"/>
      <c r="C3193" s="3"/>
    </row>
    <row r="3194" spans="2:3" x14ac:dyDescent="0.35">
      <c r="B3194" s="3"/>
      <c r="C3194" s="3"/>
    </row>
    <row r="3195" spans="2:3" x14ac:dyDescent="0.35">
      <c r="B3195" s="3"/>
      <c r="C3195" s="3"/>
    </row>
    <row r="3196" spans="2:3" x14ac:dyDescent="0.35">
      <c r="B3196" s="3"/>
      <c r="C3196" s="3"/>
    </row>
    <row r="3197" spans="2:3" x14ac:dyDescent="0.35">
      <c r="B3197" s="3"/>
      <c r="C3197" s="3"/>
    </row>
    <row r="3198" spans="2:3" x14ac:dyDescent="0.35">
      <c r="B3198" s="3"/>
      <c r="C3198" s="3"/>
    </row>
    <row r="3199" spans="2:3" x14ac:dyDescent="0.35">
      <c r="B3199" s="3"/>
      <c r="C3199" s="3"/>
    </row>
    <row r="3200" spans="2:3" x14ac:dyDescent="0.35">
      <c r="B3200" s="3"/>
      <c r="C3200" s="3"/>
    </row>
    <row r="3201" spans="2:3" x14ac:dyDescent="0.35">
      <c r="B3201" s="3"/>
      <c r="C3201" s="3"/>
    </row>
    <row r="3202" spans="2:3" x14ac:dyDescent="0.35">
      <c r="B3202" s="3"/>
      <c r="C3202" s="3"/>
    </row>
    <row r="3203" spans="2:3" x14ac:dyDescent="0.35">
      <c r="B3203" s="3"/>
      <c r="C3203" s="3"/>
    </row>
    <row r="3204" spans="2:3" x14ac:dyDescent="0.35">
      <c r="B3204" s="3"/>
      <c r="C3204" s="3"/>
    </row>
    <row r="3205" spans="2:3" x14ac:dyDescent="0.35">
      <c r="B3205" s="3"/>
      <c r="C3205" s="3"/>
    </row>
    <row r="3206" spans="2:3" x14ac:dyDescent="0.35">
      <c r="B3206" s="3"/>
      <c r="C3206" s="3"/>
    </row>
    <row r="3207" spans="2:3" x14ac:dyDescent="0.35">
      <c r="B3207" s="3"/>
      <c r="C3207" s="3"/>
    </row>
    <row r="3208" spans="2:3" x14ac:dyDescent="0.35">
      <c r="B3208" s="3"/>
      <c r="C3208" s="3"/>
    </row>
    <row r="3209" spans="2:3" x14ac:dyDescent="0.35">
      <c r="B3209" s="3"/>
      <c r="C3209" s="3"/>
    </row>
    <row r="3210" spans="2:3" x14ac:dyDescent="0.35">
      <c r="B3210" s="3"/>
      <c r="C3210" s="3"/>
    </row>
    <row r="3211" spans="2:3" x14ac:dyDescent="0.35">
      <c r="B3211" s="3"/>
      <c r="C3211" s="3"/>
    </row>
    <row r="3212" spans="2:3" x14ac:dyDescent="0.35">
      <c r="B3212" s="3"/>
      <c r="C3212" s="3"/>
    </row>
    <row r="3213" spans="2:3" x14ac:dyDescent="0.35">
      <c r="B3213" s="3"/>
      <c r="C3213" s="3"/>
    </row>
    <row r="3214" spans="2:3" x14ac:dyDescent="0.35">
      <c r="B3214" s="3"/>
      <c r="C3214" s="3"/>
    </row>
    <row r="3215" spans="2:3" x14ac:dyDescent="0.35">
      <c r="B3215" s="3"/>
      <c r="C3215" s="3"/>
    </row>
    <row r="3216" spans="2:3" x14ac:dyDescent="0.35">
      <c r="B3216" s="3"/>
      <c r="C3216" s="3"/>
    </row>
    <row r="3217" spans="2:3" x14ac:dyDescent="0.35">
      <c r="B3217" s="3"/>
      <c r="C3217" s="3"/>
    </row>
    <row r="3218" spans="2:3" x14ac:dyDescent="0.35">
      <c r="B3218" s="3"/>
      <c r="C3218" s="3"/>
    </row>
    <row r="3219" spans="2:3" x14ac:dyDescent="0.35">
      <c r="B3219" s="3"/>
      <c r="C3219" s="3"/>
    </row>
    <row r="3220" spans="2:3" x14ac:dyDescent="0.35">
      <c r="B3220" s="3"/>
      <c r="C3220" s="3"/>
    </row>
    <row r="3221" spans="2:3" x14ac:dyDescent="0.35">
      <c r="B3221" s="3"/>
      <c r="C3221" s="3"/>
    </row>
    <row r="3222" spans="2:3" x14ac:dyDescent="0.35">
      <c r="B3222" s="3"/>
      <c r="C3222" s="3"/>
    </row>
    <row r="3223" spans="2:3" x14ac:dyDescent="0.35">
      <c r="B3223" s="3"/>
      <c r="C3223" s="3"/>
    </row>
    <row r="3224" spans="2:3" x14ac:dyDescent="0.35">
      <c r="B3224" s="3"/>
      <c r="C3224" s="3"/>
    </row>
    <row r="3225" spans="2:3" x14ac:dyDescent="0.35">
      <c r="B3225" s="3"/>
      <c r="C3225" s="3"/>
    </row>
    <row r="3226" spans="2:3" x14ac:dyDescent="0.35">
      <c r="B3226" s="3"/>
      <c r="C3226" s="3"/>
    </row>
    <row r="3227" spans="2:3" x14ac:dyDescent="0.35">
      <c r="B3227" s="3"/>
      <c r="C3227" s="3"/>
    </row>
    <row r="3228" spans="2:3" x14ac:dyDescent="0.35">
      <c r="B3228" s="3"/>
      <c r="C3228" s="3"/>
    </row>
    <row r="3229" spans="2:3" x14ac:dyDescent="0.35">
      <c r="B3229" s="3"/>
      <c r="C3229" s="3"/>
    </row>
    <row r="3230" spans="2:3" x14ac:dyDescent="0.35">
      <c r="B3230" s="3"/>
      <c r="C3230" s="3"/>
    </row>
    <row r="3231" spans="2:3" x14ac:dyDescent="0.35">
      <c r="B3231" s="3"/>
      <c r="C3231" s="3"/>
    </row>
    <row r="3232" spans="2:3" x14ac:dyDescent="0.35">
      <c r="B3232" s="3"/>
      <c r="C3232" s="3"/>
    </row>
    <row r="3233" spans="2:3" x14ac:dyDescent="0.35">
      <c r="B3233" s="3"/>
      <c r="C3233" s="3"/>
    </row>
    <row r="3234" spans="2:3" x14ac:dyDescent="0.35">
      <c r="B3234" s="3"/>
      <c r="C3234" s="3"/>
    </row>
    <row r="3235" spans="2:3" x14ac:dyDescent="0.35">
      <c r="B3235" s="3"/>
      <c r="C3235" s="3"/>
    </row>
    <row r="3236" spans="2:3" x14ac:dyDescent="0.35">
      <c r="B3236" s="3"/>
      <c r="C3236" s="3"/>
    </row>
    <row r="3237" spans="2:3" x14ac:dyDescent="0.35">
      <c r="B3237" s="3"/>
      <c r="C3237" s="3"/>
    </row>
    <row r="3238" spans="2:3" x14ac:dyDescent="0.35">
      <c r="B3238" s="3"/>
      <c r="C3238" s="3"/>
    </row>
    <row r="3239" spans="2:3" x14ac:dyDescent="0.35">
      <c r="B3239" s="3"/>
      <c r="C3239" s="3"/>
    </row>
    <row r="3240" spans="2:3" x14ac:dyDescent="0.35">
      <c r="B3240" s="3"/>
      <c r="C3240" s="3"/>
    </row>
    <row r="3241" spans="2:3" x14ac:dyDescent="0.35">
      <c r="B3241" s="3"/>
      <c r="C3241" s="3"/>
    </row>
    <row r="3242" spans="2:3" x14ac:dyDescent="0.35">
      <c r="B3242" s="3"/>
      <c r="C3242" s="3"/>
    </row>
    <row r="3243" spans="2:3" x14ac:dyDescent="0.35">
      <c r="B3243" s="3"/>
      <c r="C3243" s="3"/>
    </row>
    <row r="3244" spans="2:3" x14ac:dyDescent="0.35">
      <c r="B3244" s="3"/>
      <c r="C3244" s="3"/>
    </row>
    <row r="3245" spans="2:3" x14ac:dyDescent="0.35">
      <c r="B3245" s="3"/>
      <c r="C3245" s="3"/>
    </row>
    <row r="3246" spans="2:3" x14ac:dyDescent="0.35">
      <c r="B3246" s="3"/>
      <c r="C3246" s="3"/>
    </row>
    <row r="3247" spans="2:3" x14ac:dyDescent="0.35">
      <c r="B3247" s="3"/>
      <c r="C3247" s="3"/>
    </row>
    <row r="3248" spans="2:3" x14ac:dyDescent="0.35">
      <c r="B3248" s="3"/>
      <c r="C3248" s="3"/>
    </row>
    <row r="3249" spans="2:3" x14ac:dyDescent="0.35">
      <c r="B3249" s="3"/>
      <c r="C3249" s="3"/>
    </row>
    <row r="3250" spans="2:3" x14ac:dyDescent="0.35">
      <c r="B3250" s="3"/>
      <c r="C3250" s="3"/>
    </row>
    <row r="3251" spans="2:3" x14ac:dyDescent="0.35">
      <c r="B3251" s="3"/>
      <c r="C3251" s="3"/>
    </row>
    <row r="3252" spans="2:3" x14ac:dyDescent="0.35">
      <c r="B3252" s="3"/>
      <c r="C3252" s="3"/>
    </row>
    <row r="3253" spans="2:3" x14ac:dyDescent="0.35">
      <c r="B3253" s="3"/>
      <c r="C3253" s="3"/>
    </row>
    <row r="3254" spans="2:3" x14ac:dyDescent="0.35">
      <c r="B3254" s="3"/>
      <c r="C3254" s="3"/>
    </row>
    <row r="3255" spans="2:3" x14ac:dyDescent="0.35">
      <c r="B3255" s="3"/>
      <c r="C3255" s="3"/>
    </row>
    <row r="3256" spans="2:3" x14ac:dyDescent="0.35">
      <c r="B3256" s="3"/>
      <c r="C3256" s="3"/>
    </row>
    <row r="3257" spans="2:3" x14ac:dyDescent="0.35">
      <c r="B3257" s="3"/>
      <c r="C3257" s="3"/>
    </row>
    <row r="3258" spans="2:3" x14ac:dyDescent="0.35">
      <c r="B3258" s="3"/>
      <c r="C3258" s="3"/>
    </row>
    <row r="3259" spans="2:3" x14ac:dyDescent="0.35">
      <c r="B3259" s="3"/>
      <c r="C3259" s="3"/>
    </row>
    <row r="3260" spans="2:3" x14ac:dyDescent="0.35">
      <c r="B3260" s="3"/>
      <c r="C3260" s="3"/>
    </row>
    <row r="3261" spans="2:3" x14ac:dyDescent="0.35">
      <c r="B3261" s="3"/>
      <c r="C3261" s="3"/>
    </row>
    <row r="3262" spans="2:3" x14ac:dyDescent="0.35">
      <c r="B3262" s="3"/>
      <c r="C3262" s="3"/>
    </row>
    <row r="3263" spans="2:3" x14ac:dyDescent="0.35">
      <c r="B3263" s="3"/>
      <c r="C3263" s="3"/>
    </row>
    <row r="3264" spans="2:3" x14ac:dyDescent="0.35">
      <c r="B3264" s="3"/>
      <c r="C3264" s="3"/>
    </row>
    <row r="3265" spans="2:3" x14ac:dyDescent="0.35">
      <c r="B3265" s="3"/>
      <c r="C3265" s="3"/>
    </row>
    <row r="3266" spans="2:3" x14ac:dyDescent="0.35">
      <c r="B3266" s="3"/>
      <c r="C3266" s="3"/>
    </row>
    <row r="3267" spans="2:3" x14ac:dyDescent="0.35">
      <c r="B3267" s="3"/>
      <c r="C3267" s="3"/>
    </row>
    <row r="3268" spans="2:3" x14ac:dyDescent="0.35">
      <c r="B3268" s="3"/>
      <c r="C3268" s="3"/>
    </row>
    <row r="3269" spans="2:3" x14ac:dyDescent="0.35">
      <c r="B3269" s="3"/>
      <c r="C3269" s="3"/>
    </row>
    <row r="3270" spans="2:3" x14ac:dyDescent="0.35">
      <c r="B3270" s="3"/>
      <c r="C3270" s="3"/>
    </row>
    <row r="3271" spans="2:3" x14ac:dyDescent="0.35">
      <c r="B3271" s="3"/>
      <c r="C3271" s="3"/>
    </row>
    <row r="3272" spans="2:3" x14ac:dyDescent="0.35">
      <c r="B3272" s="3"/>
      <c r="C3272" s="3"/>
    </row>
    <row r="3273" spans="2:3" x14ac:dyDescent="0.35">
      <c r="B3273" s="3"/>
      <c r="C3273" s="3"/>
    </row>
    <row r="3274" spans="2:3" x14ac:dyDescent="0.35">
      <c r="B3274" s="3"/>
      <c r="C3274" s="3"/>
    </row>
    <row r="3275" spans="2:3" x14ac:dyDescent="0.35">
      <c r="B3275" s="3"/>
      <c r="C3275" s="3"/>
    </row>
    <row r="3276" spans="2:3" x14ac:dyDescent="0.35">
      <c r="B3276" s="3"/>
      <c r="C3276" s="3"/>
    </row>
    <row r="3277" spans="2:3" x14ac:dyDescent="0.35">
      <c r="B3277" s="3"/>
      <c r="C3277" s="3"/>
    </row>
    <row r="3278" spans="2:3" x14ac:dyDescent="0.35">
      <c r="B3278" s="3"/>
      <c r="C3278" s="3"/>
    </row>
    <row r="3279" spans="2:3" x14ac:dyDescent="0.35">
      <c r="B3279" s="3"/>
      <c r="C3279" s="3"/>
    </row>
    <row r="3280" spans="2:3" x14ac:dyDescent="0.35">
      <c r="B3280" s="3"/>
      <c r="C3280" s="3"/>
    </row>
    <row r="3281" spans="2:3" x14ac:dyDescent="0.35">
      <c r="B3281" s="3"/>
      <c r="C3281" s="3"/>
    </row>
    <row r="3282" spans="2:3" x14ac:dyDescent="0.35">
      <c r="B3282" s="3"/>
      <c r="C3282" s="3"/>
    </row>
    <row r="3283" spans="2:3" x14ac:dyDescent="0.35">
      <c r="B3283" s="3"/>
      <c r="C3283" s="3"/>
    </row>
    <row r="3284" spans="2:3" x14ac:dyDescent="0.35">
      <c r="B3284" s="3"/>
      <c r="C3284" s="3"/>
    </row>
    <row r="3285" spans="2:3" x14ac:dyDescent="0.35">
      <c r="B3285" s="3"/>
      <c r="C3285" s="3"/>
    </row>
    <row r="3286" spans="2:3" x14ac:dyDescent="0.35">
      <c r="B3286" s="3"/>
      <c r="C3286" s="3"/>
    </row>
    <row r="3287" spans="2:3" x14ac:dyDescent="0.35">
      <c r="B3287" s="3"/>
      <c r="C3287" s="3"/>
    </row>
    <row r="3288" spans="2:3" x14ac:dyDescent="0.35">
      <c r="B3288" s="3"/>
      <c r="C3288" s="3"/>
    </row>
    <row r="3289" spans="2:3" x14ac:dyDescent="0.35">
      <c r="B3289" s="3"/>
      <c r="C3289" s="3"/>
    </row>
    <row r="3290" spans="2:3" x14ac:dyDescent="0.35">
      <c r="B3290" s="3"/>
      <c r="C3290" s="3"/>
    </row>
    <row r="3291" spans="2:3" x14ac:dyDescent="0.35">
      <c r="B3291" s="3"/>
      <c r="C3291" s="3"/>
    </row>
    <row r="3292" spans="2:3" x14ac:dyDescent="0.35">
      <c r="B3292" s="3"/>
      <c r="C3292" s="3"/>
    </row>
    <row r="3293" spans="2:3" x14ac:dyDescent="0.35">
      <c r="B3293" s="3"/>
      <c r="C3293" s="3"/>
    </row>
    <row r="3294" spans="2:3" x14ac:dyDescent="0.35">
      <c r="B3294" s="3"/>
      <c r="C3294" s="3"/>
    </row>
    <row r="3295" spans="2:3" x14ac:dyDescent="0.35">
      <c r="B3295" s="3"/>
      <c r="C3295" s="3"/>
    </row>
    <row r="3296" spans="2:3" x14ac:dyDescent="0.35">
      <c r="B3296" s="3"/>
      <c r="C3296" s="3"/>
    </row>
    <row r="3297" spans="2:3" x14ac:dyDescent="0.35">
      <c r="B3297" s="3"/>
      <c r="C3297" s="3"/>
    </row>
    <row r="3298" spans="2:3" x14ac:dyDescent="0.35">
      <c r="B3298" s="3"/>
      <c r="C3298" s="3"/>
    </row>
    <row r="3299" spans="2:3" x14ac:dyDescent="0.35">
      <c r="B3299" s="3"/>
      <c r="C3299" s="3"/>
    </row>
    <row r="3300" spans="2:3" x14ac:dyDescent="0.35">
      <c r="B3300" s="3"/>
      <c r="C3300" s="3"/>
    </row>
    <row r="3301" spans="2:3" x14ac:dyDescent="0.35">
      <c r="B3301" s="3"/>
      <c r="C3301" s="3"/>
    </row>
    <row r="3302" spans="2:3" x14ac:dyDescent="0.35">
      <c r="B3302" s="3"/>
      <c r="C3302" s="3"/>
    </row>
    <row r="3303" spans="2:3" x14ac:dyDescent="0.35">
      <c r="B3303" s="3"/>
      <c r="C3303" s="3"/>
    </row>
    <row r="3304" spans="2:3" x14ac:dyDescent="0.35">
      <c r="B3304" s="3"/>
      <c r="C3304" s="3"/>
    </row>
    <row r="3305" spans="2:3" x14ac:dyDescent="0.35">
      <c r="B3305" s="3"/>
      <c r="C3305" s="3"/>
    </row>
    <row r="3306" spans="2:3" x14ac:dyDescent="0.35">
      <c r="B3306" s="3"/>
      <c r="C3306" s="3"/>
    </row>
    <row r="3307" spans="2:3" x14ac:dyDescent="0.35">
      <c r="B3307" s="3"/>
      <c r="C3307" s="3"/>
    </row>
    <row r="3308" spans="2:3" x14ac:dyDescent="0.35">
      <c r="B3308" s="3"/>
      <c r="C3308" s="3"/>
    </row>
    <row r="3309" spans="2:3" x14ac:dyDescent="0.35">
      <c r="B3309" s="3"/>
      <c r="C3309" s="3"/>
    </row>
    <row r="3310" spans="2:3" x14ac:dyDescent="0.35">
      <c r="B3310" s="3"/>
      <c r="C3310" s="3"/>
    </row>
    <row r="3311" spans="2:3" x14ac:dyDescent="0.35">
      <c r="B3311" s="3"/>
      <c r="C3311" s="3"/>
    </row>
    <row r="3312" spans="2:3" x14ac:dyDescent="0.35">
      <c r="B3312" s="3"/>
      <c r="C3312" s="3"/>
    </row>
    <row r="3313" spans="2:3" x14ac:dyDescent="0.35">
      <c r="B3313" s="3"/>
      <c r="C3313" s="3"/>
    </row>
    <row r="3314" spans="2:3" x14ac:dyDescent="0.35">
      <c r="B3314" s="3"/>
      <c r="C3314" s="3"/>
    </row>
    <row r="3315" spans="2:3" x14ac:dyDescent="0.35">
      <c r="B3315" s="3"/>
      <c r="C3315" s="3"/>
    </row>
    <row r="3316" spans="2:3" x14ac:dyDescent="0.35">
      <c r="B3316" s="3"/>
      <c r="C3316" s="3"/>
    </row>
    <row r="3317" spans="2:3" x14ac:dyDescent="0.35">
      <c r="B3317" s="3"/>
      <c r="C3317" s="3"/>
    </row>
    <row r="3318" spans="2:3" x14ac:dyDescent="0.35">
      <c r="B3318" s="3"/>
      <c r="C3318" s="3"/>
    </row>
    <row r="3319" spans="2:3" x14ac:dyDescent="0.35">
      <c r="B3319" s="3"/>
      <c r="C3319" s="3"/>
    </row>
    <row r="3320" spans="2:3" x14ac:dyDescent="0.35">
      <c r="B3320" s="3"/>
      <c r="C3320" s="3"/>
    </row>
    <row r="3321" spans="2:3" x14ac:dyDescent="0.35">
      <c r="B3321" s="3"/>
      <c r="C3321" s="3"/>
    </row>
    <row r="3322" spans="2:3" x14ac:dyDescent="0.35">
      <c r="B3322" s="3"/>
      <c r="C3322" s="3"/>
    </row>
    <row r="3323" spans="2:3" x14ac:dyDescent="0.35">
      <c r="B3323" s="3"/>
      <c r="C3323" s="3"/>
    </row>
    <row r="3324" spans="2:3" x14ac:dyDescent="0.35">
      <c r="B3324" s="3"/>
      <c r="C3324" s="3"/>
    </row>
    <row r="3325" spans="2:3" x14ac:dyDescent="0.35">
      <c r="B3325" s="3"/>
      <c r="C3325" s="3"/>
    </row>
    <row r="3326" spans="2:3" x14ac:dyDescent="0.35">
      <c r="B3326" s="3"/>
      <c r="C3326" s="3"/>
    </row>
    <row r="3327" spans="2:3" x14ac:dyDescent="0.35">
      <c r="B3327" s="3"/>
      <c r="C3327" s="3"/>
    </row>
    <row r="3328" spans="2:3" x14ac:dyDescent="0.35">
      <c r="B3328" s="3"/>
      <c r="C3328" s="3"/>
    </row>
    <row r="3329" spans="2:3" x14ac:dyDescent="0.35">
      <c r="B3329" s="3"/>
      <c r="C3329" s="3"/>
    </row>
    <row r="3330" spans="2:3" x14ac:dyDescent="0.35">
      <c r="B3330" s="3"/>
      <c r="C3330" s="3"/>
    </row>
    <row r="3331" spans="2:3" x14ac:dyDescent="0.35">
      <c r="B3331" s="3"/>
      <c r="C3331" s="3"/>
    </row>
    <row r="3332" spans="2:3" x14ac:dyDescent="0.35">
      <c r="B3332" s="3"/>
      <c r="C3332" s="3"/>
    </row>
    <row r="3333" spans="2:3" x14ac:dyDescent="0.35">
      <c r="B3333" s="3"/>
      <c r="C3333" s="3"/>
    </row>
    <row r="3334" spans="2:3" x14ac:dyDescent="0.35">
      <c r="B3334" s="3"/>
      <c r="C3334" s="3"/>
    </row>
    <row r="3335" spans="2:3" x14ac:dyDescent="0.35">
      <c r="B3335" s="3"/>
      <c r="C3335" s="3"/>
    </row>
    <row r="3336" spans="2:3" x14ac:dyDescent="0.35">
      <c r="B3336" s="3"/>
      <c r="C3336" s="3"/>
    </row>
    <row r="3337" spans="2:3" x14ac:dyDescent="0.35">
      <c r="B3337" s="3"/>
      <c r="C3337" s="3"/>
    </row>
    <row r="3338" spans="2:3" x14ac:dyDescent="0.35">
      <c r="B3338" s="3"/>
      <c r="C3338" s="3"/>
    </row>
    <row r="3339" spans="2:3" x14ac:dyDescent="0.35">
      <c r="B3339" s="3"/>
      <c r="C3339" s="3"/>
    </row>
    <row r="3340" spans="2:3" x14ac:dyDescent="0.35">
      <c r="B3340" s="3"/>
      <c r="C3340" s="3"/>
    </row>
    <row r="3341" spans="2:3" x14ac:dyDescent="0.35">
      <c r="B3341" s="3"/>
      <c r="C3341" s="3"/>
    </row>
    <row r="3342" spans="2:3" x14ac:dyDescent="0.35">
      <c r="B3342" s="3"/>
      <c r="C3342" s="3"/>
    </row>
    <row r="3343" spans="2:3" x14ac:dyDescent="0.35">
      <c r="B3343" s="3"/>
      <c r="C3343" s="3"/>
    </row>
    <row r="3344" spans="2:3" x14ac:dyDescent="0.35">
      <c r="B3344" s="3"/>
      <c r="C3344" s="3"/>
    </row>
    <row r="3345" spans="2:3" x14ac:dyDescent="0.35">
      <c r="B3345" s="3"/>
      <c r="C3345" s="3"/>
    </row>
    <row r="3346" spans="2:3" x14ac:dyDescent="0.35">
      <c r="B3346" s="3"/>
      <c r="C3346" s="3"/>
    </row>
    <row r="3347" spans="2:3" x14ac:dyDescent="0.35">
      <c r="B3347" s="3"/>
      <c r="C3347" s="3"/>
    </row>
    <row r="3348" spans="2:3" x14ac:dyDescent="0.35">
      <c r="B3348" s="3"/>
      <c r="C3348" s="3"/>
    </row>
    <row r="3349" spans="2:3" x14ac:dyDescent="0.35">
      <c r="B3349" s="3"/>
      <c r="C3349" s="3"/>
    </row>
    <row r="3350" spans="2:3" x14ac:dyDescent="0.35">
      <c r="B3350" s="3"/>
      <c r="C3350" s="3"/>
    </row>
    <row r="3351" spans="2:3" x14ac:dyDescent="0.35">
      <c r="B3351" s="3"/>
      <c r="C3351" s="3"/>
    </row>
    <row r="3352" spans="2:3" x14ac:dyDescent="0.35">
      <c r="B3352" s="3"/>
      <c r="C3352" s="3"/>
    </row>
    <row r="3353" spans="2:3" x14ac:dyDescent="0.35">
      <c r="B3353" s="3"/>
      <c r="C3353" s="3"/>
    </row>
    <row r="3354" spans="2:3" x14ac:dyDescent="0.35">
      <c r="B3354" s="3"/>
      <c r="C3354" s="3"/>
    </row>
    <row r="3355" spans="2:3" x14ac:dyDescent="0.35">
      <c r="B3355" s="3"/>
      <c r="C3355" s="3"/>
    </row>
    <row r="3356" spans="2:3" x14ac:dyDescent="0.35">
      <c r="B3356" s="3"/>
      <c r="C3356" s="3"/>
    </row>
    <row r="3357" spans="2:3" x14ac:dyDescent="0.35">
      <c r="B3357" s="3"/>
      <c r="C3357" s="3"/>
    </row>
    <row r="3358" spans="2:3" x14ac:dyDescent="0.35">
      <c r="B3358" s="3"/>
      <c r="C3358" s="3"/>
    </row>
    <row r="3359" spans="2:3" x14ac:dyDescent="0.35">
      <c r="B3359" s="3"/>
      <c r="C3359" s="3"/>
    </row>
    <row r="3360" spans="2:3" x14ac:dyDescent="0.35">
      <c r="B3360" s="3"/>
      <c r="C3360" s="3"/>
    </row>
    <row r="3361" spans="2:3" x14ac:dyDescent="0.35">
      <c r="B3361" s="3"/>
      <c r="C3361" s="3"/>
    </row>
    <row r="3362" spans="2:3" x14ac:dyDescent="0.35">
      <c r="B3362" s="3"/>
      <c r="C3362" s="3"/>
    </row>
    <row r="3363" spans="2:3" x14ac:dyDescent="0.35">
      <c r="B3363" s="3"/>
      <c r="C3363" s="3"/>
    </row>
    <row r="3364" spans="2:3" x14ac:dyDescent="0.35">
      <c r="B3364" s="3"/>
      <c r="C3364" s="3"/>
    </row>
    <row r="3365" spans="2:3" x14ac:dyDescent="0.35">
      <c r="B3365" s="3"/>
      <c r="C3365" s="3"/>
    </row>
    <row r="3366" spans="2:3" x14ac:dyDescent="0.35">
      <c r="B3366" s="3"/>
      <c r="C3366" s="3"/>
    </row>
    <row r="3367" spans="2:3" x14ac:dyDescent="0.35">
      <c r="B3367" s="3"/>
      <c r="C3367" s="3"/>
    </row>
    <row r="3368" spans="2:3" x14ac:dyDescent="0.35">
      <c r="B3368" s="3"/>
      <c r="C3368" s="3"/>
    </row>
    <row r="3369" spans="2:3" x14ac:dyDescent="0.35">
      <c r="B3369" s="3"/>
      <c r="C3369" s="3"/>
    </row>
    <row r="3370" spans="2:3" x14ac:dyDescent="0.35">
      <c r="B3370" s="3"/>
      <c r="C3370" s="3"/>
    </row>
    <row r="3371" spans="2:3" x14ac:dyDescent="0.35">
      <c r="B3371" s="3"/>
      <c r="C3371" s="3"/>
    </row>
    <row r="3372" spans="2:3" x14ac:dyDescent="0.35">
      <c r="B3372" s="3"/>
      <c r="C3372" s="3"/>
    </row>
    <row r="3373" spans="2:3" x14ac:dyDescent="0.35">
      <c r="B3373" s="3"/>
      <c r="C3373" s="3"/>
    </row>
    <row r="3374" spans="2:3" x14ac:dyDescent="0.35">
      <c r="B3374" s="3"/>
      <c r="C3374" s="3"/>
    </row>
    <row r="3375" spans="2:3" x14ac:dyDescent="0.35">
      <c r="B3375" s="3"/>
      <c r="C3375" s="3"/>
    </row>
    <row r="3376" spans="2:3" x14ac:dyDescent="0.35">
      <c r="B3376" s="3"/>
      <c r="C3376" s="3"/>
    </row>
    <row r="3377" spans="2:3" x14ac:dyDescent="0.35">
      <c r="B3377" s="3"/>
      <c r="C3377" s="3"/>
    </row>
    <row r="3378" spans="2:3" x14ac:dyDescent="0.35">
      <c r="B3378" s="3"/>
      <c r="C3378" s="3"/>
    </row>
    <row r="3379" spans="2:3" x14ac:dyDescent="0.35">
      <c r="B3379" s="3"/>
      <c r="C3379" s="3"/>
    </row>
    <row r="3380" spans="2:3" x14ac:dyDescent="0.35">
      <c r="B3380" s="3"/>
      <c r="C3380" s="3"/>
    </row>
    <row r="3381" spans="2:3" x14ac:dyDescent="0.35">
      <c r="B3381" s="3"/>
      <c r="C3381" s="3"/>
    </row>
    <row r="3382" spans="2:3" x14ac:dyDescent="0.35">
      <c r="B3382" s="3"/>
      <c r="C3382" s="3"/>
    </row>
    <row r="3383" spans="2:3" x14ac:dyDescent="0.35">
      <c r="B3383" s="3"/>
      <c r="C3383" s="3"/>
    </row>
    <row r="3384" spans="2:3" x14ac:dyDescent="0.35">
      <c r="B3384" s="3"/>
      <c r="C3384" s="3"/>
    </row>
    <row r="3385" spans="2:3" x14ac:dyDescent="0.35">
      <c r="B3385" s="3"/>
      <c r="C3385" s="3"/>
    </row>
    <row r="3386" spans="2:3" x14ac:dyDescent="0.35">
      <c r="B3386" s="3"/>
      <c r="C3386" s="3"/>
    </row>
    <row r="3387" spans="2:3" x14ac:dyDescent="0.35">
      <c r="B3387" s="3"/>
      <c r="C3387" s="3"/>
    </row>
    <row r="3388" spans="2:3" x14ac:dyDescent="0.35">
      <c r="B3388" s="3"/>
      <c r="C3388" s="3"/>
    </row>
    <row r="3389" spans="2:3" x14ac:dyDescent="0.35">
      <c r="B3389" s="3"/>
      <c r="C3389" s="3"/>
    </row>
    <row r="3390" spans="2:3" x14ac:dyDescent="0.35">
      <c r="B3390" s="3"/>
      <c r="C3390" s="3"/>
    </row>
    <row r="3391" spans="2:3" x14ac:dyDescent="0.35">
      <c r="B3391" s="3"/>
      <c r="C3391" s="3"/>
    </row>
    <row r="3392" spans="2:3" x14ac:dyDescent="0.35">
      <c r="B3392" s="3"/>
      <c r="C3392" s="3"/>
    </row>
    <row r="3393" spans="2:3" x14ac:dyDescent="0.35">
      <c r="B3393" s="3"/>
      <c r="C3393" s="3"/>
    </row>
    <row r="3394" spans="2:3" x14ac:dyDescent="0.35">
      <c r="B3394" s="3"/>
      <c r="C3394" s="3"/>
    </row>
    <row r="3395" spans="2:3" x14ac:dyDescent="0.35">
      <c r="B3395" s="3"/>
      <c r="C3395" s="3"/>
    </row>
    <row r="3396" spans="2:3" x14ac:dyDescent="0.35">
      <c r="B3396" s="3"/>
      <c r="C3396" s="3"/>
    </row>
    <row r="3397" spans="2:3" x14ac:dyDescent="0.35">
      <c r="B3397" s="3"/>
      <c r="C3397" s="3"/>
    </row>
    <row r="3398" spans="2:3" x14ac:dyDescent="0.35">
      <c r="B3398" s="3"/>
      <c r="C3398" s="3"/>
    </row>
    <row r="3399" spans="2:3" x14ac:dyDescent="0.35">
      <c r="B3399" s="3"/>
      <c r="C3399" s="3"/>
    </row>
    <row r="3400" spans="2:3" x14ac:dyDescent="0.35">
      <c r="B3400" s="3"/>
      <c r="C3400" s="3"/>
    </row>
    <row r="3401" spans="2:3" x14ac:dyDescent="0.35">
      <c r="B3401" s="3"/>
      <c r="C3401" s="3"/>
    </row>
    <row r="3402" spans="2:3" x14ac:dyDescent="0.35">
      <c r="B3402" s="3"/>
      <c r="C3402" s="3"/>
    </row>
    <row r="3403" spans="2:3" x14ac:dyDescent="0.35">
      <c r="B3403" s="3"/>
      <c r="C3403" s="3"/>
    </row>
    <row r="3404" spans="2:3" x14ac:dyDescent="0.35">
      <c r="B3404" s="3"/>
      <c r="C3404" s="3"/>
    </row>
    <row r="3405" spans="2:3" x14ac:dyDescent="0.35">
      <c r="B3405" s="3"/>
      <c r="C3405" s="3"/>
    </row>
    <row r="3406" spans="2:3" x14ac:dyDescent="0.35">
      <c r="B3406" s="3"/>
      <c r="C3406" s="3"/>
    </row>
    <row r="3407" spans="2:3" x14ac:dyDescent="0.35">
      <c r="B3407" s="3"/>
      <c r="C3407" s="3"/>
    </row>
    <row r="3408" spans="2:3" x14ac:dyDescent="0.35">
      <c r="B3408" s="3"/>
      <c r="C3408" s="3"/>
    </row>
    <row r="3409" spans="2:3" x14ac:dyDescent="0.35">
      <c r="B3409" s="3"/>
      <c r="C3409" s="3"/>
    </row>
    <row r="3410" spans="2:3" x14ac:dyDescent="0.35">
      <c r="B3410" s="3"/>
      <c r="C3410" s="3"/>
    </row>
    <row r="3411" spans="2:3" x14ac:dyDescent="0.35">
      <c r="B3411" s="3"/>
      <c r="C3411" s="3"/>
    </row>
    <row r="3412" spans="2:3" x14ac:dyDescent="0.35">
      <c r="B3412" s="3"/>
      <c r="C3412" s="3"/>
    </row>
    <row r="3413" spans="2:3" x14ac:dyDescent="0.35">
      <c r="B3413" s="3"/>
      <c r="C3413" s="3"/>
    </row>
    <row r="3414" spans="2:3" x14ac:dyDescent="0.35">
      <c r="B3414" s="3"/>
      <c r="C3414" s="3"/>
    </row>
    <row r="3415" spans="2:3" x14ac:dyDescent="0.35">
      <c r="B3415" s="3"/>
      <c r="C3415" s="3"/>
    </row>
    <row r="3416" spans="2:3" x14ac:dyDescent="0.35">
      <c r="B3416" s="3"/>
      <c r="C3416" s="3"/>
    </row>
    <row r="3417" spans="2:3" x14ac:dyDescent="0.35">
      <c r="B3417" s="3"/>
      <c r="C3417" s="3"/>
    </row>
    <row r="3418" spans="2:3" x14ac:dyDescent="0.35">
      <c r="B3418" s="3"/>
      <c r="C3418" s="3"/>
    </row>
    <row r="3419" spans="2:3" x14ac:dyDescent="0.35">
      <c r="B3419" s="3"/>
      <c r="C3419" s="3"/>
    </row>
    <row r="3420" spans="2:3" x14ac:dyDescent="0.35">
      <c r="B3420" s="3"/>
      <c r="C3420" s="3"/>
    </row>
    <row r="3421" spans="2:3" x14ac:dyDescent="0.35">
      <c r="B3421" s="3"/>
      <c r="C3421" s="3"/>
    </row>
    <row r="3422" spans="2:3" x14ac:dyDescent="0.35">
      <c r="B3422" s="3"/>
      <c r="C3422" s="3"/>
    </row>
    <row r="3423" spans="2:3" x14ac:dyDescent="0.35">
      <c r="B3423" s="3"/>
      <c r="C3423" s="3"/>
    </row>
    <row r="3424" spans="2:3" x14ac:dyDescent="0.35">
      <c r="B3424" s="3"/>
      <c r="C3424" s="3"/>
    </row>
    <row r="3425" spans="2:3" x14ac:dyDescent="0.35">
      <c r="B3425" s="3"/>
      <c r="C3425" s="3"/>
    </row>
    <row r="3426" spans="2:3" x14ac:dyDescent="0.35">
      <c r="B3426" s="3"/>
      <c r="C3426" s="3"/>
    </row>
    <row r="3427" spans="2:3" x14ac:dyDescent="0.35">
      <c r="B3427" s="3"/>
      <c r="C3427" s="3"/>
    </row>
    <row r="3428" spans="2:3" x14ac:dyDescent="0.35">
      <c r="B3428" s="3"/>
      <c r="C3428" s="3"/>
    </row>
    <row r="3429" spans="2:3" x14ac:dyDescent="0.35">
      <c r="B3429" s="3"/>
      <c r="C3429" s="3"/>
    </row>
    <row r="3430" spans="2:3" x14ac:dyDescent="0.35">
      <c r="B3430" s="3"/>
      <c r="C3430" s="3"/>
    </row>
    <row r="3431" spans="2:3" x14ac:dyDescent="0.35">
      <c r="B3431" s="3"/>
      <c r="C3431" s="3"/>
    </row>
    <row r="3432" spans="2:3" x14ac:dyDescent="0.35">
      <c r="B3432" s="3"/>
      <c r="C3432" s="3"/>
    </row>
    <row r="3433" spans="2:3" x14ac:dyDescent="0.35">
      <c r="B3433" s="3"/>
      <c r="C3433" s="3"/>
    </row>
    <row r="3434" spans="2:3" x14ac:dyDescent="0.35">
      <c r="B3434" s="3"/>
      <c r="C3434" s="3"/>
    </row>
    <row r="3435" spans="2:3" x14ac:dyDescent="0.35">
      <c r="B3435" s="3"/>
      <c r="C3435" s="3"/>
    </row>
    <row r="3436" spans="2:3" x14ac:dyDescent="0.35">
      <c r="B3436" s="3"/>
      <c r="C3436" s="3"/>
    </row>
    <row r="3437" spans="2:3" x14ac:dyDescent="0.35">
      <c r="B3437" s="3"/>
      <c r="C3437" s="3"/>
    </row>
    <row r="3438" spans="2:3" x14ac:dyDescent="0.35">
      <c r="B3438" s="3"/>
      <c r="C3438" s="3"/>
    </row>
    <row r="3439" spans="2:3" x14ac:dyDescent="0.35">
      <c r="B3439" s="3"/>
      <c r="C3439" s="3"/>
    </row>
    <row r="3440" spans="2:3" x14ac:dyDescent="0.35">
      <c r="B3440" s="3"/>
      <c r="C3440" s="3"/>
    </row>
    <row r="3441" spans="2:3" x14ac:dyDescent="0.35">
      <c r="B3441" s="3"/>
      <c r="C3441" s="3"/>
    </row>
    <row r="3442" spans="2:3" x14ac:dyDescent="0.35">
      <c r="B3442" s="3"/>
      <c r="C3442" s="3"/>
    </row>
    <row r="3443" spans="2:3" x14ac:dyDescent="0.35">
      <c r="B3443" s="3"/>
      <c r="C3443" s="3"/>
    </row>
    <row r="3444" spans="2:3" x14ac:dyDescent="0.35">
      <c r="B3444" s="3"/>
      <c r="C3444" s="3"/>
    </row>
    <row r="3445" spans="2:3" x14ac:dyDescent="0.35">
      <c r="B3445" s="3"/>
      <c r="C3445" s="3"/>
    </row>
    <row r="3446" spans="2:3" x14ac:dyDescent="0.35">
      <c r="B3446" s="3"/>
      <c r="C3446" s="3"/>
    </row>
    <row r="3447" spans="2:3" x14ac:dyDescent="0.35">
      <c r="B3447" s="3"/>
      <c r="C3447" s="3"/>
    </row>
    <row r="3448" spans="2:3" x14ac:dyDescent="0.35">
      <c r="B3448" s="3"/>
      <c r="C3448" s="3"/>
    </row>
    <row r="3449" spans="2:3" x14ac:dyDescent="0.35">
      <c r="B3449" s="3"/>
      <c r="C3449" s="3"/>
    </row>
    <row r="3450" spans="2:3" x14ac:dyDescent="0.35">
      <c r="B3450" s="3"/>
      <c r="C3450" s="3"/>
    </row>
    <row r="3451" spans="2:3" x14ac:dyDescent="0.35">
      <c r="B3451" s="3"/>
      <c r="C3451" s="3"/>
    </row>
    <row r="3452" spans="2:3" x14ac:dyDescent="0.35">
      <c r="B3452" s="3"/>
      <c r="C3452" s="3"/>
    </row>
    <row r="3453" spans="2:3" x14ac:dyDescent="0.35">
      <c r="B3453" s="3"/>
      <c r="C3453" s="3"/>
    </row>
    <row r="3454" spans="2:3" x14ac:dyDescent="0.35">
      <c r="B3454" s="3"/>
      <c r="C3454" s="3"/>
    </row>
    <row r="3455" spans="2:3" x14ac:dyDescent="0.35">
      <c r="B3455" s="3"/>
      <c r="C3455" s="3"/>
    </row>
    <row r="3456" spans="2:3" x14ac:dyDescent="0.35">
      <c r="B3456" s="3"/>
      <c r="C3456" s="3"/>
    </row>
    <row r="3457" spans="2:3" x14ac:dyDescent="0.35">
      <c r="B3457" s="3"/>
      <c r="C3457" s="3"/>
    </row>
    <row r="3458" spans="2:3" x14ac:dyDescent="0.35">
      <c r="B3458" s="3"/>
      <c r="C3458" s="3"/>
    </row>
    <row r="3459" spans="2:3" x14ac:dyDescent="0.35">
      <c r="B3459" s="3"/>
      <c r="C3459" s="3"/>
    </row>
    <row r="3460" spans="2:3" x14ac:dyDescent="0.35">
      <c r="B3460" s="3"/>
      <c r="C3460" s="3"/>
    </row>
    <row r="3461" spans="2:3" x14ac:dyDescent="0.35">
      <c r="B3461" s="3"/>
      <c r="C3461" s="3"/>
    </row>
    <row r="3462" spans="2:3" x14ac:dyDescent="0.35">
      <c r="B3462" s="3"/>
      <c r="C3462" s="3"/>
    </row>
    <row r="3463" spans="2:3" x14ac:dyDescent="0.35">
      <c r="B3463" s="3"/>
      <c r="C3463" s="3"/>
    </row>
    <row r="3464" spans="2:3" x14ac:dyDescent="0.35">
      <c r="B3464" s="3"/>
      <c r="C3464" s="3"/>
    </row>
    <row r="3465" spans="2:3" x14ac:dyDescent="0.35">
      <c r="B3465" s="3"/>
      <c r="C3465" s="3"/>
    </row>
    <row r="3466" spans="2:3" x14ac:dyDescent="0.35">
      <c r="B3466" s="3"/>
      <c r="C3466" s="3"/>
    </row>
    <row r="3467" spans="2:3" x14ac:dyDescent="0.35">
      <c r="B3467" s="3"/>
      <c r="C3467" s="3"/>
    </row>
    <row r="3468" spans="2:3" x14ac:dyDescent="0.35">
      <c r="B3468" s="3"/>
      <c r="C3468" s="3"/>
    </row>
    <row r="3469" spans="2:3" x14ac:dyDescent="0.35">
      <c r="B3469" s="3"/>
      <c r="C3469" s="3"/>
    </row>
    <row r="3470" spans="2:3" x14ac:dyDescent="0.35">
      <c r="B3470" s="3"/>
      <c r="C3470" s="3"/>
    </row>
    <row r="3471" spans="2:3" x14ac:dyDescent="0.35">
      <c r="B3471" s="3"/>
      <c r="C3471" s="3"/>
    </row>
    <row r="3472" spans="2:3" x14ac:dyDescent="0.35">
      <c r="B3472" s="3"/>
      <c r="C3472" s="3"/>
    </row>
    <row r="3473" spans="2:3" x14ac:dyDescent="0.35">
      <c r="B3473" s="3"/>
      <c r="C3473" s="3"/>
    </row>
    <row r="3474" spans="2:3" x14ac:dyDescent="0.35">
      <c r="B3474" s="3"/>
      <c r="C3474" s="3"/>
    </row>
    <row r="3475" spans="2:3" x14ac:dyDescent="0.35">
      <c r="B3475" s="3"/>
      <c r="C3475" s="3"/>
    </row>
    <row r="3476" spans="2:3" x14ac:dyDescent="0.35">
      <c r="B3476" s="3"/>
      <c r="C3476" s="3"/>
    </row>
    <row r="3477" spans="2:3" x14ac:dyDescent="0.35">
      <c r="B3477" s="3"/>
      <c r="C3477" s="3"/>
    </row>
    <row r="3478" spans="2:3" x14ac:dyDescent="0.35">
      <c r="B3478" s="3"/>
      <c r="C3478" s="3"/>
    </row>
    <row r="3479" spans="2:3" x14ac:dyDescent="0.35">
      <c r="B3479" s="3"/>
      <c r="C3479" s="3"/>
    </row>
    <row r="3480" spans="2:3" x14ac:dyDescent="0.35">
      <c r="B3480" s="3"/>
      <c r="C3480" s="3"/>
    </row>
    <row r="3481" spans="2:3" x14ac:dyDescent="0.35">
      <c r="B3481" s="3"/>
      <c r="C3481" s="3"/>
    </row>
    <row r="3482" spans="2:3" x14ac:dyDescent="0.35">
      <c r="B3482" s="3"/>
      <c r="C3482" s="3"/>
    </row>
    <row r="3483" spans="2:3" x14ac:dyDescent="0.35">
      <c r="B3483" s="3"/>
      <c r="C3483" s="3"/>
    </row>
    <row r="3484" spans="2:3" x14ac:dyDescent="0.35">
      <c r="B3484" s="3"/>
      <c r="C3484" s="3"/>
    </row>
    <row r="3485" spans="2:3" x14ac:dyDescent="0.35">
      <c r="B3485" s="3"/>
      <c r="C3485" s="3"/>
    </row>
    <row r="3486" spans="2:3" x14ac:dyDescent="0.35">
      <c r="B3486" s="3"/>
      <c r="C3486" s="3"/>
    </row>
    <row r="3487" spans="2:3" x14ac:dyDescent="0.35">
      <c r="B3487" s="3"/>
      <c r="C3487" s="3"/>
    </row>
    <row r="3488" spans="2:3" x14ac:dyDescent="0.35">
      <c r="B3488" s="3"/>
      <c r="C3488" s="3"/>
    </row>
    <row r="3489" spans="2:3" x14ac:dyDescent="0.35">
      <c r="B3489" s="3"/>
      <c r="C3489" s="3"/>
    </row>
    <row r="3490" spans="2:3" x14ac:dyDescent="0.35">
      <c r="B3490" s="3"/>
      <c r="C3490" s="3"/>
    </row>
    <row r="3491" spans="2:3" x14ac:dyDescent="0.35">
      <c r="B3491" s="3"/>
      <c r="C3491" s="3"/>
    </row>
    <row r="3492" spans="2:3" x14ac:dyDescent="0.35">
      <c r="B3492" s="3"/>
      <c r="C3492" s="3"/>
    </row>
    <row r="3493" spans="2:3" x14ac:dyDescent="0.35">
      <c r="B3493" s="3"/>
      <c r="C3493" s="3"/>
    </row>
    <row r="3494" spans="2:3" x14ac:dyDescent="0.35">
      <c r="B3494" s="3"/>
      <c r="C3494" s="3"/>
    </row>
    <row r="3495" spans="2:3" x14ac:dyDescent="0.35">
      <c r="B3495" s="3"/>
      <c r="C3495" s="3"/>
    </row>
    <row r="3496" spans="2:3" x14ac:dyDescent="0.35">
      <c r="B3496" s="3"/>
      <c r="C3496" s="3"/>
    </row>
    <row r="3497" spans="2:3" x14ac:dyDescent="0.35">
      <c r="B3497" s="3"/>
      <c r="C3497" s="3"/>
    </row>
    <row r="3498" spans="2:3" x14ac:dyDescent="0.35">
      <c r="B3498" s="3"/>
      <c r="C3498" s="3"/>
    </row>
    <row r="3499" spans="2:3" x14ac:dyDescent="0.35">
      <c r="B3499" s="3"/>
      <c r="C3499" s="3"/>
    </row>
    <row r="3500" spans="2:3" x14ac:dyDescent="0.35">
      <c r="B3500" s="3"/>
      <c r="C3500" s="3"/>
    </row>
    <row r="3501" spans="2:3" x14ac:dyDescent="0.35">
      <c r="B3501" s="3"/>
      <c r="C3501" s="3"/>
    </row>
    <row r="3502" spans="2:3" x14ac:dyDescent="0.35">
      <c r="B3502" s="3"/>
      <c r="C3502" s="3"/>
    </row>
    <row r="3503" spans="2:3" x14ac:dyDescent="0.35">
      <c r="B3503" s="3"/>
      <c r="C3503" s="3"/>
    </row>
    <row r="3504" spans="2:3" x14ac:dyDescent="0.35">
      <c r="B3504" s="3"/>
      <c r="C3504" s="3"/>
    </row>
    <row r="3505" spans="2:3" x14ac:dyDescent="0.35">
      <c r="B3505" s="3"/>
      <c r="C3505" s="3"/>
    </row>
    <row r="3506" spans="2:3" x14ac:dyDescent="0.35">
      <c r="B3506" s="3"/>
      <c r="C3506" s="3"/>
    </row>
    <row r="3507" spans="2:3" x14ac:dyDescent="0.35">
      <c r="B3507" s="3"/>
      <c r="C3507" s="3"/>
    </row>
    <row r="3508" spans="2:3" x14ac:dyDescent="0.35">
      <c r="B3508" s="3"/>
      <c r="C3508" s="3"/>
    </row>
    <row r="3509" spans="2:3" x14ac:dyDescent="0.35">
      <c r="B3509" s="3"/>
      <c r="C3509" s="3"/>
    </row>
    <row r="3510" spans="2:3" x14ac:dyDescent="0.35">
      <c r="B3510" s="3"/>
      <c r="C3510" s="3"/>
    </row>
    <row r="3511" spans="2:3" x14ac:dyDescent="0.35">
      <c r="B3511" s="3"/>
      <c r="C3511" s="3"/>
    </row>
    <row r="3512" spans="2:3" x14ac:dyDescent="0.35">
      <c r="B3512" s="3"/>
      <c r="C3512" s="3"/>
    </row>
    <row r="3513" spans="2:3" x14ac:dyDescent="0.35">
      <c r="B3513" s="3"/>
      <c r="C3513" s="3"/>
    </row>
    <row r="3514" spans="2:3" x14ac:dyDescent="0.35">
      <c r="B3514" s="3"/>
      <c r="C3514" s="3"/>
    </row>
    <row r="3515" spans="2:3" x14ac:dyDescent="0.35">
      <c r="B3515" s="3"/>
      <c r="C3515" s="3"/>
    </row>
    <row r="3516" spans="2:3" x14ac:dyDescent="0.35">
      <c r="B3516" s="3"/>
      <c r="C3516" s="3"/>
    </row>
    <row r="3517" spans="2:3" x14ac:dyDescent="0.35">
      <c r="B3517" s="3"/>
      <c r="C3517" s="3"/>
    </row>
    <row r="3518" spans="2:3" x14ac:dyDescent="0.35">
      <c r="B3518" s="3"/>
      <c r="C3518" s="3"/>
    </row>
    <row r="3519" spans="2:3" x14ac:dyDescent="0.35">
      <c r="B3519" s="3"/>
      <c r="C3519" s="3"/>
    </row>
    <row r="3520" spans="2:3" x14ac:dyDescent="0.35">
      <c r="B3520" s="3"/>
      <c r="C3520" s="3"/>
    </row>
    <row r="3521" spans="2:3" x14ac:dyDescent="0.35">
      <c r="B3521" s="3"/>
      <c r="C3521" s="3"/>
    </row>
    <row r="3522" spans="2:3" x14ac:dyDescent="0.35">
      <c r="B3522" s="3"/>
      <c r="C3522" s="3"/>
    </row>
    <row r="3523" spans="2:3" x14ac:dyDescent="0.35">
      <c r="B3523" s="3"/>
      <c r="C3523" s="3"/>
    </row>
    <row r="3524" spans="2:3" x14ac:dyDescent="0.35">
      <c r="B3524" s="3"/>
      <c r="C3524" s="3"/>
    </row>
    <row r="3525" spans="2:3" x14ac:dyDescent="0.35">
      <c r="B3525" s="3"/>
      <c r="C3525" s="3"/>
    </row>
    <row r="3526" spans="2:3" x14ac:dyDescent="0.35">
      <c r="B3526" s="3"/>
      <c r="C3526" s="3"/>
    </row>
    <row r="3527" spans="2:3" x14ac:dyDescent="0.35">
      <c r="B3527" s="3"/>
      <c r="C3527" s="3"/>
    </row>
    <row r="3528" spans="2:3" x14ac:dyDescent="0.35">
      <c r="B3528" s="3"/>
      <c r="C3528" s="3"/>
    </row>
    <row r="3529" spans="2:3" x14ac:dyDescent="0.35">
      <c r="B3529" s="3"/>
      <c r="C3529" s="3"/>
    </row>
    <row r="3530" spans="2:3" x14ac:dyDescent="0.35">
      <c r="B3530" s="3"/>
      <c r="C3530" s="3"/>
    </row>
    <row r="3531" spans="2:3" x14ac:dyDescent="0.35">
      <c r="B3531" s="3"/>
      <c r="C3531" s="3"/>
    </row>
    <row r="3532" spans="2:3" x14ac:dyDescent="0.35">
      <c r="B3532" s="3"/>
      <c r="C3532" s="3"/>
    </row>
    <row r="3533" spans="2:3" x14ac:dyDescent="0.35">
      <c r="B3533" s="3"/>
      <c r="C3533" s="3"/>
    </row>
    <row r="3534" spans="2:3" x14ac:dyDescent="0.35">
      <c r="B3534" s="3"/>
      <c r="C3534" s="3"/>
    </row>
    <row r="3535" spans="2:3" x14ac:dyDescent="0.35">
      <c r="B3535" s="3"/>
      <c r="C3535" s="3"/>
    </row>
    <row r="3536" spans="2:3" x14ac:dyDescent="0.35">
      <c r="B3536" s="3"/>
      <c r="C3536" s="3"/>
    </row>
    <row r="3537" spans="2:3" x14ac:dyDescent="0.35">
      <c r="B3537" s="3"/>
      <c r="C3537" s="3"/>
    </row>
    <row r="3538" spans="2:3" x14ac:dyDescent="0.35">
      <c r="B3538" s="3"/>
      <c r="C3538" s="3"/>
    </row>
    <row r="3539" spans="2:3" x14ac:dyDescent="0.35">
      <c r="B3539" s="3"/>
      <c r="C3539" s="3"/>
    </row>
    <row r="3540" spans="2:3" x14ac:dyDescent="0.35">
      <c r="B3540" s="3"/>
      <c r="C3540" s="3"/>
    </row>
    <row r="3541" spans="2:3" x14ac:dyDescent="0.35">
      <c r="B3541" s="3"/>
      <c r="C3541" s="3"/>
    </row>
    <row r="3542" spans="2:3" x14ac:dyDescent="0.35">
      <c r="B3542" s="3"/>
      <c r="C3542" s="3"/>
    </row>
    <row r="3543" spans="2:3" x14ac:dyDescent="0.35">
      <c r="B3543" s="3"/>
      <c r="C3543" s="3"/>
    </row>
    <row r="3544" spans="2:3" x14ac:dyDescent="0.35">
      <c r="B3544" s="3"/>
      <c r="C3544" s="3"/>
    </row>
    <row r="3545" spans="2:3" x14ac:dyDescent="0.35">
      <c r="B3545" s="3"/>
      <c r="C3545" s="3"/>
    </row>
    <row r="3546" spans="2:3" x14ac:dyDescent="0.35">
      <c r="B3546" s="3"/>
      <c r="C3546" s="3"/>
    </row>
    <row r="3547" spans="2:3" x14ac:dyDescent="0.35">
      <c r="B3547" s="3"/>
      <c r="C3547" s="3"/>
    </row>
    <row r="3548" spans="2:3" x14ac:dyDescent="0.35">
      <c r="B3548" s="3"/>
      <c r="C3548" s="3"/>
    </row>
    <row r="3549" spans="2:3" x14ac:dyDescent="0.35">
      <c r="B3549" s="3"/>
      <c r="C3549" s="3"/>
    </row>
    <row r="3550" spans="2:3" x14ac:dyDescent="0.35">
      <c r="B3550" s="3"/>
      <c r="C3550" s="3"/>
    </row>
    <row r="3551" spans="2:3" x14ac:dyDescent="0.35">
      <c r="B3551" s="3"/>
      <c r="C3551" s="3"/>
    </row>
    <row r="3552" spans="2:3" x14ac:dyDescent="0.35">
      <c r="B3552" s="3"/>
      <c r="C3552" s="3"/>
    </row>
    <row r="3553" spans="2:3" x14ac:dyDescent="0.35">
      <c r="B3553" s="3"/>
      <c r="C3553" s="3"/>
    </row>
    <row r="3554" spans="2:3" x14ac:dyDescent="0.35">
      <c r="B3554" s="3"/>
      <c r="C3554" s="3"/>
    </row>
    <row r="3555" spans="2:3" x14ac:dyDescent="0.35">
      <c r="B3555" s="3"/>
      <c r="C3555" s="3"/>
    </row>
    <row r="3556" spans="2:3" x14ac:dyDescent="0.35">
      <c r="B3556" s="3"/>
      <c r="C3556" s="3"/>
    </row>
    <row r="3557" spans="2:3" x14ac:dyDescent="0.35">
      <c r="B3557" s="3"/>
      <c r="C3557" s="3"/>
    </row>
    <row r="3558" spans="2:3" x14ac:dyDescent="0.35">
      <c r="B3558" s="3"/>
      <c r="C3558" s="3"/>
    </row>
    <row r="3559" spans="2:3" x14ac:dyDescent="0.35">
      <c r="B3559" s="3"/>
      <c r="C3559" s="3"/>
    </row>
    <row r="3560" spans="2:3" x14ac:dyDescent="0.35">
      <c r="B3560" s="3"/>
      <c r="C3560" s="3"/>
    </row>
    <row r="3561" spans="2:3" x14ac:dyDescent="0.35">
      <c r="B3561" s="3"/>
      <c r="C3561" s="3"/>
    </row>
    <row r="3562" spans="2:3" x14ac:dyDescent="0.35">
      <c r="B3562" s="3"/>
      <c r="C3562" s="3"/>
    </row>
    <row r="3563" spans="2:3" x14ac:dyDescent="0.35">
      <c r="B3563" s="3"/>
      <c r="C3563" s="3"/>
    </row>
    <row r="3564" spans="2:3" x14ac:dyDescent="0.35">
      <c r="B3564" s="3"/>
      <c r="C3564" s="3"/>
    </row>
    <row r="3565" spans="2:3" x14ac:dyDescent="0.35">
      <c r="B3565" s="3"/>
      <c r="C3565" s="3"/>
    </row>
    <row r="3566" spans="2:3" x14ac:dyDescent="0.35">
      <c r="B3566" s="3"/>
      <c r="C3566" s="3"/>
    </row>
    <row r="3567" spans="2:3" x14ac:dyDescent="0.35">
      <c r="B3567" s="3"/>
      <c r="C3567" s="3"/>
    </row>
    <row r="3568" spans="2:3" x14ac:dyDescent="0.35">
      <c r="B3568" s="3"/>
      <c r="C3568" s="3"/>
    </row>
    <row r="3569" spans="2:3" x14ac:dyDescent="0.35">
      <c r="B3569" s="3"/>
      <c r="C3569" s="3"/>
    </row>
    <row r="3570" spans="2:3" x14ac:dyDescent="0.35">
      <c r="B3570" s="3"/>
      <c r="C3570" s="3"/>
    </row>
    <row r="3571" spans="2:3" x14ac:dyDescent="0.35">
      <c r="B3571" s="3"/>
      <c r="C3571" s="3"/>
    </row>
    <row r="3572" spans="2:3" x14ac:dyDescent="0.35">
      <c r="B3572" s="3"/>
      <c r="C3572" s="3"/>
    </row>
    <row r="3573" spans="2:3" x14ac:dyDescent="0.35">
      <c r="B3573" s="3"/>
      <c r="C3573" s="3"/>
    </row>
    <row r="3574" spans="2:3" x14ac:dyDescent="0.35">
      <c r="B3574" s="3"/>
      <c r="C3574" s="3"/>
    </row>
    <row r="3575" spans="2:3" x14ac:dyDescent="0.35">
      <c r="B3575" s="3"/>
      <c r="C3575" s="3"/>
    </row>
    <row r="3576" spans="2:3" x14ac:dyDescent="0.35">
      <c r="B3576" s="3"/>
      <c r="C3576" s="3"/>
    </row>
    <row r="3577" spans="2:3" x14ac:dyDescent="0.35">
      <c r="B3577" s="3"/>
      <c r="C3577" s="3"/>
    </row>
    <row r="3578" spans="2:3" x14ac:dyDescent="0.35">
      <c r="B3578" s="3"/>
      <c r="C3578" s="3"/>
    </row>
    <row r="3579" spans="2:3" x14ac:dyDescent="0.35">
      <c r="B3579" s="3"/>
      <c r="C3579" s="3"/>
    </row>
    <row r="3580" spans="2:3" x14ac:dyDescent="0.35">
      <c r="B3580" s="3"/>
      <c r="C3580" s="3"/>
    </row>
    <row r="3581" spans="2:3" x14ac:dyDescent="0.35">
      <c r="B3581" s="3"/>
      <c r="C3581" s="3"/>
    </row>
    <row r="3582" spans="2:3" x14ac:dyDescent="0.35">
      <c r="B3582" s="3"/>
      <c r="C3582" s="3"/>
    </row>
    <row r="3583" spans="2:3" x14ac:dyDescent="0.35">
      <c r="B3583" s="3"/>
      <c r="C3583" s="3"/>
    </row>
    <row r="3584" spans="2:3" x14ac:dyDescent="0.35">
      <c r="B3584" s="3"/>
      <c r="C3584" s="3"/>
    </row>
    <row r="3585" spans="2:3" x14ac:dyDescent="0.35">
      <c r="B3585" s="3"/>
      <c r="C3585" s="3"/>
    </row>
    <row r="3586" spans="2:3" x14ac:dyDescent="0.35">
      <c r="B3586" s="3"/>
      <c r="C3586" s="3"/>
    </row>
    <row r="3587" spans="2:3" x14ac:dyDescent="0.35">
      <c r="B3587" s="3"/>
      <c r="C3587" s="3"/>
    </row>
    <row r="3588" spans="2:3" x14ac:dyDescent="0.35">
      <c r="B3588" s="3"/>
      <c r="C3588" s="3"/>
    </row>
    <row r="3589" spans="2:3" x14ac:dyDescent="0.35">
      <c r="B3589" s="3"/>
      <c r="C3589" s="3"/>
    </row>
    <row r="3590" spans="2:3" x14ac:dyDescent="0.35">
      <c r="B3590" s="3"/>
      <c r="C3590" s="3"/>
    </row>
    <row r="3591" spans="2:3" x14ac:dyDescent="0.35">
      <c r="B3591" s="3"/>
      <c r="C3591" s="3"/>
    </row>
    <row r="3592" spans="2:3" x14ac:dyDescent="0.35">
      <c r="B3592" s="3"/>
      <c r="C3592" s="3"/>
    </row>
    <row r="3593" spans="2:3" x14ac:dyDescent="0.35">
      <c r="B3593" s="3"/>
      <c r="C3593" s="3"/>
    </row>
    <row r="3594" spans="2:3" x14ac:dyDescent="0.35">
      <c r="B3594" s="3"/>
      <c r="C3594" s="3"/>
    </row>
    <row r="3595" spans="2:3" x14ac:dyDescent="0.35">
      <c r="B3595" s="3"/>
      <c r="C3595" s="3"/>
    </row>
    <row r="3596" spans="2:3" x14ac:dyDescent="0.35">
      <c r="B3596" s="3"/>
      <c r="C3596" s="3"/>
    </row>
    <row r="3597" spans="2:3" x14ac:dyDescent="0.35">
      <c r="B3597" s="3"/>
      <c r="C3597" s="3"/>
    </row>
    <row r="3598" spans="2:3" x14ac:dyDescent="0.35">
      <c r="B3598" s="3"/>
      <c r="C3598" s="3"/>
    </row>
    <row r="3599" spans="2:3" x14ac:dyDescent="0.35">
      <c r="B3599" s="3"/>
      <c r="C3599" s="3"/>
    </row>
    <row r="3600" spans="2:3" x14ac:dyDescent="0.35">
      <c r="B3600" s="3"/>
      <c r="C3600" s="3"/>
    </row>
    <row r="3601" spans="2:3" x14ac:dyDescent="0.35">
      <c r="B3601" s="3"/>
      <c r="C3601" s="3"/>
    </row>
    <row r="3602" spans="2:3" x14ac:dyDescent="0.35">
      <c r="B3602" s="3"/>
      <c r="C3602" s="3"/>
    </row>
    <row r="3603" spans="2:3" x14ac:dyDescent="0.35">
      <c r="B3603" s="3"/>
      <c r="C3603" s="3"/>
    </row>
    <row r="3604" spans="2:3" x14ac:dyDescent="0.35">
      <c r="B3604" s="3"/>
      <c r="C3604" s="3"/>
    </row>
    <row r="3605" spans="2:3" x14ac:dyDescent="0.35">
      <c r="B3605" s="3"/>
      <c r="C3605" s="3"/>
    </row>
    <row r="3606" spans="2:3" x14ac:dyDescent="0.35">
      <c r="B3606" s="3"/>
      <c r="C3606" s="3"/>
    </row>
    <row r="3607" spans="2:3" x14ac:dyDescent="0.35">
      <c r="B3607" s="3"/>
      <c r="C3607" s="3"/>
    </row>
    <row r="3608" spans="2:3" x14ac:dyDescent="0.35">
      <c r="B3608" s="3"/>
      <c r="C3608" s="3"/>
    </row>
    <row r="3609" spans="2:3" x14ac:dyDescent="0.35">
      <c r="B3609" s="3"/>
      <c r="C3609" s="3"/>
    </row>
    <row r="3610" spans="2:3" x14ac:dyDescent="0.35">
      <c r="B3610" s="3"/>
      <c r="C3610" s="3"/>
    </row>
    <row r="3611" spans="2:3" x14ac:dyDescent="0.35">
      <c r="B3611" s="3"/>
      <c r="C3611" s="3"/>
    </row>
    <row r="3612" spans="2:3" x14ac:dyDescent="0.35">
      <c r="B3612" s="3"/>
      <c r="C3612" s="3"/>
    </row>
    <row r="3613" spans="2:3" x14ac:dyDescent="0.35">
      <c r="B3613" s="3"/>
      <c r="C3613" s="3"/>
    </row>
    <row r="3614" spans="2:3" x14ac:dyDescent="0.35">
      <c r="B3614" s="3"/>
      <c r="C3614" s="3"/>
    </row>
    <row r="3615" spans="2:3" x14ac:dyDescent="0.35">
      <c r="B3615" s="3"/>
      <c r="C3615" s="3"/>
    </row>
    <row r="3616" spans="2:3" x14ac:dyDescent="0.35">
      <c r="B3616" s="3"/>
      <c r="C3616" s="3"/>
    </row>
    <row r="3617" spans="2:3" x14ac:dyDescent="0.35">
      <c r="B3617" s="3"/>
      <c r="C3617" s="3"/>
    </row>
    <row r="3618" spans="2:3" x14ac:dyDescent="0.35">
      <c r="B3618" s="3"/>
      <c r="C3618" s="3"/>
    </row>
    <row r="3619" spans="2:3" x14ac:dyDescent="0.35">
      <c r="B3619" s="3"/>
      <c r="C3619" s="3"/>
    </row>
    <row r="3620" spans="2:3" x14ac:dyDescent="0.35">
      <c r="B3620" s="3"/>
      <c r="C3620" s="3"/>
    </row>
    <row r="3621" spans="2:3" x14ac:dyDescent="0.35">
      <c r="B3621" s="3"/>
      <c r="C3621" s="3"/>
    </row>
    <row r="3622" spans="2:3" x14ac:dyDescent="0.35">
      <c r="B3622" s="3"/>
      <c r="C3622" s="3"/>
    </row>
    <row r="3623" spans="2:3" x14ac:dyDescent="0.35">
      <c r="B3623" s="3"/>
      <c r="C3623" s="3"/>
    </row>
    <row r="3624" spans="2:3" x14ac:dyDescent="0.35">
      <c r="B3624" s="3"/>
      <c r="C3624" s="3"/>
    </row>
    <row r="3625" spans="2:3" x14ac:dyDescent="0.35">
      <c r="B3625" s="3"/>
      <c r="C3625" s="3"/>
    </row>
    <row r="3626" spans="2:3" x14ac:dyDescent="0.35">
      <c r="B3626" s="3"/>
      <c r="C3626" s="3"/>
    </row>
    <row r="3627" spans="2:3" x14ac:dyDescent="0.35">
      <c r="B3627" s="3"/>
      <c r="C3627" s="3"/>
    </row>
    <row r="3628" spans="2:3" x14ac:dyDescent="0.35">
      <c r="B3628" s="3"/>
      <c r="C3628" s="3"/>
    </row>
    <row r="3629" spans="2:3" x14ac:dyDescent="0.35">
      <c r="B3629" s="3"/>
      <c r="C3629" s="3"/>
    </row>
    <row r="3630" spans="2:3" x14ac:dyDescent="0.35">
      <c r="B3630" s="3"/>
      <c r="C3630" s="3"/>
    </row>
    <row r="3631" spans="2:3" x14ac:dyDescent="0.35">
      <c r="B3631" s="3"/>
      <c r="C3631" s="3"/>
    </row>
    <row r="3632" spans="2:3" x14ac:dyDescent="0.35">
      <c r="B3632" s="3"/>
      <c r="C3632" s="3"/>
    </row>
    <row r="3633" spans="2:3" x14ac:dyDescent="0.35">
      <c r="B3633" s="3"/>
      <c r="C3633" s="3"/>
    </row>
    <row r="3634" spans="2:3" x14ac:dyDescent="0.35">
      <c r="B3634" s="3"/>
      <c r="C3634" s="3"/>
    </row>
    <row r="3635" spans="2:3" x14ac:dyDescent="0.35">
      <c r="B3635" s="3"/>
      <c r="C3635" s="3"/>
    </row>
    <row r="3636" spans="2:3" x14ac:dyDescent="0.35">
      <c r="B3636" s="3"/>
      <c r="C3636" s="3"/>
    </row>
    <row r="3637" spans="2:3" x14ac:dyDescent="0.35">
      <c r="B3637" s="3"/>
      <c r="C3637" s="3"/>
    </row>
    <row r="3638" spans="2:3" x14ac:dyDescent="0.35">
      <c r="B3638" s="3"/>
      <c r="C3638" s="3"/>
    </row>
    <row r="3639" spans="2:3" x14ac:dyDescent="0.35">
      <c r="B3639" s="3"/>
      <c r="C3639" s="3"/>
    </row>
    <row r="3640" spans="2:3" x14ac:dyDescent="0.35">
      <c r="B3640" s="3"/>
      <c r="C3640" s="3"/>
    </row>
    <row r="3641" spans="2:3" x14ac:dyDescent="0.35">
      <c r="B3641" s="3"/>
      <c r="C3641" s="3"/>
    </row>
    <row r="3642" spans="2:3" x14ac:dyDescent="0.35">
      <c r="B3642" s="3"/>
      <c r="C3642" s="3"/>
    </row>
    <row r="3643" spans="2:3" x14ac:dyDescent="0.35">
      <c r="B3643" s="3"/>
      <c r="C3643" s="3"/>
    </row>
    <row r="3644" spans="2:3" x14ac:dyDescent="0.35">
      <c r="B3644" s="3"/>
      <c r="C3644" s="3"/>
    </row>
    <row r="3645" spans="2:3" x14ac:dyDescent="0.35">
      <c r="B3645" s="3"/>
      <c r="C3645" s="3"/>
    </row>
    <row r="3646" spans="2:3" x14ac:dyDescent="0.35">
      <c r="B3646" s="3"/>
      <c r="C3646" s="3"/>
    </row>
    <row r="3647" spans="2:3" x14ac:dyDescent="0.35">
      <c r="B3647" s="3"/>
      <c r="C3647" s="3"/>
    </row>
    <row r="3648" spans="2:3" x14ac:dyDescent="0.35">
      <c r="B3648" s="3"/>
      <c r="C3648" s="3"/>
    </row>
    <row r="3649" spans="2:3" x14ac:dyDescent="0.35">
      <c r="B3649" s="3"/>
      <c r="C3649" s="3"/>
    </row>
    <row r="3650" spans="2:3" x14ac:dyDescent="0.35">
      <c r="B3650" s="3"/>
      <c r="C3650" s="3"/>
    </row>
    <row r="3651" spans="2:3" x14ac:dyDescent="0.35">
      <c r="B3651" s="3"/>
      <c r="C3651" s="3"/>
    </row>
    <row r="3652" spans="2:3" x14ac:dyDescent="0.35">
      <c r="B3652" s="3"/>
      <c r="C3652" s="3"/>
    </row>
    <row r="3653" spans="2:3" x14ac:dyDescent="0.35">
      <c r="B3653" s="3"/>
      <c r="C3653" s="3"/>
    </row>
    <row r="3654" spans="2:3" x14ac:dyDescent="0.35">
      <c r="B3654" s="3"/>
      <c r="C3654" s="3"/>
    </row>
    <row r="3655" spans="2:3" x14ac:dyDescent="0.35">
      <c r="B3655" s="3"/>
      <c r="C3655" s="3"/>
    </row>
    <row r="3656" spans="2:3" x14ac:dyDescent="0.35">
      <c r="B3656" s="3"/>
      <c r="C3656" s="3"/>
    </row>
    <row r="3657" spans="2:3" x14ac:dyDescent="0.35">
      <c r="B3657" s="3"/>
      <c r="C3657" s="3"/>
    </row>
    <row r="3658" spans="2:3" x14ac:dyDescent="0.35">
      <c r="B3658" s="3"/>
      <c r="C3658" s="3"/>
    </row>
    <row r="3659" spans="2:3" x14ac:dyDescent="0.35">
      <c r="B3659" s="3"/>
      <c r="C3659" s="3"/>
    </row>
    <row r="3660" spans="2:3" x14ac:dyDescent="0.35">
      <c r="B3660" s="3"/>
      <c r="C3660" s="3"/>
    </row>
    <row r="3661" spans="2:3" x14ac:dyDescent="0.35">
      <c r="B3661" s="3"/>
      <c r="C3661" s="3"/>
    </row>
    <row r="3662" spans="2:3" x14ac:dyDescent="0.35">
      <c r="B3662" s="3"/>
      <c r="C3662" s="3"/>
    </row>
    <row r="3663" spans="2:3" x14ac:dyDescent="0.35">
      <c r="B3663" s="3"/>
      <c r="C3663" s="3"/>
    </row>
    <row r="3664" spans="2:3" x14ac:dyDescent="0.35">
      <c r="B3664" s="3"/>
      <c r="C3664" s="3"/>
    </row>
    <row r="3665" spans="2:3" x14ac:dyDescent="0.35">
      <c r="B3665" s="3"/>
      <c r="C3665" s="3"/>
    </row>
    <row r="3666" spans="2:3" x14ac:dyDescent="0.35">
      <c r="B3666" s="3"/>
      <c r="C3666" s="3"/>
    </row>
    <row r="3667" spans="2:3" x14ac:dyDescent="0.35">
      <c r="B3667" s="3"/>
      <c r="C3667" s="3"/>
    </row>
    <row r="3668" spans="2:3" x14ac:dyDescent="0.35">
      <c r="B3668" s="3"/>
      <c r="C3668" s="3"/>
    </row>
    <row r="3669" spans="2:3" x14ac:dyDescent="0.35">
      <c r="B3669" s="3"/>
      <c r="C3669" s="3"/>
    </row>
    <row r="3670" spans="2:3" x14ac:dyDescent="0.35">
      <c r="B3670" s="3"/>
      <c r="C3670" s="3"/>
    </row>
    <row r="3671" spans="2:3" x14ac:dyDescent="0.35">
      <c r="B3671" s="3"/>
      <c r="C3671" s="3"/>
    </row>
    <row r="3672" spans="2:3" x14ac:dyDescent="0.35">
      <c r="B3672" s="3"/>
      <c r="C3672" s="3"/>
    </row>
    <row r="3673" spans="2:3" x14ac:dyDescent="0.35">
      <c r="B3673" s="3"/>
      <c r="C3673" s="3"/>
    </row>
    <row r="3674" spans="2:3" x14ac:dyDescent="0.35">
      <c r="B3674" s="3"/>
      <c r="C3674" s="3"/>
    </row>
    <row r="3675" spans="2:3" x14ac:dyDescent="0.35">
      <c r="B3675" s="3"/>
      <c r="C3675" s="3"/>
    </row>
    <row r="3676" spans="2:3" x14ac:dyDescent="0.35">
      <c r="B3676" s="3"/>
      <c r="C3676" s="3"/>
    </row>
    <row r="3677" spans="2:3" x14ac:dyDescent="0.35">
      <c r="B3677" s="3"/>
      <c r="C3677" s="3"/>
    </row>
    <row r="3678" spans="2:3" x14ac:dyDescent="0.35">
      <c r="B3678" s="3"/>
      <c r="C3678" s="3"/>
    </row>
    <row r="3679" spans="2:3" x14ac:dyDescent="0.35">
      <c r="B3679" s="3"/>
      <c r="C3679" s="3"/>
    </row>
    <row r="3680" spans="2:3" x14ac:dyDescent="0.35">
      <c r="B3680" s="3"/>
      <c r="C3680" s="3"/>
    </row>
    <row r="3681" spans="2:3" x14ac:dyDescent="0.35">
      <c r="B3681" s="3"/>
      <c r="C3681" s="3"/>
    </row>
    <row r="3682" spans="2:3" x14ac:dyDescent="0.35">
      <c r="B3682" s="3"/>
      <c r="C3682" s="3"/>
    </row>
    <row r="3683" spans="2:3" x14ac:dyDescent="0.35">
      <c r="B3683" s="3"/>
      <c r="C3683" s="3"/>
    </row>
    <row r="3684" spans="2:3" x14ac:dyDescent="0.35">
      <c r="B3684" s="3"/>
      <c r="C3684" s="3"/>
    </row>
    <row r="3685" spans="2:3" x14ac:dyDescent="0.35">
      <c r="B3685" s="3"/>
      <c r="C3685" s="3"/>
    </row>
    <row r="3686" spans="2:3" x14ac:dyDescent="0.35">
      <c r="B3686" s="3"/>
      <c r="C3686" s="3"/>
    </row>
    <row r="3687" spans="2:3" x14ac:dyDescent="0.35">
      <c r="B3687" s="3"/>
      <c r="C3687" s="3"/>
    </row>
    <row r="3688" spans="2:3" x14ac:dyDescent="0.35">
      <c r="B3688" s="3"/>
      <c r="C3688" s="3"/>
    </row>
    <row r="3689" spans="2:3" x14ac:dyDescent="0.35">
      <c r="B3689" s="3"/>
      <c r="C3689" s="3"/>
    </row>
    <row r="3690" spans="2:3" x14ac:dyDescent="0.35">
      <c r="B3690" s="3"/>
      <c r="C3690" s="3"/>
    </row>
    <row r="3691" spans="2:3" x14ac:dyDescent="0.35">
      <c r="B3691" s="3"/>
      <c r="C3691" s="3"/>
    </row>
    <row r="3692" spans="2:3" x14ac:dyDescent="0.35">
      <c r="B3692" s="3"/>
      <c r="C3692" s="3"/>
    </row>
    <row r="3693" spans="2:3" x14ac:dyDescent="0.35">
      <c r="B3693" s="3"/>
      <c r="C3693" s="3"/>
    </row>
    <row r="3694" spans="2:3" x14ac:dyDescent="0.35">
      <c r="B3694" s="3"/>
      <c r="C3694" s="3"/>
    </row>
    <row r="3695" spans="2:3" x14ac:dyDescent="0.35">
      <c r="B3695" s="3"/>
      <c r="C3695" s="3"/>
    </row>
    <row r="3696" spans="2:3" x14ac:dyDescent="0.35">
      <c r="B3696" s="3"/>
      <c r="C3696" s="3"/>
    </row>
    <row r="3697" spans="2:3" x14ac:dyDescent="0.35">
      <c r="B3697" s="3"/>
      <c r="C3697" s="3"/>
    </row>
    <row r="3698" spans="2:3" x14ac:dyDescent="0.35">
      <c r="B3698" s="3"/>
      <c r="C3698" s="3"/>
    </row>
    <row r="3699" spans="2:3" x14ac:dyDescent="0.35">
      <c r="B3699" s="3"/>
      <c r="C3699" s="3"/>
    </row>
    <row r="3700" spans="2:3" x14ac:dyDescent="0.35">
      <c r="B3700" s="3"/>
      <c r="C3700" s="3"/>
    </row>
    <row r="3701" spans="2:3" x14ac:dyDescent="0.35">
      <c r="B3701" s="3"/>
      <c r="C3701" s="3"/>
    </row>
    <row r="3702" spans="2:3" x14ac:dyDescent="0.35">
      <c r="B3702" s="3"/>
      <c r="C3702" s="3"/>
    </row>
    <row r="3703" spans="2:3" x14ac:dyDescent="0.35">
      <c r="B3703" s="3"/>
      <c r="C3703" s="3"/>
    </row>
    <row r="3704" spans="2:3" x14ac:dyDescent="0.35">
      <c r="B3704" s="3"/>
      <c r="C3704" s="3"/>
    </row>
    <row r="3705" spans="2:3" x14ac:dyDescent="0.35">
      <c r="B3705" s="3"/>
      <c r="C3705" s="3"/>
    </row>
    <row r="3706" spans="2:3" x14ac:dyDescent="0.35">
      <c r="B3706" s="3"/>
      <c r="C3706" s="3"/>
    </row>
    <row r="3707" spans="2:3" x14ac:dyDescent="0.35">
      <c r="B3707" s="3"/>
      <c r="C3707" s="3"/>
    </row>
    <row r="3708" spans="2:3" x14ac:dyDescent="0.35">
      <c r="B3708" s="3"/>
      <c r="C3708" s="3"/>
    </row>
    <row r="3709" spans="2:3" x14ac:dyDescent="0.35">
      <c r="B3709" s="3"/>
      <c r="C3709" s="3"/>
    </row>
    <row r="3710" spans="2:3" x14ac:dyDescent="0.35">
      <c r="B3710" s="3"/>
      <c r="C3710" s="3"/>
    </row>
    <row r="3711" spans="2:3" x14ac:dyDescent="0.35">
      <c r="B3711" s="3"/>
      <c r="C3711" s="3"/>
    </row>
    <row r="3712" spans="2:3" x14ac:dyDescent="0.35">
      <c r="B3712" s="3"/>
      <c r="C3712" s="3"/>
    </row>
    <row r="3713" spans="2:7" x14ac:dyDescent="0.35">
      <c r="B3713" s="3"/>
      <c r="C3713" s="3"/>
    </row>
    <row r="3714" spans="2:7" x14ac:dyDescent="0.35">
      <c r="B3714" s="3"/>
      <c r="C3714" s="3"/>
    </row>
    <row r="3715" spans="2:7" x14ac:dyDescent="0.35">
      <c r="B3715" s="3"/>
      <c r="C3715" s="3"/>
    </row>
    <row r="3716" spans="2:7" x14ac:dyDescent="0.35">
      <c r="B3716" s="3"/>
      <c r="C3716" s="3"/>
    </row>
    <row r="3717" spans="2:7" x14ac:dyDescent="0.35">
      <c r="B3717" s="3"/>
      <c r="C3717" s="3"/>
      <c r="F3717" t="s">
        <v>8220</v>
      </c>
      <c r="G3717">
        <v>0</v>
      </c>
    </row>
    <row r="3718" spans="2:7" x14ac:dyDescent="0.35">
      <c r="B3718" s="3"/>
      <c r="C3718" s="3"/>
      <c r="F3718" t="s">
        <v>8220</v>
      </c>
      <c r="G3718">
        <v>0</v>
      </c>
    </row>
    <row r="3719" spans="2:7" x14ac:dyDescent="0.35">
      <c r="B3719" s="3"/>
      <c r="C3719" s="3"/>
      <c r="F3719" t="s">
        <v>8220</v>
      </c>
      <c r="G3719">
        <v>0</v>
      </c>
    </row>
    <row r="3720" spans="2:7" x14ac:dyDescent="0.35">
      <c r="B3720" s="3"/>
      <c r="C3720" s="3"/>
      <c r="F3720" t="s">
        <v>8220</v>
      </c>
      <c r="G3720">
        <v>0</v>
      </c>
    </row>
    <row r="3721" spans="2:7" x14ac:dyDescent="0.35">
      <c r="B3721" s="3"/>
      <c r="C3721" s="3"/>
      <c r="F3721" t="s">
        <v>8220</v>
      </c>
      <c r="G3721">
        <v>0</v>
      </c>
    </row>
    <row r="3722" spans="2:7" x14ac:dyDescent="0.35">
      <c r="B3722" s="3"/>
      <c r="C3722" s="3"/>
      <c r="F3722" t="s">
        <v>8220</v>
      </c>
      <c r="G3722">
        <v>0</v>
      </c>
    </row>
    <row r="3723" spans="2:7" x14ac:dyDescent="0.35">
      <c r="B3723" s="3"/>
      <c r="C3723" s="3"/>
      <c r="F3723" t="s">
        <v>8220</v>
      </c>
      <c r="G3723">
        <v>0</v>
      </c>
    </row>
    <row r="3724" spans="2:7" x14ac:dyDescent="0.35">
      <c r="B3724" s="3"/>
      <c r="C3724" s="3"/>
      <c r="F3724" t="s">
        <v>8220</v>
      </c>
      <c r="G3724">
        <v>0</v>
      </c>
    </row>
    <row r="3725" spans="2:7" x14ac:dyDescent="0.35">
      <c r="B3725" s="3"/>
      <c r="C3725" s="3"/>
      <c r="F3725" t="s">
        <v>8220</v>
      </c>
      <c r="G3725">
        <v>0</v>
      </c>
    </row>
    <row r="3726" spans="2:7" x14ac:dyDescent="0.35">
      <c r="B3726" s="3"/>
      <c r="C3726" s="3"/>
      <c r="F3726" t="s">
        <v>8220</v>
      </c>
      <c r="G3726">
        <v>0</v>
      </c>
    </row>
    <row r="3727" spans="2:7" x14ac:dyDescent="0.35">
      <c r="B3727" s="3"/>
      <c r="C3727" s="3"/>
      <c r="F3727" t="s">
        <v>8220</v>
      </c>
      <c r="G3727">
        <v>0</v>
      </c>
    </row>
    <row r="3728" spans="2:7" x14ac:dyDescent="0.35">
      <c r="B3728" s="3"/>
      <c r="C3728" s="3"/>
      <c r="F3728" t="s">
        <v>8220</v>
      </c>
      <c r="G3728">
        <v>0</v>
      </c>
    </row>
    <row r="3729" spans="2:7" x14ac:dyDescent="0.35">
      <c r="B3729" s="3"/>
      <c r="C3729" s="3"/>
      <c r="F3729" t="s">
        <v>8220</v>
      </c>
      <c r="G3729">
        <v>0</v>
      </c>
    </row>
    <row r="3730" spans="2:7" x14ac:dyDescent="0.35">
      <c r="B3730" s="3"/>
      <c r="C3730" s="3"/>
      <c r="F3730" t="s">
        <v>8220</v>
      </c>
      <c r="G3730">
        <v>0</v>
      </c>
    </row>
    <row r="3731" spans="2:7" x14ac:dyDescent="0.35">
      <c r="B3731" s="3"/>
      <c r="C3731" s="3"/>
      <c r="F3731" t="s">
        <v>8220</v>
      </c>
      <c r="G3731">
        <v>0</v>
      </c>
    </row>
    <row r="3732" spans="2:7" x14ac:dyDescent="0.35">
      <c r="B3732" s="3"/>
      <c r="C3732" s="3"/>
      <c r="F3732" t="s">
        <v>8220</v>
      </c>
      <c r="G3732">
        <v>0</v>
      </c>
    </row>
    <row r="3733" spans="2:7" x14ac:dyDescent="0.35">
      <c r="B3733" s="3"/>
      <c r="C3733" s="3"/>
      <c r="F3733" t="s">
        <v>8220</v>
      </c>
      <c r="G3733">
        <v>0</v>
      </c>
    </row>
    <row r="3734" spans="2:7" x14ac:dyDescent="0.35">
      <c r="B3734" s="3"/>
      <c r="C3734" s="3"/>
      <c r="F3734" t="s">
        <v>8220</v>
      </c>
      <c r="G3734">
        <v>0</v>
      </c>
    </row>
    <row r="3735" spans="2:7" x14ac:dyDescent="0.35">
      <c r="B3735" s="3"/>
      <c r="C3735" s="3"/>
      <c r="F3735" t="s">
        <v>8220</v>
      </c>
      <c r="G3735">
        <v>0</v>
      </c>
    </row>
    <row r="3736" spans="2:7" x14ac:dyDescent="0.35">
      <c r="B3736" s="3"/>
      <c r="C3736" s="3"/>
      <c r="F3736" t="s">
        <v>8220</v>
      </c>
      <c r="G3736">
        <v>0</v>
      </c>
    </row>
    <row r="3737" spans="2:7" x14ac:dyDescent="0.35">
      <c r="B3737" s="3"/>
      <c r="C3737" s="3"/>
      <c r="F3737" t="s">
        <v>8220</v>
      </c>
      <c r="G3737">
        <v>0</v>
      </c>
    </row>
    <row r="3738" spans="2:7" x14ac:dyDescent="0.35">
      <c r="B3738" s="3"/>
      <c r="C3738" s="3"/>
      <c r="F3738" t="s">
        <v>8220</v>
      </c>
      <c r="G3738">
        <v>0</v>
      </c>
    </row>
    <row r="3739" spans="2:7" x14ac:dyDescent="0.35">
      <c r="B3739" s="3"/>
      <c r="C3739" s="3"/>
      <c r="F3739" t="s">
        <v>8220</v>
      </c>
      <c r="G3739">
        <v>0</v>
      </c>
    </row>
    <row r="3740" spans="2:7" x14ac:dyDescent="0.35">
      <c r="B3740" s="3"/>
      <c r="C3740" s="3"/>
      <c r="F3740" t="s">
        <v>8220</v>
      </c>
      <c r="G3740">
        <v>0</v>
      </c>
    </row>
    <row r="3741" spans="2:7" x14ac:dyDescent="0.35">
      <c r="B3741" s="3"/>
      <c r="C3741" s="3"/>
      <c r="F3741" t="s">
        <v>8220</v>
      </c>
      <c r="G3741">
        <v>0</v>
      </c>
    </row>
    <row r="3742" spans="2:7" x14ac:dyDescent="0.35">
      <c r="B3742" s="3"/>
      <c r="C3742" s="3"/>
      <c r="F3742" t="s">
        <v>8220</v>
      </c>
      <c r="G3742">
        <v>0</v>
      </c>
    </row>
    <row r="3743" spans="2:7" x14ac:dyDescent="0.35">
      <c r="B3743" s="3"/>
      <c r="C3743" s="3"/>
      <c r="F3743" t="s">
        <v>8220</v>
      </c>
      <c r="G3743">
        <v>0</v>
      </c>
    </row>
    <row r="3744" spans="2:7" x14ac:dyDescent="0.35">
      <c r="B3744" s="3"/>
      <c r="C3744" s="3"/>
      <c r="F3744" t="s">
        <v>8220</v>
      </c>
      <c r="G3744">
        <v>0</v>
      </c>
    </row>
    <row r="3745" spans="2:7" x14ac:dyDescent="0.35">
      <c r="B3745" s="3"/>
      <c r="C3745" s="3"/>
      <c r="F3745" t="s">
        <v>8220</v>
      </c>
      <c r="G3745">
        <v>0</v>
      </c>
    </row>
    <row r="3746" spans="2:7" x14ac:dyDescent="0.35">
      <c r="B3746" s="3"/>
      <c r="C3746" s="3"/>
      <c r="F3746" t="s">
        <v>8220</v>
      </c>
      <c r="G3746">
        <v>0</v>
      </c>
    </row>
    <row r="3747" spans="2:7" x14ac:dyDescent="0.35">
      <c r="B3747" s="3"/>
      <c r="C3747" s="3"/>
      <c r="F3747" t="s">
        <v>8220</v>
      </c>
      <c r="G3747">
        <v>0</v>
      </c>
    </row>
    <row r="3748" spans="2:7" x14ac:dyDescent="0.35">
      <c r="B3748" s="3"/>
      <c r="C3748" s="3"/>
      <c r="F3748" t="s">
        <v>8220</v>
      </c>
      <c r="G3748">
        <v>0</v>
      </c>
    </row>
    <row r="3749" spans="2:7" x14ac:dyDescent="0.35">
      <c r="B3749" s="3"/>
      <c r="C3749" s="3"/>
      <c r="F3749" t="s">
        <v>8220</v>
      </c>
      <c r="G3749">
        <v>0</v>
      </c>
    </row>
    <row r="3750" spans="2:7" x14ac:dyDescent="0.35">
      <c r="B3750" s="3"/>
      <c r="C3750" s="3"/>
      <c r="F3750" t="s">
        <v>8220</v>
      </c>
      <c r="G3750">
        <v>0</v>
      </c>
    </row>
    <row r="3751" spans="2:7" x14ac:dyDescent="0.35">
      <c r="B3751" s="3"/>
      <c r="C3751" s="3"/>
      <c r="F3751" t="s">
        <v>8220</v>
      </c>
      <c r="G3751">
        <v>0</v>
      </c>
    </row>
    <row r="3752" spans="2:7" x14ac:dyDescent="0.35">
      <c r="B3752" s="3"/>
      <c r="C3752" s="3"/>
      <c r="F3752" t="s">
        <v>8220</v>
      </c>
      <c r="G3752">
        <v>0</v>
      </c>
    </row>
    <row r="3753" spans="2:7" x14ac:dyDescent="0.35">
      <c r="B3753" s="3"/>
      <c r="C3753" s="3"/>
      <c r="F3753" t="s">
        <v>8220</v>
      </c>
      <c r="G3753">
        <v>0</v>
      </c>
    </row>
    <row r="3754" spans="2:7" x14ac:dyDescent="0.35">
      <c r="B3754" s="3"/>
      <c r="C3754" s="3"/>
      <c r="F3754" t="s">
        <v>8220</v>
      </c>
      <c r="G3754">
        <v>0</v>
      </c>
    </row>
    <row r="3755" spans="2:7" x14ac:dyDescent="0.35">
      <c r="B3755" s="3"/>
      <c r="C3755" s="3"/>
      <c r="F3755" t="s">
        <v>8220</v>
      </c>
      <c r="G3755">
        <v>0</v>
      </c>
    </row>
    <row r="3756" spans="2:7" x14ac:dyDescent="0.35">
      <c r="B3756" s="3"/>
      <c r="C3756" s="3"/>
      <c r="F3756" t="s">
        <v>8220</v>
      </c>
      <c r="G3756">
        <v>0</v>
      </c>
    </row>
    <row r="3757" spans="2:7" x14ac:dyDescent="0.35">
      <c r="B3757" s="3"/>
      <c r="C3757" s="3"/>
      <c r="F3757" t="s">
        <v>8220</v>
      </c>
      <c r="G3757">
        <v>0</v>
      </c>
    </row>
    <row r="3758" spans="2:7" x14ac:dyDescent="0.35">
      <c r="B3758" s="3"/>
      <c r="C3758" s="3"/>
      <c r="F3758" t="s">
        <v>8220</v>
      </c>
      <c r="G3758">
        <v>0</v>
      </c>
    </row>
    <row r="3759" spans="2:7" x14ac:dyDescent="0.35">
      <c r="B3759" s="3"/>
      <c r="C3759" s="3"/>
      <c r="F3759" t="s">
        <v>8220</v>
      </c>
      <c r="G3759">
        <v>0</v>
      </c>
    </row>
    <row r="3760" spans="2:7" x14ac:dyDescent="0.35">
      <c r="B3760" s="3"/>
      <c r="C3760" s="3"/>
      <c r="F3760" t="s">
        <v>8220</v>
      </c>
      <c r="G3760">
        <v>0</v>
      </c>
    </row>
    <row r="3761" spans="2:7" x14ac:dyDescent="0.35">
      <c r="B3761" s="3"/>
      <c r="C3761" s="3"/>
      <c r="F3761" t="s">
        <v>8220</v>
      </c>
      <c r="G3761">
        <v>0</v>
      </c>
    </row>
    <row r="3762" spans="2:7" x14ac:dyDescent="0.35">
      <c r="B3762" s="3"/>
      <c r="C3762" s="3"/>
      <c r="F3762" t="s">
        <v>8220</v>
      </c>
      <c r="G3762">
        <v>0</v>
      </c>
    </row>
    <row r="3763" spans="2:7" x14ac:dyDescent="0.35">
      <c r="B3763" s="3"/>
      <c r="C3763" s="3"/>
      <c r="F3763" t="s">
        <v>8220</v>
      </c>
      <c r="G3763">
        <v>0</v>
      </c>
    </row>
    <row r="3764" spans="2:7" x14ac:dyDescent="0.35">
      <c r="B3764" s="3"/>
      <c r="C3764" s="3"/>
      <c r="F3764" t="s">
        <v>8220</v>
      </c>
      <c r="G3764">
        <v>0</v>
      </c>
    </row>
    <row r="3765" spans="2:7" x14ac:dyDescent="0.35">
      <c r="B3765" s="3"/>
      <c r="C3765" s="3"/>
      <c r="F3765" t="s">
        <v>8220</v>
      </c>
      <c r="G3765">
        <v>0</v>
      </c>
    </row>
    <row r="3766" spans="2:7" x14ac:dyDescent="0.35">
      <c r="B3766" s="3"/>
      <c r="C3766" s="3"/>
      <c r="F3766" t="s">
        <v>8220</v>
      </c>
      <c r="G3766">
        <v>0</v>
      </c>
    </row>
    <row r="3767" spans="2:7" x14ac:dyDescent="0.35">
      <c r="B3767" s="3"/>
      <c r="C3767" s="3"/>
      <c r="F3767" t="s">
        <v>8220</v>
      </c>
      <c r="G3767">
        <v>0</v>
      </c>
    </row>
    <row r="3768" spans="2:7" x14ac:dyDescent="0.35">
      <c r="B3768" s="3"/>
      <c r="C3768" s="3"/>
      <c r="F3768" t="s">
        <v>8220</v>
      </c>
      <c r="G3768">
        <v>0</v>
      </c>
    </row>
    <row r="3769" spans="2:7" x14ac:dyDescent="0.35">
      <c r="B3769" s="3"/>
      <c r="C3769" s="3"/>
      <c r="F3769" t="s">
        <v>8220</v>
      </c>
      <c r="G3769">
        <v>0</v>
      </c>
    </row>
    <row r="3770" spans="2:7" x14ac:dyDescent="0.35">
      <c r="B3770" s="3"/>
      <c r="C3770" s="3"/>
      <c r="F3770" t="s">
        <v>8220</v>
      </c>
      <c r="G3770">
        <v>0</v>
      </c>
    </row>
    <row r="3771" spans="2:7" x14ac:dyDescent="0.35">
      <c r="B3771" s="3"/>
      <c r="C3771" s="3"/>
      <c r="F3771" t="s">
        <v>8220</v>
      </c>
      <c r="G3771">
        <v>0</v>
      </c>
    </row>
    <row r="3772" spans="2:7" x14ac:dyDescent="0.35">
      <c r="B3772" s="3"/>
      <c r="C3772" s="3"/>
      <c r="F3772" t="s">
        <v>8220</v>
      </c>
      <c r="G3772">
        <v>0</v>
      </c>
    </row>
    <row r="3773" spans="2:7" x14ac:dyDescent="0.35">
      <c r="B3773" s="3"/>
      <c r="C3773" s="3"/>
      <c r="F3773" t="s">
        <v>8220</v>
      </c>
      <c r="G3773">
        <v>0</v>
      </c>
    </row>
    <row r="3774" spans="2:7" x14ac:dyDescent="0.35">
      <c r="B3774" s="3"/>
      <c r="C3774" s="3"/>
      <c r="F3774" t="s">
        <v>8220</v>
      </c>
      <c r="G3774">
        <v>0</v>
      </c>
    </row>
    <row r="3775" spans="2:7" x14ac:dyDescent="0.35">
      <c r="B3775" s="3"/>
      <c r="C3775" s="3"/>
      <c r="F3775" t="s">
        <v>8220</v>
      </c>
      <c r="G3775">
        <v>0</v>
      </c>
    </row>
    <row r="3776" spans="2:7" x14ac:dyDescent="0.35">
      <c r="B3776" s="3"/>
      <c r="C3776" s="3"/>
      <c r="F3776" t="s">
        <v>8220</v>
      </c>
      <c r="G3776">
        <v>0</v>
      </c>
    </row>
    <row r="3777" spans="2:7" x14ac:dyDescent="0.35">
      <c r="B3777" s="3"/>
      <c r="C3777" s="3"/>
      <c r="F3777" t="s">
        <v>8220</v>
      </c>
      <c r="G3777">
        <v>0</v>
      </c>
    </row>
    <row r="3778" spans="2:7" x14ac:dyDescent="0.35">
      <c r="B3778" s="3"/>
      <c r="C3778" s="3"/>
      <c r="F3778" t="s">
        <v>8220</v>
      </c>
      <c r="G3778">
        <v>0</v>
      </c>
    </row>
    <row r="3779" spans="2:7" x14ac:dyDescent="0.35">
      <c r="B3779" s="3"/>
      <c r="C3779" s="3"/>
      <c r="F3779" t="s">
        <v>8222</v>
      </c>
      <c r="G3779">
        <v>0</v>
      </c>
    </row>
    <row r="3780" spans="2:7" x14ac:dyDescent="0.35">
      <c r="B3780" s="3"/>
      <c r="C3780" s="3"/>
      <c r="F3780" t="s">
        <v>8222</v>
      </c>
      <c r="G3780">
        <v>0</v>
      </c>
    </row>
    <row r="3781" spans="2:7" x14ac:dyDescent="0.35">
      <c r="B3781" s="3"/>
      <c r="C3781" s="3"/>
      <c r="F3781" t="s">
        <v>8222</v>
      </c>
      <c r="G3781">
        <v>0</v>
      </c>
    </row>
    <row r="3782" spans="2:7" x14ac:dyDescent="0.35">
      <c r="B3782" s="3"/>
      <c r="C3782" s="3"/>
      <c r="F3782" t="s">
        <v>8220</v>
      </c>
      <c r="G3782">
        <v>0</v>
      </c>
    </row>
    <row r="3783" spans="2:7" x14ac:dyDescent="0.35">
      <c r="B3783" s="3"/>
      <c r="C3783" s="3"/>
      <c r="F3783" t="s">
        <v>8220</v>
      </c>
      <c r="G3783">
        <v>0</v>
      </c>
    </row>
    <row r="3784" spans="2:7" x14ac:dyDescent="0.35">
      <c r="B3784" s="3"/>
      <c r="C3784" s="3"/>
      <c r="F3784" t="s">
        <v>8220</v>
      </c>
      <c r="G3784">
        <v>0</v>
      </c>
    </row>
    <row r="3785" spans="2:7" x14ac:dyDescent="0.35">
      <c r="B3785" s="3"/>
      <c r="C3785" s="3"/>
      <c r="F3785" t="s">
        <v>8220</v>
      </c>
      <c r="G3785">
        <v>0</v>
      </c>
    </row>
    <row r="3786" spans="2:7" x14ac:dyDescent="0.35">
      <c r="B3786" s="3"/>
      <c r="C3786" s="3"/>
      <c r="F3786" t="s">
        <v>8220</v>
      </c>
      <c r="G3786">
        <v>0</v>
      </c>
    </row>
    <row r="3787" spans="2:7" x14ac:dyDescent="0.35">
      <c r="B3787" s="3"/>
      <c r="C3787" s="3"/>
      <c r="F3787" t="s">
        <v>8220</v>
      </c>
      <c r="G3787">
        <v>0</v>
      </c>
    </row>
    <row r="3788" spans="2:7" x14ac:dyDescent="0.35">
      <c r="B3788" s="3"/>
      <c r="C3788" s="3"/>
      <c r="F3788" t="s">
        <v>8220</v>
      </c>
      <c r="G3788">
        <v>0</v>
      </c>
    </row>
    <row r="3789" spans="2:7" x14ac:dyDescent="0.35">
      <c r="B3789" s="3"/>
      <c r="C3789" s="3"/>
      <c r="F3789" t="s">
        <v>8220</v>
      </c>
      <c r="G3789">
        <v>0</v>
      </c>
    </row>
    <row r="3790" spans="2:7" x14ac:dyDescent="0.35">
      <c r="B3790" s="3"/>
      <c r="C3790" s="3"/>
      <c r="F3790" t="s">
        <v>8220</v>
      </c>
      <c r="G3790">
        <v>0</v>
      </c>
    </row>
    <row r="3791" spans="2:7" x14ac:dyDescent="0.35">
      <c r="B3791" s="3"/>
      <c r="C3791" s="3"/>
      <c r="F3791" t="s">
        <v>8220</v>
      </c>
      <c r="G3791">
        <v>0</v>
      </c>
    </row>
    <row r="3792" spans="2:7" x14ac:dyDescent="0.35">
      <c r="B3792" s="3"/>
      <c r="C3792" s="3"/>
      <c r="F3792" t="s">
        <v>8220</v>
      </c>
      <c r="G3792">
        <v>0</v>
      </c>
    </row>
    <row r="3793" spans="2:7" x14ac:dyDescent="0.35">
      <c r="B3793" s="3"/>
      <c r="C3793" s="3"/>
      <c r="F3793" t="s">
        <v>8220</v>
      </c>
      <c r="G3793">
        <v>0</v>
      </c>
    </row>
    <row r="3794" spans="2:7" x14ac:dyDescent="0.35">
      <c r="B3794" s="3"/>
      <c r="C3794" s="3"/>
      <c r="F3794" t="s">
        <v>8220</v>
      </c>
      <c r="G3794">
        <v>0</v>
      </c>
    </row>
    <row r="3795" spans="2:7" x14ac:dyDescent="0.35">
      <c r="B3795" s="3"/>
      <c r="C3795" s="3"/>
      <c r="F3795" t="s">
        <v>8220</v>
      </c>
      <c r="G3795">
        <v>0</v>
      </c>
    </row>
    <row r="3796" spans="2:7" x14ac:dyDescent="0.35">
      <c r="B3796" s="3"/>
      <c r="C3796" s="3"/>
      <c r="F3796" t="s">
        <v>8220</v>
      </c>
      <c r="G3796">
        <v>0</v>
      </c>
    </row>
    <row r="3797" spans="2:7" x14ac:dyDescent="0.35">
      <c r="B3797" s="3"/>
      <c r="C3797" s="3"/>
      <c r="F3797" t="s">
        <v>8220</v>
      </c>
      <c r="G3797">
        <v>0</v>
      </c>
    </row>
    <row r="3798" spans="2:7" x14ac:dyDescent="0.35">
      <c r="B3798" s="3"/>
      <c r="C3798" s="3"/>
      <c r="F3798" t="s">
        <v>8220</v>
      </c>
      <c r="G3798">
        <v>0</v>
      </c>
    </row>
    <row r="3799" spans="2:7" x14ac:dyDescent="0.35">
      <c r="B3799" s="3"/>
      <c r="C3799" s="3"/>
      <c r="F3799" t="s">
        <v>8220</v>
      </c>
      <c r="G3799">
        <v>0</v>
      </c>
    </row>
    <row r="3800" spans="2:7" x14ac:dyDescent="0.35">
      <c r="B3800" s="3"/>
      <c r="C3800" s="3"/>
      <c r="F3800" t="s">
        <v>8220</v>
      </c>
      <c r="G3800">
        <v>0</v>
      </c>
    </row>
    <row r="3801" spans="2:7" x14ac:dyDescent="0.35">
      <c r="B3801" s="3"/>
      <c r="C3801" s="3"/>
      <c r="F3801" t="s">
        <v>8220</v>
      </c>
      <c r="G3801">
        <v>0</v>
      </c>
    </row>
    <row r="3802" spans="2:7" x14ac:dyDescent="0.35">
      <c r="B3802" s="3"/>
      <c r="C3802" s="3"/>
      <c r="F3802" t="s">
        <v>8220</v>
      </c>
      <c r="G3802">
        <v>0</v>
      </c>
    </row>
    <row r="3803" spans="2:7" x14ac:dyDescent="0.35">
      <c r="B3803" s="3"/>
      <c r="C3803" s="3"/>
      <c r="F3803" t="s">
        <v>8220</v>
      </c>
      <c r="G3803">
        <v>0</v>
      </c>
    </row>
    <row r="3804" spans="2:7" x14ac:dyDescent="0.35">
      <c r="B3804" s="3"/>
      <c r="C3804" s="3"/>
      <c r="F3804" t="s">
        <v>8220</v>
      </c>
      <c r="G3804">
        <v>0</v>
      </c>
    </row>
    <row r="3805" spans="2:7" x14ac:dyDescent="0.35">
      <c r="B3805" s="3"/>
      <c r="C3805" s="3"/>
      <c r="F3805" t="s">
        <v>8220</v>
      </c>
      <c r="G3805">
        <v>0</v>
      </c>
    </row>
    <row r="3806" spans="2:7" x14ac:dyDescent="0.35">
      <c r="B3806" s="3"/>
      <c r="C3806" s="3"/>
      <c r="F3806" t="s">
        <v>8220</v>
      </c>
      <c r="G3806">
        <v>0</v>
      </c>
    </row>
    <row r="3807" spans="2:7" x14ac:dyDescent="0.35">
      <c r="B3807" s="3"/>
      <c r="C3807" s="3"/>
      <c r="F3807" t="s">
        <v>8220</v>
      </c>
      <c r="G3807">
        <v>0</v>
      </c>
    </row>
    <row r="3808" spans="2:7" x14ac:dyDescent="0.35">
      <c r="B3808" s="3"/>
      <c r="C3808" s="3"/>
      <c r="F3808" t="s">
        <v>8220</v>
      </c>
      <c r="G3808">
        <v>0</v>
      </c>
    </row>
    <row r="3809" spans="2:7" x14ac:dyDescent="0.35">
      <c r="B3809" s="3"/>
      <c r="C3809" s="3"/>
      <c r="F3809" t="s">
        <v>8220</v>
      </c>
      <c r="G3809">
        <v>0</v>
      </c>
    </row>
    <row r="3810" spans="2:7" x14ac:dyDescent="0.35">
      <c r="B3810" s="3"/>
      <c r="C3810" s="3"/>
      <c r="F3810" t="s">
        <v>8220</v>
      </c>
      <c r="G3810">
        <v>0</v>
      </c>
    </row>
    <row r="3811" spans="2:7" x14ac:dyDescent="0.35">
      <c r="B3811" s="3"/>
      <c r="C3811" s="3"/>
      <c r="F3811" t="s">
        <v>8220</v>
      </c>
      <c r="G3811">
        <v>0</v>
      </c>
    </row>
    <row r="3812" spans="2:7" x14ac:dyDescent="0.35">
      <c r="B3812" s="3"/>
      <c r="C3812" s="3"/>
      <c r="F3812" t="s">
        <v>8220</v>
      </c>
      <c r="G3812">
        <v>0</v>
      </c>
    </row>
    <row r="3813" spans="2:7" x14ac:dyDescent="0.35">
      <c r="B3813" s="3"/>
      <c r="C3813" s="3"/>
      <c r="F3813" t="s">
        <v>8220</v>
      </c>
      <c r="G3813">
        <v>0</v>
      </c>
    </row>
    <row r="3814" spans="2:7" x14ac:dyDescent="0.35">
      <c r="B3814" s="3"/>
      <c r="C3814" s="3"/>
      <c r="F3814" t="s">
        <v>8220</v>
      </c>
      <c r="G3814">
        <v>0</v>
      </c>
    </row>
    <row r="3815" spans="2:7" x14ac:dyDescent="0.35">
      <c r="B3815" s="3"/>
      <c r="C3815" s="3"/>
      <c r="F3815" t="s">
        <v>8220</v>
      </c>
      <c r="G3815">
        <v>0</v>
      </c>
    </row>
    <row r="3816" spans="2:7" x14ac:dyDescent="0.35">
      <c r="B3816" s="3"/>
      <c r="C3816" s="3"/>
      <c r="F3816" t="s">
        <v>8220</v>
      </c>
      <c r="G3816">
        <v>0</v>
      </c>
    </row>
    <row r="3817" spans="2:7" x14ac:dyDescent="0.35">
      <c r="B3817" s="3"/>
      <c r="C3817" s="3"/>
      <c r="F3817" t="s">
        <v>8220</v>
      </c>
      <c r="G3817">
        <v>0</v>
      </c>
    </row>
    <row r="3818" spans="2:7" x14ac:dyDescent="0.35">
      <c r="B3818" s="3"/>
      <c r="C3818" s="3"/>
      <c r="F3818" t="s">
        <v>8220</v>
      </c>
      <c r="G3818">
        <v>0</v>
      </c>
    </row>
    <row r="3819" spans="2:7" x14ac:dyDescent="0.35">
      <c r="B3819" s="3"/>
      <c r="C3819" s="3"/>
      <c r="F3819" t="s">
        <v>8220</v>
      </c>
      <c r="G3819">
        <v>0</v>
      </c>
    </row>
    <row r="3820" spans="2:7" x14ac:dyDescent="0.35">
      <c r="B3820" s="3"/>
      <c r="C3820" s="3"/>
      <c r="F3820" t="s">
        <v>8220</v>
      </c>
      <c r="G3820">
        <v>0</v>
      </c>
    </row>
    <row r="3821" spans="2:7" x14ac:dyDescent="0.35">
      <c r="B3821" s="3"/>
      <c r="C3821" s="3"/>
      <c r="F3821" t="s">
        <v>8220</v>
      </c>
      <c r="G3821">
        <v>0</v>
      </c>
    </row>
    <row r="3822" spans="2:7" x14ac:dyDescent="0.35">
      <c r="B3822" s="3"/>
      <c r="C3822" s="3"/>
      <c r="F3822" t="s">
        <v>8220</v>
      </c>
      <c r="G3822">
        <v>0</v>
      </c>
    </row>
    <row r="3823" spans="2:7" x14ac:dyDescent="0.35">
      <c r="B3823" s="3"/>
      <c r="C3823" s="3"/>
      <c r="F3823" t="s">
        <v>8220</v>
      </c>
      <c r="G3823">
        <v>0</v>
      </c>
    </row>
    <row r="3824" spans="2:7" x14ac:dyDescent="0.35">
      <c r="B3824" s="3"/>
      <c r="C3824" s="3"/>
      <c r="F3824" t="s">
        <v>8220</v>
      </c>
      <c r="G3824">
        <v>0</v>
      </c>
    </row>
    <row r="3825" spans="2:7" x14ac:dyDescent="0.35">
      <c r="B3825" s="3"/>
      <c r="C3825" s="3"/>
      <c r="F3825" t="s">
        <v>8220</v>
      </c>
      <c r="G3825">
        <v>0</v>
      </c>
    </row>
    <row r="3826" spans="2:7" x14ac:dyDescent="0.35">
      <c r="B3826" s="3"/>
      <c r="C3826" s="3"/>
      <c r="F3826" t="s">
        <v>8220</v>
      </c>
      <c r="G3826">
        <v>0</v>
      </c>
    </row>
    <row r="3827" spans="2:7" x14ac:dyDescent="0.35">
      <c r="B3827" s="3"/>
      <c r="C3827" s="3"/>
      <c r="F3827" t="s">
        <v>8222</v>
      </c>
      <c r="G3827">
        <v>0</v>
      </c>
    </row>
    <row r="3828" spans="2:7" x14ac:dyDescent="0.35">
      <c r="B3828" s="3"/>
      <c r="C3828" s="3"/>
      <c r="F3828" t="s">
        <v>8222</v>
      </c>
      <c r="G3828">
        <v>0</v>
      </c>
    </row>
    <row r="3829" spans="2:7" x14ac:dyDescent="0.35">
      <c r="B3829" s="3"/>
      <c r="C3829" s="3"/>
      <c r="F3829" t="s">
        <v>8222</v>
      </c>
      <c r="G3829">
        <v>0</v>
      </c>
    </row>
    <row r="3830" spans="2:7" x14ac:dyDescent="0.35">
      <c r="B3830" s="3"/>
      <c r="C3830" s="3"/>
      <c r="F3830" t="s">
        <v>8220</v>
      </c>
      <c r="G3830">
        <v>0</v>
      </c>
    </row>
    <row r="3831" spans="2:7" x14ac:dyDescent="0.35">
      <c r="B3831" s="3"/>
      <c r="C3831" s="3"/>
      <c r="F3831" t="s">
        <v>8220</v>
      </c>
      <c r="G3831">
        <v>0</v>
      </c>
    </row>
    <row r="3832" spans="2:7" x14ac:dyDescent="0.35">
      <c r="B3832" s="3"/>
      <c r="C3832" s="3"/>
      <c r="F3832" t="s">
        <v>8220</v>
      </c>
      <c r="G3832">
        <v>0</v>
      </c>
    </row>
    <row r="3833" spans="2:7" x14ac:dyDescent="0.35">
      <c r="B3833" s="3"/>
      <c r="C3833" s="3"/>
      <c r="F3833" t="s">
        <v>8220</v>
      </c>
      <c r="G3833">
        <v>0</v>
      </c>
    </row>
    <row r="3834" spans="2:7" x14ac:dyDescent="0.35">
      <c r="B3834" s="3"/>
      <c r="C3834" s="3"/>
      <c r="F3834" t="s">
        <v>8220</v>
      </c>
      <c r="G3834">
        <v>0</v>
      </c>
    </row>
    <row r="3835" spans="2:7" x14ac:dyDescent="0.35">
      <c r="B3835" s="3"/>
      <c r="C3835" s="3"/>
      <c r="F3835" t="s">
        <v>8220</v>
      </c>
      <c r="G3835">
        <v>0</v>
      </c>
    </row>
    <row r="3836" spans="2:7" x14ac:dyDescent="0.35">
      <c r="B3836" s="3"/>
      <c r="C3836" s="3"/>
      <c r="F3836" t="s">
        <v>8220</v>
      </c>
      <c r="G3836">
        <v>0</v>
      </c>
    </row>
    <row r="3837" spans="2:7" x14ac:dyDescent="0.35">
      <c r="B3837" s="3"/>
      <c r="C3837" s="3"/>
      <c r="F3837" t="s">
        <v>8220</v>
      </c>
      <c r="G3837">
        <v>0</v>
      </c>
    </row>
    <row r="3838" spans="2:7" x14ac:dyDescent="0.35">
      <c r="B3838" s="3"/>
      <c r="C3838" s="3"/>
      <c r="F3838" t="s">
        <v>8220</v>
      </c>
      <c r="G3838">
        <v>0</v>
      </c>
    </row>
    <row r="3839" spans="2:7" x14ac:dyDescent="0.35">
      <c r="B3839" s="3"/>
      <c r="C3839" s="3"/>
      <c r="F3839" t="s">
        <v>8220</v>
      </c>
      <c r="G3839">
        <v>0</v>
      </c>
    </row>
    <row r="3840" spans="2:7" x14ac:dyDescent="0.35">
      <c r="B3840" s="3"/>
      <c r="C3840" s="3"/>
      <c r="F3840" t="s">
        <v>8220</v>
      </c>
      <c r="G3840">
        <v>1</v>
      </c>
    </row>
    <row r="3841" spans="2:7" x14ac:dyDescent="0.35">
      <c r="B3841" s="3"/>
      <c r="C3841" s="3"/>
      <c r="F3841" t="s">
        <v>8220</v>
      </c>
      <c r="G3841">
        <v>1</v>
      </c>
    </row>
    <row r="3842" spans="2:7" x14ac:dyDescent="0.35">
      <c r="B3842" s="3"/>
      <c r="C3842" s="3"/>
      <c r="F3842" t="s">
        <v>8220</v>
      </c>
      <c r="G3842">
        <v>1</v>
      </c>
    </row>
    <row r="3843" spans="2:7" x14ac:dyDescent="0.35">
      <c r="B3843" s="3"/>
      <c r="C3843" s="3"/>
      <c r="F3843" t="s">
        <v>8220</v>
      </c>
      <c r="G3843">
        <v>1</v>
      </c>
    </row>
    <row r="3844" spans="2:7" x14ac:dyDescent="0.35">
      <c r="B3844" s="3"/>
      <c r="C3844" s="3"/>
      <c r="F3844" t="s">
        <v>8220</v>
      </c>
      <c r="G3844">
        <v>1</v>
      </c>
    </row>
    <row r="3845" spans="2:7" x14ac:dyDescent="0.35">
      <c r="B3845" s="3"/>
      <c r="C3845" s="3"/>
      <c r="F3845" t="s">
        <v>8220</v>
      </c>
      <c r="G3845">
        <v>1</v>
      </c>
    </row>
    <row r="3846" spans="2:7" x14ac:dyDescent="0.35">
      <c r="B3846" s="3"/>
      <c r="C3846" s="3"/>
      <c r="F3846" t="s">
        <v>8220</v>
      </c>
      <c r="G3846">
        <v>1</v>
      </c>
    </row>
    <row r="3847" spans="2:7" x14ac:dyDescent="0.35">
      <c r="B3847" s="3"/>
      <c r="C3847" s="3"/>
      <c r="F3847" t="s">
        <v>8220</v>
      </c>
      <c r="G3847">
        <v>1</v>
      </c>
    </row>
    <row r="3848" spans="2:7" x14ac:dyDescent="0.35">
      <c r="B3848" s="3"/>
      <c r="C3848" s="3"/>
      <c r="F3848" t="s">
        <v>8220</v>
      </c>
      <c r="G3848">
        <v>1</v>
      </c>
    </row>
    <row r="3849" spans="2:7" x14ac:dyDescent="0.35">
      <c r="B3849" s="3"/>
      <c r="C3849" s="3"/>
      <c r="F3849" t="s">
        <v>8220</v>
      </c>
      <c r="G3849">
        <v>1</v>
      </c>
    </row>
    <row r="3850" spans="2:7" x14ac:dyDescent="0.35">
      <c r="B3850" s="3"/>
      <c r="C3850" s="3"/>
      <c r="F3850" t="s">
        <v>8220</v>
      </c>
      <c r="G3850">
        <v>1</v>
      </c>
    </row>
    <row r="3851" spans="2:7" x14ac:dyDescent="0.35">
      <c r="B3851" s="3"/>
      <c r="C3851" s="3"/>
      <c r="F3851" t="s">
        <v>8220</v>
      </c>
      <c r="G3851">
        <v>1</v>
      </c>
    </row>
    <row r="3852" spans="2:7" x14ac:dyDescent="0.35">
      <c r="B3852" s="3"/>
      <c r="C3852" s="3"/>
      <c r="F3852" t="s">
        <v>8220</v>
      </c>
      <c r="G3852">
        <v>1</v>
      </c>
    </row>
    <row r="3853" spans="2:7" x14ac:dyDescent="0.35">
      <c r="B3853" s="3"/>
      <c r="C3853" s="3"/>
      <c r="F3853" t="s">
        <v>8220</v>
      </c>
      <c r="G3853">
        <v>1</v>
      </c>
    </row>
    <row r="3854" spans="2:7" x14ac:dyDescent="0.35">
      <c r="B3854" s="3"/>
      <c r="C3854" s="3"/>
      <c r="F3854" t="s">
        <v>8220</v>
      </c>
      <c r="G3854">
        <v>1</v>
      </c>
    </row>
    <row r="3855" spans="2:7" x14ac:dyDescent="0.35">
      <c r="B3855" s="3"/>
      <c r="C3855" s="3"/>
      <c r="F3855" t="s">
        <v>8220</v>
      </c>
      <c r="G3855">
        <v>1</v>
      </c>
    </row>
    <row r="3856" spans="2:7" x14ac:dyDescent="0.35">
      <c r="B3856" s="3"/>
      <c r="C3856" s="3"/>
      <c r="F3856" t="s">
        <v>8220</v>
      </c>
      <c r="G3856">
        <v>1</v>
      </c>
    </row>
    <row r="3857" spans="2:7" x14ac:dyDescent="0.35">
      <c r="B3857" s="3"/>
      <c r="C3857" s="3"/>
      <c r="F3857" t="s">
        <v>8220</v>
      </c>
      <c r="G3857">
        <v>1</v>
      </c>
    </row>
    <row r="3858" spans="2:7" x14ac:dyDescent="0.35">
      <c r="B3858" s="3"/>
      <c r="C3858" s="3"/>
      <c r="F3858" t="s">
        <v>8220</v>
      </c>
      <c r="G3858">
        <v>1</v>
      </c>
    </row>
    <row r="3859" spans="2:7" x14ac:dyDescent="0.35">
      <c r="B3859" s="3"/>
      <c r="C3859" s="3"/>
      <c r="F3859" t="s">
        <v>8220</v>
      </c>
      <c r="G3859">
        <v>1</v>
      </c>
    </row>
    <row r="3860" spans="2:7" x14ac:dyDescent="0.35">
      <c r="B3860" s="3"/>
      <c r="C3860" s="3"/>
      <c r="F3860" t="s">
        <v>8220</v>
      </c>
      <c r="G3860">
        <v>1</v>
      </c>
    </row>
    <row r="3861" spans="2:7" x14ac:dyDescent="0.35">
      <c r="B3861" s="3"/>
      <c r="C3861" s="3"/>
      <c r="F3861" t="s">
        <v>8220</v>
      </c>
      <c r="G3861">
        <v>1</v>
      </c>
    </row>
    <row r="3862" spans="2:7" x14ac:dyDescent="0.35">
      <c r="B3862" s="3"/>
      <c r="C3862" s="3"/>
      <c r="F3862" t="s">
        <v>8220</v>
      </c>
      <c r="G3862">
        <v>1</v>
      </c>
    </row>
    <row r="3863" spans="2:7" x14ac:dyDescent="0.35">
      <c r="B3863" s="3"/>
      <c r="C3863" s="3"/>
      <c r="F3863" t="s">
        <v>8220</v>
      </c>
      <c r="G3863">
        <v>1</v>
      </c>
    </row>
    <row r="3864" spans="2:7" x14ac:dyDescent="0.35">
      <c r="B3864" s="3"/>
      <c r="C3864" s="3"/>
      <c r="F3864" t="s">
        <v>8220</v>
      </c>
      <c r="G3864">
        <v>1</v>
      </c>
    </row>
    <row r="3865" spans="2:7" x14ac:dyDescent="0.35">
      <c r="B3865" s="3"/>
      <c r="C3865" s="3"/>
      <c r="F3865" t="s">
        <v>8220</v>
      </c>
      <c r="G3865">
        <v>1</v>
      </c>
    </row>
    <row r="3866" spans="2:7" x14ac:dyDescent="0.35">
      <c r="B3866" s="3"/>
      <c r="C3866" s="3"/>
      <c r="F3866" t="s">
        <v>8220</v>
      </c>
      <c r="G3866">
        <v>1</v>
      </c>
    </row>
    <row r="3867" spans="2:7" x14ac:dyDescent="0.35">
      <c r="B3867" s="3"/>
      <c r="C3867" s="3"/>
      <c r="F3867" t="s">
        <v>8220</v>
      </c>
      <c r="G3867">
        <v>1</v>
      </c>
    </row>
    <row r="3868" spans="2:7" x14ac:dyDescent="0.35">
      <c r="B3868" s="3"/>
      <c r="C3868" s="3"/>
      <c r="F3868" t="s">
        <v>8220</v>
      </c>
      <c r="G3868">
        <v>1</v>
      </c>
    </row>
    <row r="3869" spans="2:7" x14ac:dyDescent="0.35">
      <c r="B3869" s="3"/>
      <c r="C3869" s="3"/>
      <c r="F3869" t="s">
        <v>8220</v>
      </c>
      <c r="G3869">
        <v>1</v>
      </c>
    </row>
    <row r="3870" spans="2:7" x14ac:dyDescent="0.35">
      <c r="B3870" s="3"/>
      <c r="C3870" s="3"/>
      <c r="F3870" t="s">
        <v>8220</v>
      </c>
      <c r="G3870">
        <v>1</v>
      </c>
    </row>
    <row r="3871" spans="2:7" x14ac:dyDescent="0.35">
      <c r="B3871" s="3"/>
      <c r="C3871" s="3"/>
      <c r="F3871" t="s">
        <v>8220</v>
      </c>
      <c r="G3871">
        <v>1</v>
      </c>
    </row>
    <row r="3872" spans="2:7" x14ac:dyDescent="0.35">
      <c r="B3872" s="3"/>
      <c r="C3872" s="3"/>
      <c r="F3872" t="s">
        <v>8220</v>
      </c>
      <c r="G3872">
        <v>1</v>
      </c>
    </row>
    <row r="3873" spans="2:7" x14ac:dyDescent="0.35">
      <c r="B3873" s="3"/>
      <c r="C3873" s="3"/>
      <c r="F3873" t="s">
        <v>8222</v>
      </c>
      <c r="G3873">
        <v>1</v>
      </c>
    </row>
    <row r="3874" spans="2:7" x14ac:dyDescent="0.35">
      <c r="B3874" s="3"/>
      <c r="C3874" s="3"/>
      <c r="F3874" t="s">
        <v>8222</v>
      </c>
      <c r="G3874">
        <v>1</v>
      </c>
    </row>
    <row r="3875" spans="2:7" x14ac:dyDescent="0.35">
      <c r="B3875" s="3"/>
      <c r="C3875" s="3"/>
      <c r="F3875" t="s">
        <v>8222</v>
      </c>
      <c r="G3875">
        <v>1</v>
      </c>
    </row>
    <row r="3876" spans="2:7" x14ac:dyDescent="0.35">
      <c r="B3876" s="3"/>
      <c r="C3876" s="3"/>
      <c r="F3876" t="s">
        <v>8220</v>
      </c>
      <c r="G3876">
        <v>1</v>
      </c>
    </row>
    <row r="3877" spans="2:7" x14ac:dyDescent="0.35">
      <c r="B3877" s="3"/>
      <c r="C3877" s="3"/>
      <c r="F3877" t="s">
        <v>8220</v>
      </c>
      <c r="G3877">
        <v>1</v>
      </c>
    </row>
    <row r="3878" spans="2:7" x14ac:dyDescent="0.35">
      <c r="B3878" s="3"/>
      <c r="C3878" s="3"/>
      <c r="F3878" t="s">
        <v>8220</v>
      </c>
      <c r="G3878">
        <v>1</v>
      </c>
    </row>
    <row r="3879" spans="2:7" x14ac:dyDescent="0.35">
      <c r="B3879" s="3"/>
      <c r="C3879" s="3"/>
      <c r="F3879" t="s">
        <v>8220</v>
      </c>
      <c r="G3879">
        <v>1</v>
      </c>
    </row>
    <row r="3880" spans="2:7" x14ac:dyDescent="0.35">
      <c r="B3880" s="3"/>
      <c r="C3880" s="3"/>
      <c r="F3880" t="s">
        <v>8220</v>
      </c>
      <c r="G3880">
        <v>1</v>
      </c>
    </row>
    <row r="3881" spans="2:7" x14ac:dyDescent="0.35">
      <c r="B3881" s="3"/>
      <c r="C3881" s="3"/>
      <c r="F3881" t="s">
        <v>8220</v>
      </c>
      <c r="G3881">
        <v>1</v>
      </c>
    </row>
    <row r="3882" spans="2:7" x14ac:dyDescent="0.35">
      <c r="B3882" s="3"/>
      <c r="C3882" s="3"/>
      <c r="F3882" t="s">
        <v>8220</v>
      </c>
      <c r="G3882">
        <v>1</v>
      </c>
    </row>
    <row r="3883" spans="2:7" x14ac:dyDescent="0.35">
      <c r="B3883" s="3"/>
      <c r="C3883" s="3"/>
      <c r="F3883" t="s">
        <v>8220</v>
      </c>
      <c r="G3883">
        <v>1</v>
      </c>
    </row>
    <row r="3884" spans="2:7" x14ac:dyDescent="0.35">
      <c r="B3884" s="3"/>
      <c r="C3884" s="3"/>
      <c r="F3884" t="s">
        <v>8220</v>
      </c>
      <c r="G3884">
        <v>1</v>
      </c>
    </row>
    <row r="3885" spans="2:7" x14ac:dyDescent="0.35">
      <c r="B3885" s="3"/>
      <c r="C3885" s="3"/>
      <c r="F3885" t="s">
        <v>8220</v>
      </c>
      <c r="G3885">
        <v>1</v>
      </c>
    </row>
    <row r="3886" spans="2:7" x14ac:dyDescent="0.35">
      <c r="B3886" s="3"/>
      <c r="C3886" s="3"/>
      <c r="F3886" t="s">
        <v>8220</v>
      </c>
      <c r="G3886">
        <v>1</v>
      </c>
    </row>
    <row r="3887" spans="2:7" x14ac:dyDescent="0.35">
      <c r="B3887" s="3"/>
      <c r="C3887" s="3"/>
      <c r="F3887" t="s">
        <v>8220</v>
      </c>
      <c r="G3887">
        <v>1</v>
      </c>
    </row>
    <row r="3888" spans="2:7" x14ac:dyDescent="0.35">
      <c r="B3888" s="3"/>
      <c r="C3888" s="3"/>
      <c r="F3888" t="s">
        <v>8220</v>
      </c>
      <c r="G3888">
        <v>1</v>
      </c>
    </row>
    <row r="3889" spans="2:7" x14ac:dyDescent="0.35">
      <c r="B3889" s="3"/>
      <c r="C3889" s="3"/>
      <c r="F3889" t="s">
        <v>8220</v>
      </c>
      <c r="G3889">
        <v>1</v>
      </c>
    </row>
    <row r="3890" spans="2:7" x14ac:dyDescent="0.35">
      <c r="B3890" s="3"/>
      <c r="C3890" s="3"/>
      <c r="F3890" t="s">
        <v>8222</v>
      </c>
      <c r="G3890">
        <v>1</v>
      </c>
    </row>
    <row r="3891" spans="2:7" x14ac:dyDescent="0.35">
      <c r="B3891" s="3"/>
      <c r="C3891" s="3"/>
      <c r="F3891" t="s">
        <v>8222</v>
      </c>
      <c r="G3891">
        <v>1</v>
      </c>
    </row>
    <row r="3892" spans="2:7" x14ac:dyDescent="0.35">
      <c r="B3892" s="3"/>
      <c r="C3892" s="3"/>
      <c r="F3892" t="s">
        <v>8222</v>
      </c>
      <c r="G3892">
        <v>1</v>
      </c>
    </row>
    <row r="3893" spans="2:7" x14ac:dyDescent="0.35">
      <c r="B3893" s="3"/>
      <c r="C3893" s="3"/>
      <c r="F3893" t="s">
        <v>8220</v>
      </c>
      <c r="G3893">
        <v>1</v>
      </c>
    </row>
    <row r="3894" spans="2:7" x14ac:dyDescent="0.35">
      <c r="B3894" s="3"/>
      <c r="C3894" s="3"/>
      <c r="F3894" t="s">
        <v>8220</v>
      </c>
      <c r="G3894">
        <v>1</v>
      </c>
    </row>
    <row r="3895" spans="2:7" x14ac:dyDescent="0.35">
      <c r="B3895" s="3"/>
      <c r="C3895" s="3"/>
      <c r="F3895" t="s">
        <v>8220</v>
      </c>
      <c r="G3895">
        <v>1</v>
      </c>
    </row>
    <row r="3896" spans="2:7" x14ac:dyDescent="0.35">
      <c r="B3896" s="3"/>
      <c r="C3896" s="3"/>
      <c r="F3896" t="s">
        <v>8220</v>
      </c>
      <c r="G3896">
        <v>2</v>
      </c>
    </row>
    <row r="3897" spans="2:7" x14ac:dyDescent="0.35">
      <c r="B3897" s="3"/>
      <c r="C3897" s="3"/>
      <c r="F3897" t="s">
        <v>8220</v>
      </c>
      <c r="G3897">
        <v>2</v>
      </c>
    </row>
    <row r="3898" spans="2:7" x14ac:dyDescent="0.35">
      <c r="B3898" s="3"/>
      <c r="C3898" s="3"/>
      <c r="F3898" t="s">
        <v>8220</v>
      </c>
      <c r="G3898">
        <v>2</v>
      </c>
    </row>
    <row r="3899" spans="2:7" x14ac:dyDescent="0.35">
      <c r="B3899" s="3"/>
      <c r="C3899" s="3"/>
      <c r="F3899" t="s">
        <v>8220</v>
      </c>
      <c r="G3899">
        <v>2</v>
      </c>
    </row>
    <row r="3900" spans="2:7" x14ac:dyDescent="0.35">
      <c r="B3900" s="3"/>
      <c r="C3900" s="3"/>
      <c r="F3900" t="s">
        <v>8220</v>
      </c>
      <c r="G3900">
        <v>2</v>
      </c>
    </row>
    <row r="3901" spans="2:7" x14ac:dyDescent="0.35">
      <c r="B3901" s="3"/>
      <c r="C3901" s="3"/>
      <c r="F3901" t="s">
        <v>8220</v>
      </c>
      <c r="G3901">
        <v>2</v>
      </c>
    </row>
    <row r="3902" spans="2:7" x14ac:dyDescent="0.35">
      <c r="B3902" s="3"/>
      <c r="C3902" s="3"/>
      <c r="F3902" t="s">
        <v>8220</v>
      </c>
      <c r="G3902">
        <v>2</v>
      </c>
    </row>
    <row r="3903" spans="2:7" x14ac:dyDescent="0.35">
      <c r="B3903" s="3"/>
      <c r="C3903" s="3"/>
      <c r="F3903" t="s">
        <v>8220</v>
      </c>
      <c r="G3903">
        <v>2</v>
      </c>
    </row>
    <row r="3904" spans="2:7" x14ac:dyDescent="0.35">
      <c r="B3904" s="3"/>
      <c r="C3904" s="3"/>
      <c r="F3904" t="s">
        <v>8220</v>
      </c>
      <c r="G3904">
        <v>2</v>
      </c>
    </row>
    <row r="3905" spans="2:7" x14ac:dyDescent="0.35">
      <c r="B3905" s="3"/>
      <c r="C3905" s="3"/>
      <c r="F3905" t="s">
        <v>8220</v>
      </c>
      <c r="G3905">
        <v>2</v>
      </c>
    </row>
    <row r="3906" spans="2:7" x14ac:dyDescent="0.35">
      <c r="B3906" s="3"/>
      <c r="C3906" s="3"/>
      <c r="F3906" t="s">
        <v>8220</v>
      </c>
      <c r="G3906">
        <v>2</v>
      </c>
    </row>
    <row r="3907" spans="2:7" x14ac:dyDescent="0.35">
      <c r="B3907" s="3"/>
      <c r="C3907" s="3"/>
      <c r="F3907" t="s">
        <v>8220</v>
      </c>
      <c r="G3907">
        <v>2</v>
      </c>
    </row>
    <row r="3908" spans="2:7" x14ac:dyDescent="0.35">
      <c r="B3908" s="3"/>
      <c r="C3908" s="3"/>
      <c r="F3908" t="s">
        <v>8220</v>
      </c>
      <c r="G3908">
        <v>2</v>
      </c>
    </row>
    <row r="3909" spans="2:7" x14ac:dyDescent="0.35">
      <c r="B3909" s="3"/>
      <c r="C3909" s="3"/>
      <c r="F3909" t="s">
        <v>8220</v>
      </c>
      <c r="G3909">
        <v>2</v>
      </c>
    </row>
    <row r="3910" spans="2:7" x14ac:dyDescent="0.35">
      <c r="B3910" s="3"/>
      <c r="C3910" s="3"/>
      <c r="F3910" t="s">
        <v>8220</v>
      </c>
      <c r="G3910">
        <v>2</v>
      </c>
    </row>
    <row r="3911" spans="2:7" x14ac:dyDescent="0.35">
      <c r="B3911" s="3"/>
      <c r="C3911" s="3"/>
      <c r="F3911" t="s">
        <v>8220</v>
      </c>
      <c r="G3911">
        <v>2</v>
      </c>
    </row>
    <row r="3912" spans="2:7" x14ac:dyDescent="0.35">
      <c r="B3912" s="3"/>
      <c r="C3912" s="3"/>
      <c r="F3912" t="s">
        <v>8220</v>
      </c>
      <c r="G3912">
        <v>2</v>
      </c>
    </row>
    <row r="3913" spans="2:7" x14ac:dyDescent="0.35">
      <c r="B3913" s="3"/>
      <c r="C3913" s="3"/>
      <c r="F3913" t="s">
        <v>8220</v>
      </c>
      <c r="G3913">
        <v>2</v>
      </c>
    </row>
    <row r="3914" spans="2:7" x14ac:dyDescent="0.35">
      <c r="B3914" s="3"/>
      <c r="C3914" s="3"/>
      <c r="F3914" t="s">
        <v>8220</v>
      </c>
      <c r="G3914">
        <v>2</v>
      </c>
    </row>
    <row r="3915" spans="2:7" x14ac:dyDescent="0.35">
      <c r="B3915" s="3"/>
      <c r="C3915" s="3"/>
      <c r="F3915" t="s">
        <v>8220</v>
      </c>
      <c r="G3915">
        <v>3</v>
      </c>
    </row>
    <row r="3916" spans="2:7" x14ac:dyDescent="0.35">
      <c r="B3916" s="3"/>
      <c r="C3916" s="3"/>
      <c r="F3916" t="s">
        <v>8220</v>
      </c>
      <c r="G3916">
        <v>3</v>
      </c>
    </row>
    <row r="3917" spans="2:7" x14ac:dyDescent="0.35">
      <c r="B3917" s="3"/>
      <c r="C3917" s="3"/>
      <c r="F3917" t="s">
        <v>8220</v>
      </c>
      <c r="G3917">
        <v>3</v>
      </c>
    </row>
    <row r="3918" spans="2:7" x14ac:dyDescent="0.35">
      <c r="B3918" s="3"/>
      <c r="C3918" s="3"/>
      <c r="F3918" t="s">
        <v>8220</v>
      </c>
      <c r="G3918">
        <v>3</v>
      </c>
    </row>
    <row r="3919" spans="2:7" x14ac:dyDescent="0.35">
      <c r="B3919" s="3"/>
      <c r="C3919" s="3"/>
      <c r="F3919" t="s">
        <v>8220</v>
      </c>
      <c r="G3919">
        <v>3</v>
      </c>
    </row>
    <row r="3920" spans="2:7" x14ac:dyDescent="0.35">
      <c r="B3920" s="3"/>
      <c r="C3920" s="3"/>
      <c r="F3920" t="s">
        <v>8220</v>
      </c>
      <c r="G3920">
        <v>3</v>
      </c>
    </row>
    <row r="3921" spans="2:7" x14ac:dyDescent="0.35">
      <c r="B3921" s="3"/>
      <c r="C3921" s="3"/>
      <c r="F3921" t="s">
        <v>8220</v>
      </c>
      <c r="G3921">
        <v>3</v>
      </c>
    </row>
    <row r="3922" spans="2:7" x14ac:dyDescent="0.35">
      <c r="B3922" s="3"/>
      <c r="C3922" s="3"/>
      <c r="F3922" t="s">
        <v>8220</v>
      </c>
      <c r="G3922">
        <v>3</v>
      </c>
    </row>
    <row r="3923" spans="2:7" x14ac:dyDescent="0.35">
      <c r="B3923" s="3"/>
      <c r="C3923" s="3"/>
      <c r="F3923" t="s">
        <v>8220</v>
      </c>
      <c r="G3923">
        <v>3</v>
      </c>
    </row>
    <row r="3924" spans="2:7" x14ac:dyDescent="0.35">
      <c r="B3924" s="3"/>
      <c r="C3924" s="3"/>
      <c r="F3924" t="s">
        <v>8220</v>
      </c>
      <c r="G3924">
        <v>3</v>
      </c>
    </row>
    <row r="3925" spans="2:7" x14ac:dyDescent="0.35">
      <c r="B3925" s="3"/>
      <c r="C3925" s="3"/>
      <c r="F3925" t="s">
        <v>8220</v>
      </c>
      <c r="G3925">
        <v>3</v>
      </c>
    </row>
    <row r="3926" spans="2:7" x14ac:dyDescent="0.35">
      <c r="B3926" s="3"/>
      <c r="C3926" s="3"/>
      <c r="F3926" t="s">
        <v>8220</v>
      </c>
      <c r="G3926">
        <v>3</v>
      </c>
    </row>
    <row r="3927" spans="2:7" x14ac:dyDescent="0.35">
      <c r="B3927" s="3"/>
      <c r="C3927" s="3"/>
      <c r="F3927" t="s">
        <v>8220</v>
      </c>
      <c r="G3927">
        <v>3</v>
      </c>
    </row>
    <row r="3928" spans="2:7" x14ac:dyDescent="0.35">
      <c r="B3928" s="3"/>
      <c r="C3928" s="3"/>
      <c r="F3928" t="s">
        <v>8220</v>
      </c>
      <c r="G3928">
        <v>3</v>
      </c>
    </row>
    <row r="3929" spans="2:7" x14ac:dyDescent="0.35">
      <c r="B3929" s="3"/>
      <c r="C3929" s="3"/>
      <c r="F3929" t="s">
        <v>8220</v>
      </c>
      <c r="G3929">
        <v>3</v>
      </c>
    </row>
    <row r="3930" spans="2:7" x14ac:dyDescent="0.35">
      <c r="B3930" s="3"/>
      <c r="C3930" s="3"/>
      <c r="F3930" t="s">
        <v>8220</v>
      </c>
      <c r="G3930">
        <v>3</v>
      </c>
    </row>
    <row r="3931" spans="2:7" x14ac:dyDescent="0.35">
      <c r="B3931" s="3"/>
      <c r="C3931" s="3"/>
      <c r="F3931" t="s">
        <v>8220</v>
      </c>
      <c r="G3931">
        <v>3</v>
      </c>
    </row>
    <row r="3932" spans="2:7" x14ac:dyDescent="0.35">
      <c r="B3932" s="3"/>
      <c r="C3932" s="3"/>
      <c r="F3932" t="s">
        <v>8220</v>
      </c>
      <c r="G3932">
        <v>3</v>
      </c>
    </row>
    <row r="3933" spans="2:7" x14ac:dyDescent="0.35">
      <c r="B3933" s="3"/>
      <c r="C3933" s="3"/>
      <c r="F3933" t="s">
        <v>8220</v>
      </c>
      <c r="G3933">
        <v>3</v>
      </c>
    </row>
    <row r="3934" spans="2:7" x14ac:dyDescent="0.35">
      <c r="B3934" s="3"/>
      <c r="C3934" s="3"/>
      <c r="F3934" t="s">
        <v>8220</v>
      </c>
      <c r="G3934">
        <v>3</v>
      </c>
    </row>
    <row r="3935" spans="2:7" x14ac:dyDescent="0.35">
      <c r="B3935" s="3"/>
      <c r="C3935" s="3"/>
      <c r="F3935" t="s">
        <v>8220</v>
      </c>
      <c r="G3935">
        <v>3</v>
      </c>
    </row>
    <row r="3936" spans="2:7" x14ac:dyDescent="0.35">
      <c r="B3936" s="3"/>
      <c r="C3936" s="3"/>
      <c r="F3936" t="s">
        <v>8222</v>
      </c>
      <c r="G3936">
        <v>3</v>
      </c>
    </row>
    <row r="3937" spans="2:7" x14ac:dyDescent="0.35">
      <c r="B3937" s="3"/>
      <c r="C3937" s="3"/>
      <c r="F3937" t="s">
        <v>8220</v>
      </c>
      <c r="G3937">
        <v>3</v>
      </c>
    </row>
    <row r="3938" spans="2:7" x14ac:dyDescent="0.35">
      <c r="B3938" s="3"/>
      <c r="C3938" s="3"/>
      <c r="F3938" t="s">
        <v>8220</v>
      </c>
      <c r="G3938">
        <v>4</v>
      </c>
    </row>
    <row r="3939" spans="2:7" x14ac:dyDescent="0.35">
      <c r="B3939" s="3"/>
      <c r="C3939" s="3"/>
      <c r="F3939" t="s">
        <v>8220</v>
      </c>
      <c r="G3939">
        <v>4</v>
      </c>
    </row>
    <row r="3940" spans="2:7" x14ac:dyDescent="0.35">
      <c r="B3940" s="3"/>
      <c r="C3940" s="3"/>
      <c r="F3940" t="s">
        <v>8220</v>
      </c>
      <c r="G3940">
        <v>4</v>
      </c>
    </row>
    <row r="3941" spans="2:7" x14ac:dyDescent="0.35">
      <c r="B3941" s="3"/>
      <c r="C3941" s="3"/>
      <c r="F3941" t="s">
        <v>8220</v>
      </c>
      <c r="G3941">
        <v>4</v>
      </c>
    </row>
    <row r="3942" spans="2:7" x14ac:dyDescent="0.35">
      <c r="B3942" s="3"/>
      <c r="C3942" s="3"/>
      <c r="F3942" t="s">
        <v>8220</v>
      </c>
      <c r="G3942">
        <v>4</v>
      </c>
    </row>
    <row r="3943" spans="2:7" x14ac:dyDescent="0.35">
      <c r="B3943" s="3"/>
      <c r="C3943" s="3"/>
      <c r="F3943" t="s">
        <v>8220</v>
      </c>
      <c r="G3943">
        <v>4</v>
      </c>
    </row>
    <row r="3944" spans="2:7" x14ac:dyDescent="0.35">
      <c r="B3944" s="3"/>
      <c r="C3944" s="3"/>
      <c r="F3944" t="s">
        <v>8220</v>
      </c>
      <c r="G3944">
        <v>4</v>
      </c>
    </row>
    <row r="3945" spans="2:7" x14ac:dyDescent="0.35">
      <c r="B3945" s="3"/>
      <c r="C3945" s="3"/>
      <c r="F3945" t="s">
        <v>8220</v>
      </c>
      <c r="G3945">
        <v>4</v>
      </c>
    </row>
    <row r="3946" spans="2:7" x14ac:dyDescent="0.35">
      <c r="B3946" s="3"/>
      <c r="C3946" s="3"/>
      <c r="F3946" t="s">
        <v>8220</v>
      </c>
      <c r="G3946">
        <v>4</v>
      </c>
    </row>
    <row r="3947" spans="2:7" x14ac:dyDescent="0.35">
      <c r="B3947" s="3"/>
      <c r="C3947" s="3"/>
      <c r="F3947" t="s">
        <v>8222</v>
      </c>
      <c r="G3947">
        <v>4</v>
      </c>
    </row>
    <row r="3948" spans="2:7" x14ac:dyDescent="0.35">
      <c r="B3948" s="3"/>
      <c r="C3948" s="3"/>
      <c r="F3948" t="s">
        <v>8222</v>
      </c>
      <c r="G3948">
        <v>4</v>
      </c>
    </row>
    <row r="3949" spans="2:7" x14ac:dyDescent="0.35">
      <c r="B3949" s="3"/>
      <c r="C3949" s="3"/>
      <c r="F3949" t="s">
        <v>8222</v>
      </c>
      <c r="G3949">
        <v>4</v>
      </c>
    </row>
    <row r="3950" spans="2:7" x14ac:dyDescent="0.35">
      <c r="B3950" s="3"/>
      <c r="C3950" s="3"/>
      <c r="F3950" t="s">
        <v>8220</v>
      </c>
      <c r="G3950">
        <v>4</v>
      </c>
    </row>
    <row r="3951" spans="2:7" x14ac:dyDescent="0.35">
      <c r="B3951" s="3"/>
      <c r="C3951" s="3"/>
      <c r="F3951" t="s">
        <v>8220</v>
      </c>
      <c r="G3951">
        <v>4</v>
      </c>
    </row>
    <row r="3952" spans="2:7" x14ac:dyDescent="0.35">
      <c r="B3952" s="3"/>
      <c r="C3952" s="3"/>
      <c r="F3952" t="s">
        <v>8220</v>
      </c>
      <c r="G3952">
        <v>4</v>
      </c>
    </row>
    <row r="3953" spans="2:7" x14ac:dyDescent="0.35">
      <c r="B3953" s="3"/>
      <c r="C3953" s="3"/>
      <c r="F3953" t="s">
        <v>8220</v>
      </c>
      <c r="G3953">
        <v>4</v>
      </c>
    </row>
    <row r="3954" spans="2:7" x14ac:dyDescent="0.35">
      <c r="B3954" s="3"/>
      <c r="C3954" s="3"/>
      <c r="F3954" t="s">
        <v>8220</v>
      </c>
      <c r="G3954">
        <v>4</v>
      </c>
    </row>
    <row r="3955" spans="2:7" x14ac:dyDescent="0.35">
      <c r="B3955" s="3"/>
      <c r="C3955" s="3"/>
      <c r="F3955" t="s">
        <v>8222</v>
      </c>
      <c r="G3955">
        <v>4</v>
      </c>
    </row>
    <row r="3956" spans="2:7" x14ac:dyDescent="0.35">
      <c r="B3956" s="3"/>
      <c r="C3956" s="3"/>
      <c r="F3956" t="s">
        <v>8222</v>
      </c>
      <c r="G3956">
        <v>4</v>
      </c>
    </row>
    <row r="3957" spans="2:7" x14ac:dyDescent="0.35">
      <c r="B3957" s="3"/>
      <c r="C3957" s="3"/>
      <c r="F3957" t="s">
        <v>8220</v>
      </c>
      <c r="G3957">
        <v>5</v>
      </c>
    </row>
    <row r="3958" spans="2:7" x14ac:dyDescent="0.35">
      <c r="B3958" s="3"/>
      <c r="C3958" s="3"/>
      <c r="F3958" t="s">
        <v>8220</v>
      </c>
      <c r="G3958">
        <v>5</v>
      </c>
    </row>
    <row r="3959" spans="2:7" x14ac:dyDescent="0.35">
      <c r="B3959" s="3"/>
      <c r="C3959" s="3"/>
      <c r="F3959" t="s">
        <v>8220</v>
      </c>
      <c r="G3959">
        <v>5</v>
      </c>
    </row>
    <row r="3960" spans="2:7" x14ac:dyDescent="0.35">
      <c r="B3960" s="3"/>
      <c r="C3960" s="3"/>
      <c r="F3960" t="s">
        <v>8220</v>
      </c>
      <c r="G3960">
        <v>5</v>
      </c>
    </row>
    <row r="3961" spans="2:7" x14ac:dyDescent="0.35">
      <c r="B3961" s="3"/>
      <c r="C3961" s="3"/>
      <c r="F3961" t="s">
        <v>8220</v>
      </c>
      <c r="G3961">
        <v>5</v>
      </c>
    </row>
    <row r="3962" spans="2:7" x14ac:dyDescent="0.35">
      <c r="B3962" s="3"/>
      <c r="C3962" s="3"/>
      <c r="F3962" t="s">
        <v>8220</v>
      </c>
      <c r="G3962">
        <v>5</v>
      </c>
    </row>
    <row r="3963" spans="2:7" x14ac:dyDescent="0.35">
      <c r="B3963" s="3"/>
      <c r="C3963" s="3"/>
      <c r="F3963" t="s">
        <v>8220</v>
      </c>
      <c r="G3963">
        <v>6</v>
      </c>
    </row>
    <row r="3964" spans="2:7" x14ac:dyDescent="0.35">
      <c r="B3964" s="3"/>
      <c r="C3964" s="3"/>
      <c r="F3964" t="s">
        <v>8220</v>
      </c>
      <c r="G3964">
        <v>6</v>
      </c>
    </row>
    <row r="3965" spans="2:7" x14ac:dyDescent="0.35">
      <c r="B3965" s="3"/>
      <c r="C3965" s="3"/>
      <c r="F3965" t="s">
        <v>8220</v>
      </c>
      <c r="G3965">
        <v>6</v>
      </c>
    </row>
    <row r="3966" spans="2:7" x14ac:dyDescent="0.35">
      <c r="B3966" s="3"/>
      <c r="C3966" s="3"/>
      <c r="F3966" t="s">
        <v>8220</v>
      </c>
      <c r="G3966">
        <v>6</v>
      </c>
    </row>
    <row r="3967" spans="2:7" x14ac:dyDescent="0.35">
      <c r="B3967" s="3"/>
      <c r="C3967" s="3"/>
      <c r="F3967" t="s">
        <v>8220</v>
      </c>
      <c r="G3967">
        <v>6</v>
      </c>
    </row>
    <row r="3968" spans="2:7" x14ac:dyDescent="0.35">
      <c r="B3968" s="3"/>
      <c r="C3968" s="3"/>
      <c r="F3968" t="s">
        <v>8220</v>
      </c>
      <c r="G3968">
        <v>6</v>
      </c>
    </row>
    <row r="3969" spans="2:7" x14ac:dyDescent="0.35">
      <c r="B3969" s="3"/>
      <c r="C3969" s="3"/>
      <c r="F3969" t="s">
        <v>8220</v>
      </c>
      <c r="G3969">
        <v>6</v>
      </c>
    </row>
    <row r="3970" spans="2:7" x14ac:dyDescent="0.35">
      <c r="B3970" s="3"/>
      <c r="C3970" s="3"/>
      <c r="F3970" t="s">
        <v>8220</v>
      </c>
      <c r="G3970">
        <v>6</v>
      </c>
    </row>
    <row r="3971" spans="2:7" x14ac:dyDescent="0.35">
      <c r="B3971" s="3"/>
      <c r="C3971" s="3"/>
      <c r="F3971" t="s">
        <v>8220</v>
      </c>
      <c r="G3971">
        <v>6</v>
      </c>
    </row>
    <row r="3972" spans="2:7" x14ac:dyDescent="0.35">
      <c r="B3972" s="3"/>
      <c r="C3972" s="3"/>
      <c r="F3972" t="s">
        <v>8220</v>
      </c>
      <c r="G3972">
        <v>6</v>
      </c>
    </row>
    <row r="3973" spans="2:7" x14ac:dyDescent="0.35">
      <c r="B3973" s="3"/>
      <c r="C3973" s="3"/>
      <c r="F3973" t="s">
        <v>8220</v>
      </c>
      <c r="G3973">
        <v>6</v>
      </c>
    </row>
    <row r="3974" spans="2:7" x14ac:dyDescent="0.35">
      <c r="B3974" s="3"/>
      <c r="C3974" s="3"/>
      <c r="F3974" t="s">
        <v>8220</v>
      </c>
      <c r="G3974">
        <v>6</v>
      </c>
    </row>
    <row r="3975" spans="2:7" x14ac:dyDescent="0.35">
      <c r="B3975" s="3"/>
      <c r="C3975" s="3"/>
      <c r="F3975" t="s">
        <v>8220</v>
      </c>
      <c r="G3975">
        <v>6</v>
      </c>
    </row>
    <row r="3976" spans="2:7" x14ac:dyDescent="0.35">
      <c r="B3976" s="3"/>
      <c r="C3976" s="3"/>
      <c r="F3976" t="s">
        <v>8220</v>
      </c>
      <c r="G3976">
        <v>6</v>
      </c>
    </row>
    <row r="3977" spans="2:7" x14ac:dyDescent="0.35">
      <c r="B3977" s="3"/>
      <c r="C3977" s="3"/>
      <c r="F3977" t="s">
        <v>8222</v>
      </c>
      <c r="G3977">
        <v>6</v>
      </c>
    </row>
    <row r="3978" spans="2:7" x14ac:dyDescent="0.35">
      <c r="B3978" s="3"/>
      <c r="C3978" s="3"/>
      <c r="F3978" t="s">
        <v>8220</v>
      </c>
      <c r="G3978">
        <v>7</v>
      </c>
    </row>
    <row r="3979" spans="2:7" x14ac:dyDescent="0.35">
      <c r="B3979" s="3"/>
      <c r="C3979" s="3"/>
      <c r="F3979" t="s">
        <v>8220</v>
      </c>
      <c r="G3979">
        <v>7</v>
      </c>
    </row>
    <row r="3980" spans="2:7" x14ac:dyDescent="0.35">
      <c r="B3980" s="3"/>
      <c r="C3980" s="3"/>
      <c r="F3980" t="s">
        <v>8220</v>
      </c>
      <c r="G3980">
        <v>7</v>
      </c>
    </row>
    <row r="3981" spans="2:7" x14ac:dyDescent="0.35">
      <c r="B3981" s="3"/>
      <c r="C3981" s="3"/>
      <c r="F3981" t="s">
        <v>8222</v>
      </c>
      <c r="G3981">
        <v>7</v>
      </c>
    </row>
    <row r="3982" spans="2:7" x14ac:dyDescent="0.35">
      <c r="B3982" s="3"/>
      <c r="C3982" s="3"/>
      <c r="F3982" t="s">
        <v>8222</v>
      </c>
      <c r="G3982">
        <v>7</v>
      </c>
    </row>
    <row r="3983" spans="2:7" x14ac:dyDescent="0.35">
      <c r="B3983" s="3"/>
      <c r="C3983" s="3"/>
      <c r="F3983" t="s">
        <v>8220</v>
      </c>
      <c r="G3983">
        <v>7</v>
      </c>
    </row>
    <row r="3984" spans="2:7" x14ac:dyDescent="0.35">
      <c r="B3984" s="3"/>
      <c r="C3984" s="3"/>
      <c r="F3984" t="s">
        <v>8220</v>
      </c>
      <c r="G3984">
        <v>7</v>
      </c>
    </row>
    <row r="3985" spans="2:7" x14ac:dyDescent="0.35">
      <c r="B3985" s="3"/>
      <c r="C3985" s="3"/>
      <c r="F3985" t="s">
        <v>8220</v>
      </c>
      <c r="G3985">
        <v>7</v>
      </c>
    </row>
    <row r="3986" spans="2:7" x14ac:dyDescent="0.35">
      <c r="B3986" s="3"/>
      <c r="C3986" s="3"/>
      <c r="F3986" t="s">
        <v>8222</v>
      </c>
      <c r="G3986">
        <v>7</v>
      </c>
    </row>
    <row r="3987" spans="2:7" x14ac:dyDescent="0.35">
      <c r="B3987" s="3"/>
      <c r="C3987" s="3"/>
      <c r="F3987" t="s">
        <v>8222</v>
      </c>
      <c r="G3987">
        <v>7</v>
      </c>
    </row>
    <row r="3988" spans="2:7" x14ac:dyDescent="0.35">
      <c r="B3988" s="3"/>
      <c r="C3988" s="3"/>
      <c r="F3988" t="s">
        <v>8220</v>
      </c>
      <c r="G3988">
        <v>8</v>
      </c>
    </row>
    <row r="3989" spans="2:7" x14ac:dyDescent="0.35">
      <c r="B3989" s="3"/>
      <c r="C3989" s="3"/>
      <c r="F3989" t="s">
        <v>8220</v>
      </c>
      <c r="G3989">
        <v>8</v>
      </c>
    </row>
    <row r="3990" spans="2:7" x14ac:dyDescent="0.35">
      <c r="B3990" s="3"/>
      <c r="C3990" s="3"/>
      <c r="F3990" t="s">
        <v>8220</v>
      </c>
      <c r="G3990">
        <v>8</v>
      </c>
    </row>
    <row r="3991" spans="2:7" x14ac:dyDescent="0.35">
      <c r="B3991" s="3"/>
      <c r="C3991" s="3"/>
      <c r="F3991" t="s">
        <v>8220</v>
      </c>
      <c r="G3991">
        <v>8</v>
      </c>
    </row>
    <row r="3992" spans="2:7" x14ac:dyDescent="0.35">
      <c r="B3992" s="3"/>
      <c r="C3992" s="3"/>
      <c r="F3992" t="s">
        <v>8220</v>
      </c>
      <c r="G3992">
        <v>8</v>
      </c>
    </row>
    <row r="3993" spans="2:7" x14ac:dyDescent="0.35">
      <c r="B3993" s="3"/>
      <c r="C3993" s="3"/>
      <c r="F3993" t="s">
        <v>8222</v>
      </c>
      <c r="G3993">
        <v>8</v>
      </c>
    </row>
    <row r="3994" spans="2:7" x14ac:dyDescent="0.35">
      <c r="B3994" s="3"/>
      <c r="C3994" s="3"/>
      <c r="F3994" t="s">
        <v>8220</v>
      </c>
      <c r="G3994">
        <v>8</v>
      </c>
    </row>
    <row r="3995" spans="2:7" x14ac:dyDescent="0.35">
      <c r="B3995" s="3"/>
      <c r="C3995" s="3"/>
      <c r="F3995" t="s">
        <v>8220</v>
      </c>
      <c r="G3995">
        <v>8</v>
      </c>
    </row>
    <row r="3996" spans="2:7" x14ac:dyDescent="0.35">
      <c r="B3996" s="3"/>
      <c r="C3996" s="3"/>
      <c r="F3996" t="s">
        <v>8222</v>
      </c>
      <c r="G3996">
        <v>8</v>
      </c>
    </row>
    <row r="3997" spans="2:7" x14ac:dyDescent="0.35">
      <c r="B3997" s="3"/>
      <c r="C3997" s="3"/>
      <c r="F3997" t="s">
        <v>8220</v>
      </c>
      <c r="G3997">
        <v>8</v>
      </c>
    </row>
    <row r="3998" spans="2:7" x14ac:dyDescent="0.35">
      <c r="B3998" s="3"/>
      <c r="C3998" s="3"/>
      <c r="F3998" t="s">
        <v>8222</v>
      </c>
      <c r="G3998">
        <v>8</v>
      </c>
    </row>
    <row r="3999" spans="2:7" x14ac:dyDescent="0.35">
      <c r="B3999" s="3"/>
      <c r="C3999" s="3"/>
      <c r="F3999" t="s">
        <v>8220</v>
      </c>
      <c r="G3999">
        <v>9</v>
      </c>
    </row>
    <row r="4000" spans="2:7" x14ac:dyDescent="0.35">
      <c r="B4000" s="3"/>
      <c r="C4000" s="3"/>
      <c r="F4000" t="s">
        <v>8220</v>
      </c>
      <c r="G4000">
        <v>9</v>
      </c>
    </row>
    <row r="4001" spans="2:7" x14ac:dyDescent="0.35">
      <c r="B4001" s="3"/>
      <c r="C4001" s="3"/>
      <c r="F4001" t="s">
        <v>8220</v>
      </c>
      <c r="G4001">
        <v>9</v>
      </c>
    </row>
    <row r="4002" spans="2:7" x14ac:dyDescent="0.35">
      <c r="B4002" s="3"/>
      <c r="C4002" s="3"/>
      <c r="F4002" t="s">
        <v>8220</v>
      </c>
      <c r="G4002">
        <v>9</v>
      </c>
    </row>
    <row r="4003" spans="2:7" x14ac:dyDescent="0.35">
      <c r="B4003" s="3"/>
      <c r="C4003" s="3"/>
      <c r="F4003" t="s">
        <v>8220</v>
      </c>
      <c r="G4003">
        <v>9</v>
      </c>
    </row>
    <row r="4004" spans="2:7" x14ac:dyDescent="0.35">
      <c r="B4004" s="3"/>
      <c r="C4004" s="3"/>
      <c r="F4004" t="s">
        <v>8220</v>
      </c>
      <c r="G4004">
        <v>10</v>
      </c>
    </row>
    <row r="4005" spans="2:7" x14ac:dyDescent="0.35">
      <c r="B4005" s="3"/>
      <c r="C4005" s="3"/>
      <c r="F4005" t="s">
        <v>8220</v>
      </c>
      <c r="G4005">
        <v>10</v>
      </c>
    </row>
    <row r="4006" spans="2:7" x14ac:dyDescent="0.35">
      <c r="B4006" s="3"/>
      <c r="C4006" s="3"/>
      <c r="F4006" t="s">
        <v>8222</v>
      </c>
      <c r="G4006">
        <v>10</v>
      </c>
    </row>
    <row r="4007" spans="2:7" x14ac:dyDescent="0.35">
      <c r="B4007" s="3"/>
      <c r="C4007" s="3"/>
      <c r="F4007" t="s">
        <v>8220</v>
      </c>
      <c r="G4007">
        <v>10</v>
      </c>
    </row>
    <row r="4008" spans="2:7" x14ac:dyDescent="0.35">
      <c r="B4008" s="3"/>
      <c r="C4008" s="3"/>
      <c r="F4008" t="s">
        <v>8220</v>
      </c>
      <c r="G4008">
        <v>10</v>
      </c>
    </row>
    <row r="4009" spans="2:7" x14ac:dyDescent="0.35">
      <c r="B4009" s="3"/>
      <c r="C4009" s="3"/>
      <c r="F4009" t="s">
        <v>8220</v>
      </c>
      <c r="G4009">
        <v>11</v>
      </c>
    </row>
    <row r="4010" spans="2:7" x14ac:dyDescent="0.35">
      <c r="B4010" s="3"/>
      <c r="C4010" s="3"/>
      <c r="F4010" t="s">
        <v>8220</v>
      </c>
      <c r="G4010">
        <v>11</v>
      </c>
    </row>
    <row r="4011" spans="2:7" x14ac:dyDescent="0.35">
      <c r="B4011" s="3"/>
      <c r="C4011" s="3"/>
      <c r="F4011" t="s">
        <v>8222</v>
      </c>
      <c r="G4011">
        <v>11</v>
      </c>
    </row>
    <row r="4012" spans="2:7" x14ac:dyDescent="0.35">
      <c r="B4012" s="3"/>
      <c r="C4012" s="3"/>
      <c r="F4012" t="s">
        <v>8220</v>
      </c>
      <c r="G4012">
        <v>11</v>
      </c>
    </row>
    <row r="4013" spans="2:7" x14ac:dyDescent="0.35">
      <c r="B4013" s="3"/>
      <c r="C4013" s="3"/>
      <c r="F4013" t="s">
        <v>8220</v>
      </c>
      <c r="G4013">
        <v>11</v>
      </c>
    </row>
    <row r="4014" spans="2:7" x14ac:dyDescent="0.35">
      <c r="B4014" s="3"/>
      <c r="C4014" s="3"/>
      <c r="F4014" t="s">
        <v>8220</v>
      </c>
      <c r="G4014">
        <v>12</v>
      </c>
    </row>
    <row r="4015" spans="2:7" x14ac:dyDescent="0.35">
      <c r="B4015" s="3"/>
      <c r="C4015" s="3"/>
      <c r="F4015" t="s">
        <v>8222</v>
      </c>
      <c r="G4015">
        <v>12</v>
      </c>
    </row>
    <row r="4016" spans="2:7" x14ac:dyDescent="0.35">
      <c r="B4016" s="3"/>
      <c r="C4016" s="3"/>
      <c r="F4016" t="s">
        <v>8222</v>
      </c>
      <c r="G4016">
        <v>12</v>
      </c>
    </row>
    <row r="4017" spans="2:7" x14ac:dyDescent="0.35">
      <c r="B4017" s="3"/>
      <c r="C4017" s="3"/>
      <c r="F4017" t="s">
        <v>8222</v>
      </c>
      <c r="G4017">
        <v>12</v>
      </c>
    </row>
    <row r="4018" spans="2:7" x14ac:dyDescent="0.35">
      <c r="B4018" s="3"/>
      <c r="C4018" s="3"/>
      <c r="F4018" t="s">
        <v>8220</v>
      </c>
      <c r="G4018">
        <v>13</v>
      </c>
    </row>
    <row r="4019" spans="2:7" x14ac:dyDescent="0.35">
      <c r="B4019" s="3"/>
      <c r="C4019" s="3"/>
      <c r="F4019" t="s">
        <v>8220</v>
      </c>
      <c r="G4019">
        <v>13</v>
      </c>
    </row>
    <row r="4020" spans="2:7" x14ac:dyDescent="0.35">
      <c r="B4020" s="3"/>
      <c r="C4020" s="3"/>
      <c r="F4020" t="s">
        <v>8220</v>
      </c>
      <c r="G4020">
        <v>13</v>
      </c>
    </row>
    <row r="4021" spans="2:7" x14ac:dyDescent="0.35">
      <c r="B4021" s="3"/>
      <c r="C4021" s="3"/>
      <c r="F4021" t="s">
        <v>8222</v>
      </c>
      <c r="G4021">
        <v>14</v>
      </c>
    </row>
    <row r="4022" spans="2:7" x14ac:dyDescent="0.35">
      <c r="B4022" s="3"/>
      <c r="C4022" s="3"/>
      <c r="F4022" t="s">
        <v>8220</v>
      </c>
      <c r="G4022">
        <v>14</v>
      </c>
    </row>
    <row r="4023" spans="2:7" x14ac:dyDescent="0.35">
      <c r="B4023" s="3"/>
      <c r="C4023" s="3"/>
      <c r="F4023" t="s">
        <v>8220</v>
      </c>
      <c r="G4023">
        <v>14</v>
      </c>
    </row>
    <row r="4024" spans="2:7" x14ac:dyDescent="0.35">
      <c r="B4024" s="3"/>
      <c r="C4024" s="3"/>
      <c r="F4024" t="s">
        <v>8220</v>
      </c>
      <c r="G4024">
        <v>15</v>
      </c>
    </row>
    <row r="4025" spans="2:7" x14ac:dyDescent="0.35">
      <c r="B4025" s="3"/>
      <c r="C4025" s="3"/>
      <c r="F4025" t="s">
        <v>8220</v>
      </c>
      <c r="G4025">
        <v>15</v>
      </c>
    </row>
    <row r="4026" spans="2:7" x14ac:dyDescent="0.35">
      <c r="B4026" s="3"/>
      <c r="C4026" s="3"/>
      <c r="F4026" t="s">
        <v>8220</v>
      </c>
      <c r="G4026">
        <v>15</v>
      </c>
    </row>
    <row r="4027" spans="2:7" x14ac:dyDescent="0.35">
      <c r="B4027" s="3"/>
      <c r="C4027" s="3"/>
      <c r="F4027" t="s">
        <v>8220</v>
      </c>
      <c r="G4027">
        <v>15</v>
      </c>
    </row>
    <row r="4028" spans="2:7" x14ac:dyDescent="0.35">
      <c r="B4028" s="3"/>
      <c r="C4028" s="3"/>
      <c r="F4028" t="s">
        <v>8222</v>
      </c>
      <c r="G4028">
        <v>15</v>
      </c>
    </row>
    <row r="4029" spans="2:7" x14ac:dyDescent="0.35">
      <c r="B4029" s="3"/>
      <c r="C4029" s="3"/>
      <c r="F4029" t="s">
        <v>8222</v>
      </c>
      <c r="G4029">
        <v>15</v>
      </c>
    </row>
    <row r="4030" spans="2:7" x14ac:dyDescent="0.35">
      <c r="B4030" s="3"/>
      <c r="C4030" s="3"/>
      <c r="F4030" t="s">
        <v>8220</v>
      </c>
      <c r="G4030">
        <v>15</v>
      </c>
    </row>
    <row r="4031" spans="2:7" x14ac:dyDescent="0.35">
      <c r="B4031" s="3"/>
      <c r="C4031" s="3"/>
      <c r="F4031" t="s">
        <v>8220</v>
      </c>
      <c r="G4031">
        <v>16</v>
      </c>
    </row>
    <row r="4032" spans="2:7" x14ac:dyDescent="0.35">
      <c r="B4032" s="3"/>
      <c r="C4032" s="3"/>
      <c r="F4032" t="s">
        <v>8220</v>
      </c>
      <c r="G4032">
        <v>16</v>
      </c>
    </row>
    <row r="4033" spans="2:7" x14ac:dyDescent="0.35">
      <c r="B4033" s="3"/>
      <c r="C4033" s="3"/>
      <c r="F4033" t="s">
        <v>8222</v>
      </c>
      <c r="G4033">
        <v>16</v>
      </c>
    </row>
    <row r="4034" spans="2:7" x14ac:dyDescent="0.35">
      <c r="B4034" s="3"/>
      <c r="C4034" s="3"/>
      <c r="F4034" t="s">
        <v>8220</v>
      </c>
      <c r="G4034">
        <v>17</v>
      </c>
    </row>
    <row r="4035" spans="2:7" x14ac:dyDescent="0.35">
      <c r="B4035" s="3"/>
      <c r="C4035" s="3"/>
      <c r="F4035" t="s">
        <v>8220</v>
      </c>
      <c r="G4035">
        <v>17</v>
      </c>
    </row>
    <row r="4036" spans="2:7" x14ac:dyDescent="0.35">
      <c r="B4036" s="3"/>
      <c r="C4036" s="3"/>
      <c r="F4036" t="s">
        <v>8220</v>
      </c>
      <c r="G4036">
        <v>17</v>
      </c>
    </row>
    <row r="4037" spans="2:7" x14ac:dyDescent="0.35">
      <c r="B4037" s="3"/>
      <c r="C4037" s="3"/>
      <c r="F4037" t="s">
        <v>8220</v>
      </c>
      <c r="G4037">
        <v>18</v>
      </c>
    </row>
    <row r="4038" spans="2:7" x14ac:dyDescent="0.35">
      <c r="B4038" s="3"/>
      <c r="C4038" s="3"/>
      <c r="F4038" t="s">
        <v>8220</v>
      </c>
      <c r="G4038">
        <v>19</v>
      </c>
    </row>
    <row r="4039" spans="2:7" x14ac:dyDescent="0.35">
      <c r="B4039" s="3"/>
      <c r="C4039" s="3"/>
      <c r="F4039" t="s">
        <v>8220</v>
      </c>
      <c r="G4039">
        <v>20</v>
      </c>
    </row>
    <row r="4040" spans="2:7" x14ac:dyDescent="0.35">
      <c r="B4040" s="3"/>
      <c r="C4040" s="3"/>
      <c r="F4040" t="s">
        <v>8220</v>
      </c>
      <c r="G4040">
        <v>22</v>
      </c>
    </row>
    <row r="4041" spans="2:7" x14ac:dyDescent="0.35">
      <c r="B4041" s="3"/>
      <c r="C4041" s="3"/>
      <c r="F4041" t="s">
        <v>8220</v>
      </c>
      <c r="G4041">
        <v>22</v>
      </c>
    </row>
    <row r="4042" spans="2:7" x14ac:dyDescent="0.35">
      <c r="B4042" s="3"/>
      <c r="C4042" s="3"/>
      <c r="F4042" t="s">
        <v>8222</v>
      </c>
      <c r="G4042">
        <v>22</v>
      </c>
    </row>
    <row r="4043" spans="2:7" x14ac:dyDescent="0.35">
      <c r="B4043" s="3"/>
      <c r="C4043" s="3"/>
      <c r="F4043" t="s">
        <v>8222</v>
      </c>
      <c r="G4043">
        <v>22</v>
      </c>
    </row>
    <row r="4044" spans="2:7" x14ac:dyDescent="0.35">
      <c r="B4044" s="3"/>
      <c r="C4044" s="3"/>
      <c r="F4044" t="s">
        <v>8222</v>
      </c>
      <c r="G4044">
        <v>23</v>
      </c>
    </row>
    <row r="4045" spans="2:7" x14ac:dyDescent="0.35">
      <c r="B4045" s="3"/>
      <c r="C4045" s="3"/>
      <c r="F4045" t="s">
        <v>8220</v>
      </c>
      <c r="G4045">
        <v>23</v>
      </c>
    </row>
    <row r="4046" spans="2:7" x14ac:dyDescent="0.35">
      <c r="B4046" s="3"/>
      <c r="C4046" s="3"/>
      <c r="F4046" t="s">
        <v>8220</v>
      </c>
      <c r="G4046">
        <v>24</v>
      </c>
    </row>
    <row r="4047" spans="2:7" x14ac:dyDescent="0.35">
      <c r="B4047" s="3"/>
      <c r="C4047" s="3"/>
      <c r="F4047" t="s">
        <v>8220</v>
      </c>
      <c r="G4047">
        <v>24</v>
      </c>
    </row>
    <row r="4048" spans="2:7" x14ac:dyDescent="0.35">
      <c r="B4048" s="3"/>
      <c r="C4048" s="3"/>
      <c r="F4048" t="s">
        <v>8220</v>
      </c>
      <c r="G4048">
        <v>25</v>
      </c>
    </row>
    <row r="4049" spans="2:7" x14ac:dyDescent="0.35">
      <c r="B4049" s="3"/>
      <c r="C4049" s="3"/>
      <c r="F4049" t="s">
        <v>8222</v>
      </c>
      <c r="G4049">
        <v>26</v>
      </c>
    </row>
    <row r="4050" spans="2:7" x14ac:dyDescent="0.35">
      <c r="B4050" s="3"/>
      <c r="C4050" s="3"/>
      <c r="F4050" t="s">
        <v>8220</v>
      </c>
      <c r="G4050">
        <v>27</v>
      </c>
    </row>
    <row r="4051" spans="2:7" x14ac:dyDescent="0.35">
      <c r="B4051" s="3"/>
      <c r="C4051" s="3"/>
      <c r="F4051" t="s">
        <v>8220</v>
      </c>
      <c r="G4051">
        <v>28</v>
      </c>
    </row>
    <row r="4052" spans="2:7" x14ac:dyDescent="0.35">
      <c r="B4052" s="3"/>
      <c r="C4052" s="3"/>
      <c r="F4052" t="s">
        <v>8222</v>
      </c>
      <c r="G4052">
        <v>30</v>
      </c>
    </row>
    <row r="4053" spans="2:7" x14ac:dyDescent="0.35">
      <c r="B4053" s="3"/>
      <c r="C4053" s="3"/>
      <c r="F4053" t="s">
        <v>8220</v>
      </c>
      <c r="G4053">
        <v>34</v>
      </c>
    </row>
    <row r="4054" spans="2:7" x14ac:dyDescent="0.35">
      <c r="B4054" s="3"/>
      <c r="C4054" s="3"/>
      <c r="F4054" t="s">
        <v>8220</v>
      </c>
      <c r="G4054">
        <v>34</v>
      </c>
    </row>
    <row r="4055" spans="2:7" x14ac:dyDescent="0.35">
      <c r="B4055" s="3"/>
      <c r="C4055" s="3"/>
      <c r="F4055" t="s">
        <v>8220</v>
      </c>
      <c r="G4055">
        <v>35</v>
      </c>
    </row>
    <row r="4056" spans="2:7" x14ac:dyDescent="0.35">
      <c r="B4056" s="3"/>
      <c r="C4056" s="3"/>
      <c r="F4056" t="s">
        <v>8220</v>
      </c>
      <c r="G4056">
        <v>35</v>
      </c>
    </row>
    <row r="4057" spans="2:7" x14ac:dyDescent="0.35">
      <c r="B4057" s="3"/>
      <c r="C4057" s="3"/>
      <c r="F4057" t="s">
        <v>8220</v>
      </c>
      <c r="G4057">
        <v>37</v>
      </c>
    </row>
    <row r="4058" spans="2:7" x14ac:dyDescent="0.35">
      <c r="B4058" s="3"/>
      <c r="C4058" s="3"/>
      <c r="F4058" t="s">
        <v>8220</v>
      </c>
      <c r="G4058">
        <v>37</v>
      </c>
    </row>
    <row r="4059" spans="2:7" x14ac:dyDescent="0.35">
      <c r="B4059" s="3"/>
      <c r="C4059" s="3"/>
      <c r="F4059" t="s">
        <v>8220</v>
      </c>
      <c r="G4059">
        <v>38</v>
      </c>
    </row>
    <row r="4060" spans="2:7" x14ac:dyDescent="0.35">
      <c r="B4060" s="3"/>
      <c r="C4060" s="3"/>
      <c r="F4060" t="s">
        <v>8220</v>
      </c>
      <c r="G4060">
        <v>38</v>
      </c>
    </row>
    <row r="4061" spans="2:7" x14ac:dyDescent="0.35">
      <c r="B4061" s="3"/>
      <c r="C4061" s="3"/>
      <c r="F4061" t="s">
        <v>8220</v>
      </c>
      <c r="G4061">
        <v>38</v>
      </c>
    </row>
    <row r="4062" spans="2:7" x14ac:dyDescent="0.35">
      <c r="B4062" s="3"/>
      <c r="C4062" s="3"/>
      <c r="F4062" t="s">
        <v>8222</v>
      </c>
      <c r="G4062">
        <v>38</v>
      </c>
    </row>
    <row r="4063" spans="2:7" x14ac:dyDescent="0.35">
      <c r="B4063" s="3"/>
      <c r="C4063" s="3"/>
      <c r="F4063" t="s">
        <v>8220</v>
      </c>
      <c r="G4063">
        <v>39</v>
      </c>
    </row>
    <row r="4064" spans="2:7" x14ac:dyDescent="0.35">
      <c r="B4064" s="3"/>
      <c r="C4064" s="3"/>
      <c r="F4064" t="s">
        <v>8222</v>
      </c>
      <c r="G4064">
        <v>39</v>
      </c>
    </row>
    <row r="4065" spans="2:7" x14ac:dyDescent="0.35">
      <c r="B4065" s="3"/>
      <c r="C4065" s="3"/>
      <c r="F4065" t="s">
        <v>8220</v>
      </c>
      <c r="G4065">
        <v>40</v>
      </c>
    </row>
    <row r="4066" spans="2:7" x14ac:dyDescent="0.35">
      <c r="B4066" s="3"/>
      <c r="C4066" s="3"/>
      <c r="F4066" t="s">
        <v>8220</v>
      </c>
      <c r="G4066">
        <v>41</v>
      </c>
    </row>
    <row r="4067" spans="2:7" x14ac:dyDescent="0.35">
      <c r="B4067" s="3"/>
      <c r="C4067" s="3"/>
      <c r="F4067" t="s">
        <v>8220</v>
      </c>
      <c r="G4067">
        <v>43</v>
      </c>
    </row>
    <row r="4068" spans="2:7" x14ac:dyDescent="0.35">
      <c r="B4068" s="3"/>
      <c r="C4068" s="3"/>
      <c r="F4068" t="s">
        <v>8220</v>
      </c>
      <c r="G4068">
        <v>44</v>
      </c>
    </row>
    <row r="4069" spans="2:7" x14ac:dyDescent="0.35">
      <c r="B4069" s="3"/>
      <c r="C4069" s="3"/>
      <c r="F4069" t="s">
        <v>8220</v>
      </c>
      <c r="G4069">
        <v>45</v>
      </c>
    </row>
    <row r="4070" spans="2:7" x14ac:dyDescent="0.35">
      <c r="B4070" s="3"/>
      <c r="C4070" s="3"/>
      <c r="F4070" t="s">
        <v>8222</v>
      </c>
      <c r="G4070">
        <v>45</v>
      </c>
    </row>
    <row r="4071" spans="2:7" x14ac:dyDescent="0.35">
      <c r="B4071" s="3"/>
      <c r="C4071" s="3"/>
      <c r="F4071" t="s">
        <v>8220</v>
      </c>
      <c r="G4071">
        <v>46</v>
      </c>
    </row>
    <row r="4072" spans="2:7" x14ac:dyDescent="0.35">
      <c r="B4072" s="3"/>
      <c r="C4072" s="3"/>
      <c r="F4072" t="s">
        <v>8222</v>
      </c>
      <c r="G4072">
        <v>46</v>
      </c>
    </row>
    <row r="4073" spans="2:7" x14ac:dyDescent="0.35">
      <c r="B4073" s="3"/>
      <c r="C4073" s="3"/>
      <c r="F4073" t="s">
        <v>8220</v>
      </c>
      <c r="G4073">
        <v>46</v>
      </c>
    </row>
    <row r="4074" spans="2:7" x14ac:dyDescent="0.35">
      <c r="B4074" s="3"/>
      <c r="C4074" s="3"/>
      <c r="F4074" t="s">
        <v>8220</v>
      </c>
      <c r="G4074">
        <v>50</v>
      </c>
    </row>
    <row r="4075" spans="2:7" x14ac:dyDescent="0.35">
      <c r="B4075" s="3"/>
      <c r="C4075" s="3"/>
      <c r="F4075" t="s">
        <v>8220</v>
      </c>
      <c r="G4075">
        <v>52</v>
      </c>
    </row>
    <row r="4076" spans="2:7" x14ac:dyDescent="0.35">
      <c r="B4076" s="3"/>
      <c r="C4076" s="3"/>
      <c r="F4076" t="s">
        <v>8220</v>
      </c>
      <c r="G4076">
        <v>52</v>
      </c>
    </row>
    <row r="4077" spans="2:7" x14ac:dyDescent="0.35">
      <c r="B4077" s="3"/>
      <c r="C4077" s="3"/>
      <c r="F4077" t="s">
        <v>8220</v>
      </c>
      <c r="G4077">
        <v>58</v>
      </c>
    </row>
    <row r="4078" spans="2:7" x14ac:dyDescent="0.35">
      <c r="B4078" s="3"/>
      <c r="C4078" s="3"/>
      <c r="F4078" t="s">
        <v>8220</v>
      </c>
      <c r="G4078">
        <v>58</v>
      </c>
    </row>
    <row r="4079" spans="2:7" x14ac:dyDescent="0.35">
      <c r="B4079" s="3"/>
      <c r="C4079" s="3"/>
      <c r="F4079" t="s">
        <v>8220</v>
      </c>
      <c r="G4079">
        <v>59</v>
      </c>
    </row>
    <row r="4080" spans="2:7" x14ac:dyDescent="0.35">
      <c r="B4080" s="3"/>
      <c r="C4080" s="3"/>
      <c r="F4080" t="s">
        <v>8220</v>
      </c>
      <c r="G4080">
        <v>59</v>
      </c>
    </row>
    <row r="4081" spans="2:7" x14ac:dyDescent="0.35">
      <c r="B4081" s="3"/>
      <c r="C4081" s="3"/>
      <c r="F4081" t="s">
        <v>8222</v>
      </c>
      <c r="G4081">
        <v>61</v>
      </c>
    </row>
    <row r="4082" spans="2:7" x14ac:dyDescent="0.35">
      <c r="B4082" s="3"/>
      <c r="C4082" s="3"/>
      <c r="F4082" t="s">
        <v>8222</v>
      </c>
      <c r="G4082">
        <v>64</v>
      </c>
    </row>
    <row r="4083" spans="2:7" x14ac:dyDescent="0.35">
      <c r="B4083" s="3"/>
      <c r="C4083" s="3"/>
      <c r="F4083" t="s">
        <v>8220</v>
      </c>
      <c r="G4083">
        <v>67</v>
      </c>
    </row>
    <row r="4084" spans="2:7" x14ac:dyDescent="0.35">
      <c r="B4084" s="3"/>
      <c r="C4084" s="3"/>
      <c r="F4084" t="s">
        <v>8220</v>
      </c>
      <c r="G4084">
        <v>70</v>
      </c>
    </row>
    <row r="4085" spans="2:7" x14ac:dyDescent="0.35">
      <c r="B4085" s="3"/>
      <c r="C4085" s="3"/>
      <c r="F4085" t="s">
        <v>8220</v>
      </c>
      <c r="G4085">
        <v>76</v>
      </c>
    </row>
    <row r="4086" spans="2:7" x14ac:dyDescent="0.35">
      <c r="B4086" s="3"/>
      <c r="C4086" s="3"/>
      <c r="F4086" t="s">
        <v>8222</v>
      </c>
      <c r="G4086">
        <v>79</v>
      </c>
    </row>
    <row r="4087" spans="2:7" x14ac:dyDescent="0.35">
      <c r="B4087" s="3"/>
      <c r="C4087" s="3"/>
      <c r="F4087" t="s">
        <v>8220</v>
      </c>
      <c r="G4087">
        <v>81</v>
      </c>
    </row>
    <row r="4088" spans="2:7" x14ac:dyDescent="0.35">
      <c r="B4088" s="3"/>
      <c r="C4088" s="3"/>
      <c r="F4088" t="s">
        <v>8220</v>
      </c>
      <c r="G4088">
        <v>86</v>
      </c>
    </row>
    <row r="4089" spans="2:7" x14ac:dyDescent="0.35">
      <c r="B4089" s="3"/>
      <c r="C4089" s="3"/>
      <c r="F4089" t="s">
        <v>8220</v>
      </c>
      <c r="G4089">
        <v>90</v>
      </c>
    </row>
    <row r="4090" spans="2:7" x14ac:dyDescent="0.35">
      <c r="B4090" s="3"/>
      <c r="C4090" s="3"/>
      <c r="F4090" t="s">
        <v>8220</v>
      </c>
      <c r="G4090">
        <v>90</v>
      </c>
    </row>
    <row r="4091" spans="2:7" x14ac:dyDescent="0.35">
      <c r="B4091" s="3"/>
      <c r="C4091" s="3"/>
      <c r="F4091" t="s">
        <v>8220</v>
      </c>
      <c r="G4091">
        <v>95</v>
      </c>
    </row>
    <row r="4092" spans="2:7" x14ac:dyDescent="0.35">
      <c r="B4092" s="3"/>
      <c r="C4092" s="3"/>
      <c r="F4092" t="s">
        <v>8220</v>
      </c>
      <c r="G4092">
        <v>100</v>
      </c>
    </row>
    <row r="4093" spans="2:7" x14ac:dyDescent="0.35">
      <c r="B4093" s="3"/>
      <c r="C4093" s="3"/>
      <c r="F4093" t="s">
        <v>8220</v>
      </c>
      <c r="G4093">
        <v>101</v>
      </c>
    </row>
    <row r="4094" spans="2:7" x14ac:dyDescent="0.35">
      <c r="B4094" s="3"/>
      <c r="C4094" s="3"/>
      <c r="F4094" t="s">
        <v>8222</v>
      </c>
      <c r="G4094">
        <v>101</v>
      </c>
    </row>
    <row r="4095" spans="2:7" x14ac:dyDescent="0.35">
      <c r="B4095" s="3"/>
      <c r="C4095" s="3"/>
      <c r="F4095" t="s">
        <v>8220</v>
      </c>
      <c r="G4095">
        <v>104</v>
      </c>
    </row>
    <row r="4096" spans="2:7" x14ac:dyDescent="0.35">
      <c r="B4096" s="3"/>
      <c r="C4096" s="3"/>
      <c r="F4096" t="s">
        <v>8222</v>
      </c>
      <c r="G4096">
        <v>117</v>
      </c>
    </row>
    <row r="4097" spans="2:7" x14ac:dyDescent="0.35">
      <c r="B4097" s="3"/>
      <c r="C4097" s="3"/>
      <c r="F4097" t="s">
        <v>8220</v>
      </c>
      <c r="G4097">
        <v>121</v>
      </c>
    </row>
    <row r="4098" spans="2:7" x14ac:dyDescent="0.35">
      <c r="B4098" s="3"/>
      <c r="C4098" s="3"/>
      <c r="F4098" t="s">
        <v>8220</v>
      </c>
      <c r="G4098">
        <v>122</v>
      </c>
    </row>
    <row r="4099" spans="2:7" x14ac:dyDescent="0.35">
      <c r="B4099" s="3"/>
      <c r="C4099" s="3"/>
      <c r="F4099" t="s">
        <v>8220</v>
      </c>
      <c r="G4099">
        <v>135</v>
      </c>
    </row>
    <row r="4100" spans="2:7" x14ac:dyDescent="0.35">
      <c r="B4100" s="3"/>
      <c r="C4100" s="3"/>
      <c r="F4100" t="s">
        <v>8220</v>
      </c>
      <c r="G4100">
        <v>140</v>
      </c>
    </row>
    <row r="4101" spans="2:7" x14ac:dyDescent="0.35">
      <c r="B4101" s="3"/>
      <c r="C4101" s="3"/>
      <c r="F4101" t="s">
        <v>8220</v>
      </c>
      <c r="G4101">
        <v>152</v>
      </c>
    </row>
    <row r="4102" spans="2:7" x14ac:dyDescent="0.35">
      <c r="B4102" s="3"/>
      <c r="C4102" s="3"/>
      <c r="F4102" t="s">
        <v>8220</v>
      </c>
      <c r="G4102">
        <v>161</v>
      </c>
    </row>
    <row r="4103" spans="2:7" x14ac:dyDescent="0.35">
      <c r="B4103" s="3"/>
      <c r="C4103" s="3"/>
      <c r="F4103" t="s">
        <v>8220</v>
      </c>
      <c r="G4103">
        <v>224</v>
      </c>
    </row>
    <row r="4104" spans="2:7" x14ac:dyDescent="0.35">
      <c r="B4104" s="3"/>
      <c r="C4104" s="3"/>
      <c r="F4104" t="s">
        <v>8220</v>
      </c>
      <c r="G4104">
        <v>248</v>
      </c>
    </row>
    <row r="4105" spans="2:7" x14ac:dyDescent="0.35">
      <c r="B4105" s="3"/>
      <c r="C4105" s="3"/>
      <c r="F4105" t="s">
        <v>8220</v>
      </c>
      <c r="G4105">
        <v>276</v>
      </c>
    </row>
    <row r="4106" spans="2:7" x14ac:dyDescent="0.35">
      <c r="B4106" s="3"/>
      <c r="C4106" s="3"/>
      <c r="F4106" t="s">
        <v>8220</v>
      </c>
      <c r="G4106">
        <v>292</v>
      </c>
    </row>
    <row r="4107" spans="2:7" x14ac:dyDescent="0.35">
      <c r="B4107" s="3"/>
      <c r="C4107" s="3"/>
      <c r="F4107" t="s">
        <v>8220</v>
      </c>
      <c r="G4107">
        <v>323</v>
      </c>
    </row>
    <row r="4108" spans="2:7" x14ac:dyDescent="0.35">
      <c r="B4108" s="3"/>
      <c r="C4108" s="3"/>
      <c r="F4108" t="s">
        <v>8220</v>
      </c>
      <c r="G4108">
        <v>348</v>
      </c>
    </row>
    <row r="4109" spans="2:7" x14ac:dyDescent="0.35">
      <c r="B4109" s="3"/>
      <c r="C4109" s="3"/>
      <c r="F4109" t="s">
        <v>8220</v>
      </c>
      <c r="G4109">
        <v>355</v>
      </c>
    </row>
    <row r="4110" spans="2:7" x14ac:dyDescent="0.35">
      <c r="B4110" s="3"/>
      <c r="C4110" s="3"/>
      <c r="F4110" t="s">
        <v>8220</v>
      </c>
      <c r="G4110">
        <v>356</v>
      </c>
    </row>
    <row r="4111" spans="2:7" x14ac:dyDescent="0.35">
      <c r="B4111" s="3"/>
      <c r="C4111" s="3"/>
      <c r="F4111" t="s">
        <v>8220</v>
      </c>
      <c r="G4111">
        <v>400</v>
      </c>
    </row>
    <row r="4112" spans="2:7" x14ac:dyDescent="0.35">
      <c r="B4112" s="3"/>
      <c r="C4112" s="3"/>
      <c r="F4112" t="s">
        <v>8220</v>
      </c>
      <c r="G4112">
        <v>535</v>
      </c>
    </row>
    <row r="4113" spans="2:7" x14ac:dyDescent="0.35">
      <c r="B4113" s="3"/>
      <c r="C4113" s="3"/>
      <c r="F4113" t="s">
        <v>8220</v>
      </c>
      <c r="G4113">
        <v>775</v>
      </c>
    </row>
    <row r="4114" spans="2:7" x14ac:dyDescent="0.35">
      <c r="B4114" s="3"/>
      <c r="C4114" s="3"/>
      <c r="F4114" t="s">
        <v>8222</v>
      </c>
      <c r="G4114">
        <v>884</v>
      </c>
    </row>
    <row r="4115" spans="2:7" x14ac:dyDescent="0.35">
      <c r="B4115" s="3"/>
      <c r="C4115" s="3"/>
      <c r="F4115" t="s">
        <v>8220</v>
      </c>
      <c r="G4115">
        <v>1501</v>
      </c>
    </row>
  </sheetData>
  <autoFilter ref="A1:G4117" xr:uid="{E68944DE-F469-4805-ADCD-A8F709D3872C}"/>
  <sortState xmlns:xlrd2="http://schemas.microsoft.com/office/spreadsheetml/2017/richdata2" ref="A2:G4117">
    <sortCondition sortBy="cellColor" ref="F2:F4117" dxfId="9"/>
    <sortCondition sortBy="cellColor" ref="F2:F4117" dxfId="8"/>
  </sortState>
  <conditionalFormatting sqref="F1:F2186 F3717:F4115 I2:I1531">
    <cfRule type="cellIs" dxfId="3" priority="2" operator="equal">
      <formula>"live"</formula>
    </cfRule>
    <cfRule type="cellIs" dxfId="2" priority="3" operator="equal">
      <formula>"canceled"</formula>
    </cfRule>
    <cfRule type="cellIs" dxfId="1" priority="4" operator="equal">
      <formula>"successful"</formula>
    </cfRule>
    <cfRule type="cellIs" dxfId="0" priority="5" operator="equal">
      <formula>"failed"</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data</vt:lpstr>
      <vt:lpstr>category_chart</vt:lpstr>
      <vt:lpstr>Subcategory_chart</vt:lpstr>
      <vt:lpstr>Dates_chart</vt:lpstr>
      <vt:lpstr>Bonus</vt:lpstr>
      <vt:lpstr>Statistics</vt:lpstr>
      <vt:lpstr>data!Extract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nadzema</cp:lastModifiedBy>
  <dcterms:created xsi:type="dcterms:W3CDTF">2017-04-20T15:17:24Z</dcterms:created>
  <dcterms:modified xsi:type="dcterms:W3CDTF">2020-12-20T04:27:01Z</dcterms:modified>
</cp:coreProperties>
</file>