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sv-nas1.rcp.epfl.ch\upnae\Lina\R\PAPER\Figure 2_Stress response activation\Data\"/>
    </mc:Choice>
  </mc:AlternateContent>
  <xr:revisionPtr revIDLastSave="0" documentId="13_ncr:1_{A738DCAE-FB39-4CEA-97C3-7E090A036A4B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Quantification" sheetId="3" r:id="rId1"/>
    <sheet name="Graph" sheetId="4" r:id="rId2"/>
  </sheets>
  <definedNames>
    <definedName name="_xlnm._FilterDatabase" localSheetId="1" hidden="1">Graph!$L$1:$N$39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H3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I9" i="4"/>
  <c r="H9" i="4"/>
  <c r="J7" i="4"/>
  <c r="J6" i="4"/>
  <c r="J5" i="4"/>
  <c r="J4" i="4"/>
  <c r="I7" i="4"/>
  <c r="I6" i="4"/>
  <c r="I5" i="4"/>
  <c r="I4" i="4"/>
  <c r="I3" i="4"/>
  <c r="I2" i="4"/>
  <c r="H7" i="4"/>
  <c r="H6" i="4"/>
  <c r="H5" i="4"/>
  <c r="H4" i="4"/>
  <c r="H2" i="4"/>
  <c r="AE14" i="3"/>
  <c r="AE33" i="3"/>
  <c r="O39" i="3"/>
  <c r="O38" i="3"/>
  <c r="S38" i="3" s="1"/>
  <c r="O37" i="3"/>
  <c r="S37" i="3" s="1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S23" i="3" s="1"/>
  <c r="O22" i="3"/>
  <c r="S22" i="3" s="1"/>
  <c r="O21" i="3"/>
  <c r="S21" i="3" s="1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S7" i="3" s="1"/>
  <c r="O6" i="3"/>
  <c r="S6" i="3" s="1"/>
  <c r="O5" i="3"/>
  <c r="S5" i="3" s="1"/>
  <c r="O4" i="3"/>
  <c r="O3" i="3"/>
  <c r="O2" i="3"/>
  <c r="J39" i="3"/>
  <c r="J38" i="3"/>
  <c r="J37" i="3"/>
  <c r="J36" i="3"/>
  <c r="J35" i="3"/>
  <c r="J34" i="3"/>
  <c r="J33" i="3"/>
  <c r="J32" i="3"/>
  <c r="R32" i="3" s="1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R16" i="3" s="1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E3" i="3"/>
  <c r="E4" i="3"/>
  <c r="E5" i="3"/>
  <c r="E6" i="3"/>
  <c r="E7" i="3"/>
  <c r="E8" i="3"/>
  <c r="E9" i="3"/>
  <c r="S9" i="3" s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S25" i="3" s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" i="3"/>
  <c r="R10" i="3" l="1"/>
  <c r="R29" i="3"/>
  <c r="R23" i="3"/>
  <c r="R7" i="3"/>
  <c r="R9" i="3"/>
  <c r="R25" i="3"/>
  <c r="R33" i="3"/>
  <c r="R17" i="3"/>
  <c r="R26" i="3"/>
  <c r="W26" i="3" s="1"/>
  <c r="S30" i="3"/>
  <c r="R15" i="3"/>
  <c r="R5" i="3"/>
  <c r="R21" i="3"/>
  <c r="W9" i="3" s="1"/>
  <c r="R37" i="3"/>
  <c r="R30" i="3"/>
  <c r="W30" i="3" s="1"/>
  <c r="R6" i="3"/>
  <c r="R22" i="3"/>
  <c r="W10" i="3" s="1"/>
  <c r="R38" i="3"/>
  <c r="R39" i="3"/>
  <c r="R28" i="3"/>
  <c r="R8" i="3"/>
  <c r="R24" i="3"/>
  <c r="S2" i="3"/>
  <c r="S32" i="3"/>
  <c r="S34" i="3"/>
  <c r="S15" i="3"/>
  <c r="S14" i="3"/>
  <c r="X2" i="3" s="1"/>
  <c r="S16" i="3"/>
  <c r="S33" i="3"/>
  <c r="X27" i="3" s="1"/>
  <c r="W5" i="3"/>
  <c r="S18" i="3"/>
  <c r="X6" i="3" s="1"/>
  <c r="R13" i="3"/>
  <c r="W13" i="3" s="1"/>
  <c r="S39" i="3"/>
  <c r="R12" i="3"/>
  <c r="R14" i="3"/>
  <c r="S31" i="3"/>
  <c r="X31" i="3" s="1"/>
  <c r="S17" i="3"/>
  <c r="X5" i="3" s="1"/>
  <c r="R31" i="3"/>
  <c r="X9" i="3"/>
  <c r="S8" i="3"/>
  <c r="S24" i="3"/>
  <c r="R11" i="3"/>
  <c r="W11" i="3" s="1"/>
  <c r="S36" i="3"/>
  <c r="X30" i="3" s="1"/>
  <c r="S26" i="3"/>
  <c r="X26" i="3" s="1"/>
  <c r="S35" i="3"/>
  <c r="X32" i="3"/>
  <c r="R27" i="3"/>
  <c r="W27" i="3" s="1"/>
  <c r="S20" i="3"/>
  <c r="S4" i="3"/>
  <c r="W32" i="3"/>
  <c r="S10" i="3"/>
  <c r="X10" i="3" s="1"/>
  <c r="S19" i="3"/>
  <c r="X7" i="3" s="1"/>
  <c r="S11" i="3"/>
  <c r="X11" i="3" s="1"/>
  <c r="S27" i="3"/>
  <c r="R2" i="3"/>
  <c r="R18" i="3"/>
  <c r="R34" i="3"/>
  <c r="S12" i="3"/>
  <c r="X12" i="3" s="1"/>
  <c r="S28" i="3"/>
  <c r="X28" i="3" s="1"/>
  <c r="R3" i="3"/>
  <c r="W3" i="3" s="1"/>
  <c r="R19" i="3"/>
  <c r="W7" i="3" s="1"/>
  <c r="R35" i="3"/>
  <c r="W29" i="3" s="1"/>
  <c r="S13" i="3"/>
  <c r="X13" i="3" s="1"/>
  <c r="S29" i="3"/>
  <c r="X29" i="3" s="1"/>
  <c r="S3" i="3"/>
  <c r="R4" i="3"/>
  <c r="W4" i="3" s="1"/>
  <c r="R20" i="3"/>
  <c r="R36" i="3"/>
  <c r="W12" i="3" l="1"/>
  <c r="W31" i="3"/>
  <c r="W8" i="3"/>
  <c r="X3" i="3"/>
  <c r="X4" i="3"/>
  <c r="AA4" i="3" s="1"/>
  <c r="AE23" i="3" s="1"/>
  <c r="Z10" i="3"/>
  <c r="AE10" i="3" s="1"/>
  <c r="Z12" i="3"/>
  <c r="AE12" i="3" s="1"/>
  <c r="Z30" i="3"/>
  <c r="AE18" i="3" s="1"/>
  <c r="Z9" i="3"/>
  <c r="AE9" i="3" s="1"/>
  <c r="AA28" i="3"/>
  <c r="AE35" i="3" s="1"/>
  <c r="AA12" i="3"/>
  <c r="AE31" i="3" s="1"/>
  <c r="AA13" i="3"/>
  <c r="AE32" i="3" s="1"/>
  <c r="Z31" i="3"/>
  <c r="AE19" i="3" s="1"/>
  <c r="AA5" i="3"/>
  <c r="AE24" i="3" s="1"/>
  <c r="Z32" i="3"/>
  <c r="AE20" i="3" s="1"/>
  <c r="AA31" i="3"/>
  <c r="AE38" i="3" s="1"/>
  <c r="AA29" i="3"/>
  <c r="AE36" i="3" s="1"/>
  <c r="Z29" i="3"/>
  <c r="AE17" i="3" s="1"/>
  <c r="Z13" i="3"/>
  <c r="AE13" i="3" s="1"/>
  <c r="W28" i="3"/>
  <c r="Z8" i="3"/>
  <c r="AE8" i="3" s="1"/>
  <c r="AA7" i="3"/>
  <c r="AE26" i="3" s="1"/>
  <c r="AA10" i="3"/>
  <c r="AE29" i="3" s="1"/>
  <c r="Z4" i="3"/>
  <c r="AE4" i="3" s="1"/>
  <c r="AA3" i="3"/>
  <c r="AE22" i="3" s="1"/>
  <c r="Z27" i="3"/>
  <c r="AE15" i="3" s="1"/>
  <c r="AA32" i="3"/>
  <c r="AE39" i="3" s="1"/>
  <c r="Z7" i="3"/>
  <c r="AE7" i="3" s="1"/>
  <c r="AA6" i="3"/>
  <c r="AE25" i="3" s="1"/>
  <c r="AA30" i="3"/>
  <c r="AE37" i="3" s="1"/>
  <c r="Z11" i="3"/>
  <c r="AE11" i="3" s="1"/>
  <c r="AA2" i="3"/>
  <c r="AE21" i="3" s="1"/>
  <c r="AA27" i="3"/>
  <c r="AE34" i="3" s="1"/>
  <c r="W6" i="3"/>
  <c r="W2" i="3"/>
  <c r="Z3" i="3" s="1"/>
  <c r="AE3" i="3" s="1"/>
  <c r="X8" i="3"/>
  <c r="AA9" i="3" s="1"/>
  <c r="AE28" i="3" s="1"/>
  <c r="Z6" i="3" l="1"/>
  <c r="AE6" i="3" s="1"/>
  <c r="Z28" i="3"/>
  <c r="AE16" i="3" s="1"/>
  <c r="Z2" i="3"/>
  <c r="AE2" i="3" s="1"/>
  <c r="AA8" i="3"/>
  <c r="AE27" i="3" s="1"/>
  <c r="Z5" i="3"/>
  <c r="AE5" i="3" s="1"/>
  <c r="AA11" i="3"/>
  <c r="AE30" i="3" s="1"/>
</calcChain>
</file>

<file path=xl/sharedStrings.xml><?xml version="1.0" encoding="utf-8"?>
<sst xmlns="http://schemas.openxmlformats.org/spreadsheetml/2006/main" count="242" uniqueCount="31">
  <si>
    <t>Min</t>
  </si>
  <si>
    <t>Max</t>
  </si>
  <si>
    <t>Tubulin</t>
  </si>
  <si>
    <t>Rps6</t>
  </si>
  <si>
    <t>Ctrl</t>
  </si>
  <si>
    <t>Leu</t>
  </si>
  <si>
    <t>Ile</t>
  </si>
  <si>
    <t>Val</t>
  </si>
  <si>
    <t>Double</t>
  </si>
  <si>
    <t>Triple</t>
  </si>
  <si>
    <t>PHOS</t>
  </si>
  <si>
    <t>TOTAL</t>
  </si>
  <si>
    <t>4E-BP1</t>
  </si>
  <si>
    <t>Tub-BG</t>
  </si>
  <si>
    <t>Rps6-BG</t>
  </si>
  <si>
    <t>4E-BP1-BG</t>
  </si>
  <si>
    <t>Norm. Rps6</t>
  </si>
  <si>
    <t>Norm. 4E-BP1</t>
  </si>
  <si>
    <t>TORIN</t>
  </si>
  <si>
    <t>Sample</t>
  </si>
  <si>
    <t>Norm. To total Rps6</t>
  </si>
  <si>
    <t>Norm. To total 4E-BP1</t>
  </si>
  <si>
    <t>Starvation</t>
  </si>
  <si>
    <t>Protein</t>
  </si>
  <si>
    <t>RpS6</t>
  </si>
  <si>
    <t>Phospo</t>
  </si>
  <si>
    <t>Torin</t>
  </si>
  <si>
    <t>Norm to Ctrl</t>
  </si>
  <si>
    <t>Mean</t>
  </si>
  <si>
    <t>SEM</t>
  </si>
  <si>
    <t>Sig.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</si>
</sst>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84673060727221"/>
          <c:y val="0.16918880068997461"/>
          <c:w val="0.71860377265925868"/>
          <c:h val="0.56477232435195091"/>
        </c:manualLayout>
      </c:layout>
      <c:barChart>
        <c:barDir val="col"/>
        <c:grouping val="clustered"/>
        <c:varyColors val="0"/>
        <c:ser>
          <c:idx val="0"/>
          <c:order val="0"/>
          <c:tx>
            <c:v>4E-BP1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Graph!$I$2:$I$7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0.11721531991375216</c:v>
                  </c:pt>
                  <c:pt idx="2">
                    <c:v>0.17241901750176203</c:v>
                  </c:pt>
                  <c:pt idx="3">
                    <c:v>0.1273849512418006</c:v>
                  </c:pt>
                  <c:pt idx="4">
                    <c:v>0.17033714297066996</c:v>
                  </c:pt>
                  <c:pt idx="5">
                    <c:v>0.11328274183984431</c:v>
                  </c:pt>
                </c:numCache>
              </c:numRef>
            </c:plus>
            <c:minus>
              <c:numRef>
                <c:f>Graph!$I$2:$I$7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0.11721531991375216</c:v>
                  </c:pt>
                  <c:pt idx="2">
                    <c:v>0.17241901750176203</c:v>
                  </c:pt>
                  <c:pt idx="3">
                    <c:v>0.1273849512418006</c:v>
                  </c:pt>
                  <c:pt idx="4">
                    <c:v>0.17033714297066996</c:v>
                  </c:pt>
                  <c:pt idx="5">
                    <c:v>0.11328274183984431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Graph!$G$2:$G$7</c:f>
              <c:strCache>
                <c:ptCount val="6"/>
                <c:pt idx="0">
                  <c:v>Ctrl</c:v>
                </c:pt>
                <c:pt idx="1">
                  <c:v>Leu</c:v>
                </c:pt>
                <c:pt idx="2">
                  <c:v>Ile</c:v>
                </c:pt>
                <c:pt idx="3">
                  <c:v>Val</c:v>
                </c:pt>
                <c:pt idx="4">
                  <c:v>Double</c:v>
                </c:pt>
                <c:pt idx="5">
                  <c:v>Triple</c:v>
                </c:pt>
              </c:strCache>
            </c:strRef>
          </c:cat>
          <c:val>
            <c:numRef>
              <c:f>Graph!$H$2:$H$7</c:f>
              <c:numCache>
                <c:formatCode>General</c:formatCode>
                <c:ptCount val="6"/>
                <c:pt idx="0">
                  <c:v>1</c:v>
                </c:pt>
                <c:pt idx="1">
                  <c:v>0.77370434648245034</c:v>
                </c:pt>
                <c:pt idx="2">
                  <c:v>0.79449953518846428</c:v>
                </c:pt>
                <c:pt idx="3">
                  <c:v>0.89326226128980302</c:v>
                </c:pt>
                <c:pt idx="4">
                  <c:v>0.74991466428477993</c:v>
                </c:pt>
                <c:pt idx="5">
                  <c:v>0.85650082246949533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4-4E16-B451-4EDFCD58F66F}"/>
            </c:ext>
          </c:extLst>
        </c:ser>
        <c:ser>
          <c:idx val="1"/>
          <c:order val="1"/>
          <c:tx>
            <c:v>Rps6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Graph!$I$9:$I$14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5.9551809543190663E-2</c:v>
                  </c:pt>
                  <c:pt idx="2">
                    <c:v>9.4425670406738882E-2</c:v>
                  </c:pt>
                  <c:pt idx="3">
                    <c:v>0.16281269977726992</c:v>
                  </c:pt>
                  <c:pt idx="4">
                    <c:v>0.1462423681729168</c:v>
                  </c:pt>
                  <c:pt idx="5">
                    <c:v>7.5514568154558051E-2</c:v>
                  </c:pt>
                </c:numCache>
              </c:numRef>
            </c:plus>
            <c:minus>
              <c:numRef>
                <c:f>Graph!$I$9:$I$14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5.9551809543190663E-2</c:v>
                  </c:pt>
                  <c:pt idx="2">
                    <c:v>9.4425670406738882E-2</c:v>
                  </c:pt>
                  <c:pt idx="3">
                    <c:v>0.16281269977726992</c:v>
                  </c:pt>
                  <c:pt idx="4">
                    <c:v>0.1462423681729168</c:v>
                  </c:pt>
                  <c:pt idx="5">
                    <c:v>7.5514568154558051E-2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Graph!$H$9:$H$14</c:f>
              <c:numCache>
                <c:formatCode>General</c:formatCode>
                <c:ptCount val="6"/>
                <c:pt idx="0">
                  <c:v>1</c:v>
                </c:pt>
                <c:pt idx="1">
                  <c:v>0.53437483262942065</c:v>
                </c:pt>
                <c:pt idx="2">
                  <c:v>0.71492408180041045</c:v>
                </c:pt>
                <c:pt idx="3">
                  <c:v>0.96414711656046637</c:v>
                </c:pt>
                <c:pt idx="4">
                  <c:v>0.40987181404441592</c:v>
                </c:pt>
                <c:pt idx="5">
                  <c:v>0.79723952445735191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4-4E16-B451-4EDFCD58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7"/>
        <c:axId val="786668112"/>
        <c:axId val="786665952"/>
      </c:barChart>
      <c:catAx>
        <c:axId val="7866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Starvation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6665952"/>
        <c:crosses val="autoZero"/>
        <c:auto val="1"/>
        <c:lblAlgn val="ctr"/>
        <c:lblOffset val="100"/>
        <c:noMultiLvlLbl val="0"/>
      </c:catAx>
      <c:valAx>
        <c:axId val="786665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phosphorylation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66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547542538491104"/>
          <c:y val="2.4235677436872115E-2"/>
          <c:w val="0.50437919559120525"/>
          <c:h val="0.15639679928447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</xdr:row>
      <xdr:rowOff>44450</xdr:rowOff>
    </xdr:from>
    <xdr:to>
      <xdr:col>15</xdr:col>
      <xdr:colOff>596900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FCE1C-BD98-C80A-45D8-ADF71AD93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83BA-07E5-4F37-BA6C-E960187EE024}">
  <dimension ref="A1:AH39"/>
  <sheetViews>
    <sheetView topLeftCell="W1" workbookViewId="0">
      <selection activeCell="AG14" sqref="AG14"/>
    </sheetView>
  </sheetViews>
  <sheetFormatPr defaultRowHeight="14.5" x14ac:dyDescent="0.35"/>
  <cols>
    <col min="1" max="14" width="8.7265625" style="1"/>
    <col min="15" max="15" width="11" style="1" customWidth="1"/>
    <col min="16" max="17" width="8.7265625" style="1"/>
    <col min="18" max="18" width="10.7265625" style="1" customWidth="1"/>
    <col min="19" max="19" width="13.6328125" style="1" customWidth="1"/>
    <col min="20" max="22" width="8.7265625" style="1"/>
    <col min="23" max="23" width="18.81640625" style="1" customWidth="1"/>
    <col min="24" max="24" width="20.453125" style="1" customWidth="1"/>
    <col min="25" max="29" width="8.7265625" style="1"/>
    <col min="30" max="30" width="10.453125" style="1" customWidth="1"/>
    <col min="31" max="31" width="17.453125" style="1" customWidth="1"/>
    <col min="33" max="33" width="8.7265625" style="1"/>
    <col min="35" max="16384" width="8.7265625" style="1"/>
  </cols>
  <sheetData>
    <row r="1" spans="1:33" x14ac:dyDescent="0.35">
      <c r="B1" s="2" t="s">
        <v>2</v>
      </c>
      <c r="C1" s="1" t="s">
        <v>0</v>
      </c>
      <c r="D1" s="1" t="s">
        <v>1</v>
      </c>
      <c r="E1" s="2" t="s">
        <v>13</v>
      </c>
      <c r="G1" s="2" t="s">
        <v>3</v>
      </c>
      <c r="H1" s="1" t="s">
        <v>0</v>
      </c>
      <c r="I1" s="1" t="s">
        <v>1</v>
      </c>
      <c r="J1" s="2" t="s">
        <v>14</v>
      </c>
      <c r="L1" s="2" t="s">
        <v>12</v>
      </c>
      <c r="M1" s="1" t="s">
        <v>0</v>
      </c>
      <c r="N1" s="1" t="s">
        <v>1</v>
      </c>
      <c r="O1" s="2" t="s">
        <v>15</v>
      </c>
      <c r="R1" s="2" t="s">
        <v>16</v>
      </c>
      <c r="S1" s="2" t="s">
        <v>17</v>
      </c>
      <c r="T1" s="2" t="s">
        <v>19</v>
      </c>
      <c r="W1" s="2" t="s">
        <v>20</v>
      </c>
      <c r="X1" s="2" t="s">
        <v>21</v>
      </c>
      <c r="Z1" s="6" t="s">
        <v>27</v>
      </c>
      <c r="AA1" s="6"/>
      <c r="AC1" s="2" t="s">
        <v>23</v>
      </c>
      <c r="AD1" s="2" t="s">
        <v>22</v>
      </c>
      <c r="AE1" s="2" t="s">
        <v>25</v>
      </c>
      <c r="AG1" s="2"/>
    </row>
    <row r="2" spans="1:33" x14ac:dyDescent="0.35">
      <c r="A2" s="7" t="s">
        <v>10</v>
      </c>
      <c r="B2" s="1">
        <v>159.99100000000001</v>
      </c>
      <c r="C2" s="1">
        <v>24</v>
      </c>
      <c r="D2" s="1">
        <v>255</v>
      </c>
      <c r="E2" s="1">
        <f>B2-C2</f>
        <v>135.99100000000001</v>
      </c>
      <c r="G2" s="1">
        <v>176.999</v>
      </c>
      <c r="H2" s="1">
        <v>25</v>
      </c>
      <c r="I2" s="1">
        <v>255</v>
      </c>
      <c r="J2" s="1">
        <f>G2-H2</f>
        <v>151.999</v>
      </c>
      <c r="L2" s="1">
        <v>117.039</v>
      </c>
      <c r="M2" s="1">
        <v>15</v>
      </c>
      <c r="N2" s="1">
        <v>255</v>
      </c>
      <c r="O2" s="1">
        <f>L2-M2</f>
        <v>102.039</v>
      </c>
      <c r="R2" s="3">
        <f>J2/E2</f>
        <v>1.117713672228309</v>
      </c>
      <c r="S2" s="3">
        <f>O2/E2</f>
        <v>0.75033641932186679</v>
      </c>
      <c r="T2" s="1" t="s">
        <v>4</v>
      </c>
      <c r="U2" s="7" t="s">
        <v>10</v>
      </c>
      <c r="W2" s="1">
        <f>R2/R14</f>
        <v>1.2290218691743047</v>
      </c>
      <c r="X2" s="1">
        <f>S2/S14</f>
        <v>1.1242369553923832</v>
      </c>
      <c r="Z2" s="1">
        <f>W2/W2</f>
        <v>1</v>
      </c>
      <c r="AA2" s="1">
        <f>X2/X2</f>
        <v>1</v>
      </c>
      <c r="AC2" s="1" t="s">
        <v>24</v>
      </c>
      <c r="AD2" s="1" t="s">
        <v>4</v>
      </c>
      <c r="AE2" s="1">
        <f t="shared" ref="AE2:AE13" si="0">Z2</f>
        <v>1</v>
      </c>
    </row>
    <row r="3" spans="1:33" x14ac:dyDescent="0.35">
      <c r="A3" s="7"/>
      <c r="B3" s="1">
        <v>136.45400000000001</v>
      </c>
      <c r="C3" s="1">
        <v>29</v>
      </c>
      <c r="D3" s="1">
        <v>255</v>
      </c>
      <c r="E3" s="1">
        <f t="shared" ref="E3:E39" si="1">B3-C3</f>
        <v>107.45400000000001</v>
      </c>
      <c r="G3" s="1">
        <v>99.171999999999997</v>
      </c>
      <c r="H3" s="1">
        <v>20</v>
      </c>
      <c r="I3" s="1">
        <v>205</v>
      </c>
      <c r="J3" s="1">
        <f t="shared" ref="J3:J39" si="2">G3-H3</f>
        <v>79.171999999999997</v>
      </c>
      <c r="L3" s="1">
        <v>87.899000000000001</v>
      </c>
      <c r="M3" s="1">
        <v>16</v>
      </c>
      <c r="N3" s="1">
        <v>185</v>
      </c>
      <c r="O3" s="1">
        <f t="shared" ref="O3:O39" si="3">L3-M3</f>
        <v>71.899000000000001</v>
      </c>
      <c r="R3" s="3">
        <f t="shared" ref="R3:R39" si="4">J3/E3</f>
        <v>0.73679900236380214</v>
      </c>
      <c r="S3" s="3">
        <f t="shared" ref="S3:S39" si="5">O3/E3</f>
        <v>0.66911422562212663</v>
      </c>
      <c r="T3" s="1" t="s">
        <v>5</v>
      </c>
      <c r="U3" s="7"/>
      <c r="W3" s="1">
        <f t="shared" ref="W3:W13" si="6">R3/R15</f>
        <v>0.67293709240213528</v>
      </c>
      <c r="X3" s="1">
        <f t="shared" ref="X3:X13" si="7">S3/S15</f>
        <v>0.96271893464602099</v>
      </c>
      <c r="Z3" s="1">
        <f>W3/W2</f>
        <v>0.5475387454693833</v>
      </c>
      <c r="AA3" s="1">
        <f>X3/X2</f>
        <v>0.85633098078510594</v>
      </c>
      <c r="AC3" s="1" t="s">
        <v>24</v>
      </c>
      <c r="AD3" s="1" t="s">
        <v>5</v>
      </c>
      <c r="AE3" s="1">
        <f t="shared" si="0"/>
        <v>0.5475387454693833</v>
      </c>
    </row>
    <row r="4" spans="1:33" x14ac:dyDescent="0.35">
      <c r="A4" s="7"/>
      <c r="B4" s="1">
        <v>145.34800000000001</v>
      </c>
      <c r="C4" s="1">
        <v>31</v>
      </c>
      <c r="D4" s="1">
        <v>255</v>
      </c>
      <c r="E4" s="1">
        <f t="shared" si="1"/>
        <v>114.34800000000001</v>
      </c>
      <c r="G4" s="1">
        <v>147.64400000000001</v>
      </c>
      <c r="H4" s="1">
        <v>25</v>
      </c>
      <c r="I4" s="1">
        <v>255</v>
      </c>
      <c r="J4" s="1">
        <f t="shared" si="2"/>
        <v>122.64400000000001</v>
      </c>
      <c r="L4" s="1">
        <v>118.756</v>
      </c>
      <c r="M4" s="1">
        <v>20</v>
      </c>
      <c r="N4" s="1">
        <v>246</v>
      </c>
      <c r="O4" s="1">
        <f t="shared" si="3"/>
        <v>98.756</v>
      </c>
      <c r="R4" s="3">
        <f t="shared" si="4"/>
        <v>1.0725504599993003</v>
      </c>
      <c r="S4" s="3">
        <f t="shared" si="5"/>
        <v>0.86364431384895224</v>
      </c>
      <c r="T4" s="1" t="s">
        <v>6</v>
      </c>
      <c r="U4" s="7"/>
      <c r="W4" s="1">
        <f t="shared" si="6"/>
        <v>1.0545586496879127</v>
      </c>
      <c r="X4" s="1">
        <f t="shared" si="7"/>
        <v>1.2463695560677048</v>
      </c>
      <c r="Z4" s="1">
        <f>W4/W2</f>
        <v>0.85804709919148803</v>
      </c>
      <c r="AA4" s="1">
        <f>X4/X2</f>
        <v>1.1086359953651361</v>
      </c>
      <c r="AC4" s="1" t="s">
        <v>24</v>
      </c>
      <c r="AD4" s="1" t="s">
        <v>6</v>
      </c>
      <c r="AE4" s="1">
        <f t="shared" si="0"/>
        <v>0.85804709919148803</v>
      </c>
    </row>
    <row r="5" spans="1:33" x14ac:dyDescent="0.35">
      <c r="A5" s="7"/>
      <c r="B5" s="1">
        <v>140.375</v>
      </c>
      <c r="C5" s="1">
        <v>33</v>
      </c>
      <c r="D5" s="1">
        <v>255</v>
      </c>
      <c r="E5" s="1">
        <f t="shared" si="1"/>
        <v>107.375</v>
      </c>
      <c r="G5" s="1">
        <v>171.53399999999999</v>
      </c>
      <c r="H5" s="1">
        <v>31</v>
      </c>
      <c r="I5" s="1">
        <v>255</v>
      </c>
      <c r="J5" s="1">
        <f t="shared" si="2"/>
        <v>140.53399999999999</v>
      </c>
      <c r="L5" s="1">
        <v>110.622</v>
      </c>
      <c r="M5" s="1">
        <v>21</v>
      </c>
      <c r="N5" s="1">
        <v>230</v>
      </c>
      <c r="O5" s="1">
        <f t="shared" si="3"/>
        <v>89.622</v>
      </c>
      <c r="R5" s="3">
        <f t="shared" si="4"/>
        <v>1.3088149010477299</v>
      </c>
      <c r="S5" s="3">
        <f t="shared" si="5"/>
        <v>0.83466356228172289</v>
      </c>
      <c r="T5" s="1" t="s">
        <v>7</v>
      </c>
      <c r="U5" s="7"/>
      <c r="W5" s="1">
        <f t="shared" si="6"/>
        <v>1.5282591377953771</v>
      </c>
      <c r="X5" s="1">
        <f t="shared" si="7"/>
        <v>1.2440074111725066</v>
      </c>
      <c r="Y5" s="2"/>
      <c r="Z5" s="1">
        <f>W5/W2</f>
        <v>1.2434759511823084</v>
      </c>
      <c r="AA5" s="1">
        <f>X5/X2</f>
        <v>1.1065348859114144</v>
      </c>
      <c r="AB5" s="2"/>
      <c r="AC5" s="1" t="s">
        <v>24</v>
      </c>
      <c r="AD5" s="1" t="s">
        <v>7</v>
      </c>
      <c r="AE5" s="1">
        <f t="shared" si="0"/>
        <v>1.2434759511823084</v>
      </c>
    </row>
    <row r="6" spans="1:33" x14ac:dyDescent="0.35">
      <c r="A6" s="7"/>
      <c r="B6" s="1">
        <v>143.958</v>
      </c>
      <c r="C6" s="1">
        <v>33</v>
      </c>
      <c r="D6" s="1">
        <v>255</v>
      </c>
      <c r="E6" s="1">
        <f t="shared" si="1"/>
        <v>110.958</v>
      </c>
      <c r="G6" s="1">
        <v>91.652000000000001</v>
      </c>
      <c r="H6" s="1">
        <v>20</v>
      </c>
      <c r="I6" s="1">
        <v>190</v>
      </c>
      <c r="J6" s="1">
        <f t="shared" si="2"/>
        <v>71.652000000000001</v>
      </c>
      <c r="L6" s="1">
        <v>101.30800000000001</v>
      </c>
      <c r="M6" s="1">
        <v>20</v>
      </c>
      <c r="N6" s="1">
        <v>222</v>
      </c>
      <c r="O6" s="1">
        <f t="shared" si="3"/>
        <v>81.308000000000007</v>
      </c>
      <c r="R6" s="3">
        <f t="shared" si="4"/>
        <v>0.6457578543232575</v>
      </c>
      <c r="S6" s="3">
        <f t="shared" si="5"/>
        <v>0.73278177328358485</v>
      </c>
      <c r="T6" s="1" t="s">
        <v>8</v>
      </c>
      <c r="U6" s="7"/>
      <c r="W6" s="1">
        <f t="shared" si="6"/>
        <v>0.69028819964563459</v>
      </c>
      <c r="X6" s="1">
        <f t="shared" si="7"/>
        <v>1.1120197717946239</v>
      </c>
      <c r="Z6" s="1">
        <f>W6/W2</f>
        <v>0.56165656361297445</v>
      </c>
      <c r="AA6" s="1">
        <f>X6/X2</f>
        <v>0.98913291051396246</v>
      </c>
      <c r="AC6" s="1" t="s">
        <v>24</v>
      </c>
      <c r="AD6" s="1" t="s">
        <v>8</v>
      </c>
      <c r="AE6" s="1">
        <f t="shared" si="0"/>
        <v>0.56165656361297445</v>
      </c>
    </row>
    <row r="7" spans="1:33" x14ac:dyDescent="0.35">
      <c r="A7" s="7"/>
      <c r="B7" s="1">
        <v>153.07300000000001</v>
      </c>
      <c r="C7" s="1">
        <v>35</v>
      </c>
      <c r="D7" s="1">
        <v>255</v>
      </c>
      <c r="E7" s="1">
        <f t="shared" si="1"/>
        <v>118.07300000000001</v>
      </c>
      <c r="G7" s="1">
        <v>143.405</v>
      </c>
      <c r="H7" s="1">
        <v>22</v>
      </c>
      <c r="I7" s="1">
        <v>251</v>
      </c>
      <c r="J7" s="1">
        <f t="shared" si="2"/>
        <v>121.405</v>
      </c>
      <c r="L7" s="1">
        <v>109.553</v>
      </c>
      <c r="M7" s="1">
        <v>15</v>
      </c>
      <c r="N7" s="1">
        <v>224</v>
      </c>
      <c r="O7" s="1">
        <f t="shared" si="3"/>
        <v>94.552999999999997</v>
      </c>
      <c r="R7" s="3">
        <f t="shared" si="4"/>
        <v>1.0282198301051044</v>
      </c>
      <c r="S7" s="3">
        <f t="shared" si="5"/>
        <v>0.80080119925808602</v>
      </c>
      <c r="T7" s="1" t="s">
        <v>9</v>
      </c>
      <c r="U7" s="7"/>
      <c r="W7" s="1">
        <f t="shared" si="6"/>
        <v>1.0634844315026797</v>
      </c>
      <c r="X7" s="1">
        <f t="shared" si="7"/>
        <v>1.1900042188476398</v>
      </c>
      <c r="Z7" s="1">
        <f>W7/W2</f>
        <v>0.86530960772664023</v>
      </c>
      <c r="AA7" s="1">
        <f>X7/X2</f>
        <v>1.0584994676965609</v>
      </c>
      <c r="AC7" s="1" t="s">
        <v>24</v>
      </c>
      <c r="AD7" s="1" t="s">
        <v>9</v>
      </c>
      <c r="AE7" s="1">
        <f t="shared" si="0"/>
        <v>0.86530960772664023</v>
      </c>
    </row>
    <row r="8" spans="1:33" x14ac:dyDescent="0.35">
      <c r="A8" s="7"/>
      <c r="B8" s="1">
        <v>164.11699999999999</v>
      </c>
      <c r="C8" s="1">
        <v>29</v>
      </c>
      <c r="D8" s="1">
        <v>255</v>
      </c>
      <c r="E8" s="1">
        <f t="shared" si="1"/>
        <v>135.11699999999999</v>
      </c>
      <c r="G8" s="1">
        <v>182.88</v>
      </c>
      <c r="H8" s="1">
        <v>28</v>
      </c>
      <c r="I8" s="1">
        <v>255</v>
      </c>
      <c r="J8" s="1">
        <f t="shared" si="2"/>
        <v>154.88</v>
      </c>
      <c r="L8" s="1">
        <v>117.699</v>
      </c>
      <c r="M8" s="1">
        <v>19</v>
      </c>
      <c r="N8" s="1">
        <v>232</v>
      </c>
      <c r="O8" s="1">
        <f t="shared" si="3"/>
        <v>98.698999999999998</v>
      </c>
      <c r="R8" s="3">
        <f t="shared" si="4"/>
        <v>1.1462658288742349</v>
      </c>
      <c r="S8" s="3">
        <f t="shared" si="5"/>
        <v>0.73047062915843308</v>
      </c>
      <c r="T8" s="1" t="s">
        <v>4</v>
      </c>
      <c r="U8" s="7"/>
      <c r="W8" s="1">
        <f t="shared" si="6"/>
        <v>1.3717321113182892</v>
      </c>
      <c r="X8" s="1">
        <f t="shared" si="7"/>
        <v>0.94011564500180389</v>
      </c>
      <c r="Z8" s="1">
        <f>W8/W8</f>
        <v>1</v>
      </c>
      <c r="AA8" s="1">
        <f>X8/X8</f>
        <v>1</v>
      </c>
      <c r="AC8" s="1" t="s">
        <v>24</v>
      </c>
      <c r="AD8" s="1" t="s">
        <v>4</v>
      </c>
      <c r="AE8" s="1">
        <f t="shared" si="0"/>
        <v>1</v>
      </c>
    </row>
    <row r="9" spans="1:33" x14ac:dyDescent="0.35">
      <c r="A9" s="7"/>
      <c r="B9" s="1">
        <v>161.215</v>
      </c>
      <c r="C9" s="1">
        <v>44</v>
      </c>
      <c r="D9" s="1">
        <v>255</v>
      </c>
      <c r="E9" s="1">
        <f t="shared" si="1"/>
        <v>117.215</v>
      </c>
      <c r="G9" s="1">
        <v>113.74</v>
      </c>
      <c r="H9" s="1">
        <v>23</v>
      </c>
      <c r="I9" s="1">
        <v>221</v>
      </c>
      <c r="J9" s="1">
        <f t="shared" si="2"/>
        <v>90.74</v>
      </c>
      <c r="L9" s="1">
        <v>97.009</v>
      </c>
      <c r="M9" s="1">
        <v>17</v>
      </c>
      <c r="N9" s="1">
        <v>198</v>
      </c>
      <c r="O9" s="1">
        <f t="shared" si="3"/>
        <v>80.009</v>
      </c>
      <c r="R9" s="3">
        <f t="shared" si="4"/>
        <v>0.77413300345518909</v>
      </c>
      <c r="S9" s="3">
        <f t="shared" si="5"/>
        <v>0.68258328712195537</v>
      </c>
      <c r="T9" s="1" t="s">
        <v>5</v>
      </c>
      <c r="U9" s="7"/>
      <c r="W9" s="1">
        <f t="shared" si="6"/>
        <v>0.86461330214485643</v>
      </c>
      <c r="X9" s="1">
        <f t="shared" si="7"/>
        <v>0.86714909929490591</v>
      </c>
      <c r="Z9" s="1">
        <f>W9/W8</f>
        <v>0.63030769274179099</v>
      </c>
      <c r="AA9" s="1">
        <f>X9/X8</f>
        <v>0.92238556384543735</v>
      </c>
      <c r="AC9" s="1" t="s">
        <v>24</v>
      </c>
      <c r="AD9" s="1" t="s">
        <v>5</v>
      </c>
      <c r="AE9" s="1">
        <f t="shared" si="0"/>
        <v>0.63030769274179099</v>
      </c>
    </row>
    <row r="10" spans="1:33" x14ac:dyDescent="0.35">
      <c r="A10" s="7"/>
      <c r="B10" s="1">
        <v>158.364</v>
      </c>
      <c r="C10" s="1">
        <v>45</v>
      </c>
      <c r="D10" s="1">
        <v>255</v>
      </c>
      <c r="E10" s="1">
        <f t="shared" si="1"/>
        <v>113.364</v>
      </c>
      <c r="G10" s="1">
        <v>133.261</v>
      </c>
      <c r="H10" s="1">
        <v>21</v>
      </c>
      <c r="I10" s="1">
        <v>253</v>
      </c>
      <c r="J10" s="1">
        <f t="shared" si="2"/>
        <v>112.261</v>
      </c>
      <c r="L10" s="1">
        <v>80.578999999999994</v>
      </c>
      <c r="M10" s="1">
        <v>16</v>
      </c>
      <c r="N10" s="1">
        <v>174</v>
      </c>
      <c r="O10" s="1">
        <f t="shared" si="3"/>
        <v>64.578999999999994</v>
      </c>
      <c r="R10" s="3">
        <f t="shared" si="4"/>
        <v>0.99027027980664051</v>
      </c>
      <c r="S10" s="3">
        <f t="shared" si="5"/>
        <v>0.56966056243604668</v>
      </c>
      <c r="T10" s="1" t="s">
        <v>6</v>
      </c>
      <c r="U10" s="7"/>
      <c r="W10" s="1">
        <f t="shared" si="6"/>
        <v>1.0288886652323839</v>
      </c>
      <c r="X10" s="1">
        <f t="shared" si="7"/>
        <v>0.71506393733169948</v>
      </c>
      <c r="Z10" s="1">
        <f>W10/W8</f>
        <v>0.75006530556726625</v>
      </c>
      <c r="AA10" s="1">
        <f>X10/X8</f>
        <v>0.76061274071268903</v>
      </c>
      <c r="AC10" s="1" t="s">
        <v>24</v>
      </c>
      <c r="AD10" s="1" t="s">
        <v>6</v>
      </c>
      <c r="AE10" s="1">
        <f t="shared" si="0"/>
        <v>0.75006530556726625</v>
      </c>
    </row>
    <row r="11" spans="1:33" x14ac:dyDescent="0.35">
      <c r="A11" s="7"/>
      <c r="B11" s="1">
        <v>159.41999999999999</v>
      </c>
      <c r="C11" s="1">
        <v>38</v>
      </c>
      <c r="D11" s="1">
        <v>255</v>
      </c>
      <c r="E11" s="1">
        <f t="shared" si="1"/>
        <v>121.41999999999999</v>
      </c>
      <c r="G11" s="1">
        <v>167.88</v>
      </c>
      <c r="H11" s="1">
        <v>22</v>
      </c>
      <c r="I11" s="1">
        <v>255</v>
      </c>
      <c r="J11" s="1">
        <f t="shared" si="2"/>
        <v>145.88</v>
      </c>
      <c r="L11" s="1">
        <v>87.617999999999995</v>
      </c>
      <c r="M11" s="1">
        <v>15</v>
      </c>
      <c r="N11" s="1">
        <v>190</v>
      </c>
      <c r="O11" s="1">
        <f t="shared" si="3"/>
        <v>72.617999999999995</v>
      </c>
      <c r="R11" s="3">
        <f t="shared" si="4"/>
        <v>1.2014495140833472</v>
      </c>
      <c r="S11" s="3">
        <f t="shared" si="5"/>
        <v>0.59807280513918637</v>
      </c>
      <c r="T11" s="1" t="s">
        <v>7</v>
      </c>
      <c r="U11" s="7"/>
      <c r="W11" s="1">
        <f t="shared" si="6"/>
        <v>1.3297781836549847</v>
      </c>
      <c r="X11" s="1">
        <f t="shared" si="7"/>
        <v>0.85298500319346149</v>
      </c>
      <c r="Z11" s="1">
        <f>W11/W8</f>
        <v>0.96941536374548731</v>
      </c>
      <c r="AA11" s="1">
        <f>X11/X8</f>
        <v>0.90731923006325965</v>
      </c>
      <c r="AC11" s="1" t="s">
        <v>24</v>
      </c>
      <c r="AD11" s="1" t="s">
        <v>7</v>
      </c>
      <c r="AE11" s="1">
        <f t="shared" si="0"/>
        <v>0.96941536374548731</v>
      </c>
    </row>
    <row r="12" spans="1:33" x14ac:dyDescent="0.35">
      <c r="A12" s="7"/>
      <c r="B12" s="1">
        <v>158.798</v>
      </c>
      <c r="C12" s="1">
        <v>34</v>
      </c>
      <c r="D12" s="1">
        <v>255</v>
      </c>
      <c r="E12" s="1">
        <f t="shared" si="1"/>
        <v>124.798</v>
      </c>
      <c r="G12" s="1">
        <v>103.65600000000001</v>
      </c>
      <c r="H12" s="1">
        <v>24</v>
      </c>
      <c r="I12" s="1">
        <v>230</v>
      </c>
      <c r="J12" s="1">
        <f t="shared" si="2"/>
        <v>79.656000000000006</v>
      </c>
      <c r="L12" s="1">
        <v>81.334999999999994</v>
      </c>
      <c r="M12" s="1">
        <v>15</v>
      </c>
      <c r="N12" s="1">
        <v>187</v>
      </c>
      <c r="O12" s="1">
        <f t="shared" si="3"/>
        <v>66.334999999999994</v>
      </c>
      <c r="R12" s="3">
        <f t="shared" si="4"/>
        <v>0.6382794596067245</v>
      </c>
      <c r="S12" s="3">
        <f t="shared" si="5"/>
        <v>0.53153896697062453</v>
      </c>
      <c r="T12" s="1" t="s">
        <v>8</v>
      </c>
      <c r="U12" s="7"/>
      <c r="W12" s="1">
        <f t="shared" si="6"/>
        <v>0.75513973058861295</v>
      </c>
      <c r="X12" s="1">
        <f t="shared" si="7"/>
        <v>0.79004078433715175</v>
      </c>
      <c r="Z12" s="1">
        <f>W12/W8</f>
        <v>0.5505008772178509</v>
      </c>
      <c r="AA12" s="1">
        <f>X12/X8</f>
        <v>0.84036553219538834</v>
      </c>
      <c r="AC12" s="1" t="s">
        <v>24</v>
      </c>
      <c r="AD12" s="1" t="s">
        <v>8</v>
      </c>
      <c r="AE12" s="1">
        <f t="shared" si="0"/>
        <v>0.5505008772178509</v>
      </c>
    </row>
    <row r="13" spans="1:33" x14ac:dyDescent="0.35">
      <c r="A13" s="7"/>
      <c r="B13" s="1">
        <v>157.11500000000001</v>
      </c>
      <c r="C13" s="1">
        <v>26</v>
      </c>
      <c r="D13" s="1">
        <v>255</v>
      </c>
      <c r="E13" s="1">
        <f t="shared" si="1"/>
        <v>131.11500000000001</v>
      </c>
      <c r="G13" s="1">
        <v>160.858</v>
      </c>
      <c r="H13" s="1">
        <v>23</v>
      </c>
      <c r="I13" s="1">
        <v>255</v>
      </c>
      <c r="J13" s="1">
        <f t="shared" si="2"/>
        <v>137.858</v>
      </c>
      <c r="L13" s="1">
        <v>79.200999999999993</v>
      </c>
      <c r="M13" s="1">
        <v>11</v>
      </c>
      <c r="N13" s="1">
        <v>196</v>
      </c>
      <c r="O13" s="1">
        <f t="shared" si="3"/>
        <v>68.200999999999993</v>
      </c>
      <c r="R13" s="3">
        <f t="shared" si="4"/>
        <v>1.0514281356061472</v>
      </c>
      <c r="S13" s="3">
        <f t="shared" si="5"/>
        <v>0.52016169011936075</v>
      </c>
      <c r="T13" s="1" t="s">
        <v>9</v>
      </c>
      <c r="U13" s="7"/>
      <c r="W13" s="1">
        <f t="shared" si="6"/>
        <v>1.2070714273195111</v>
      </c>
      <c r="X13" s="1">
        <f t="shared" si="7"/>
        <v>0.79379877687462419</v>
      </c>
      <c r="Z13" s="1">
        <f>W13/W8</f>
        <v>0.87996148618221626</v>
      </c>
      <c r="AA13" s="1">
        <f>X13/X8</f>
        <v>0.84436290481380194</v>
      </c>
      <c r="AC13" s="1" t="s">
        <v>24</v>
      </c>
      <c r="AD13" s="1" t="s">
        <v>9</v>
      </c>
      <c r="AE13" s="1">
        <f t="shared" si="0"/>
        <v>0.87996148618221626</v>
      </c>
    </row>
    <row r="14" spans="1:33" x14ac:dyDescent="0.35">
      <c r="A14" s="7" t="s">
        <v>11</v>
      </c>
      <c r="B14" s="1">
        <v>159.471</v>
      </c>
      <c r="C14" s="1">
        <v>26</v>
      </c>
      <c r="D14" s="1">
        <v>255</v>
      </c>
      <c r="E14" s="1">
        <f t="shared" si="1"/>
        <v>133.471</v>
      </c>
      <c r="G14" s="1">
        <v>140.38300000000001</v>
      </c>
      <c r="H14" s="1">
        <v>19</v>
      </c>
      <c r="I14" s="1">
        <v>247</v>
      </c>
      <c r="J14" s="1">
        <f t="shared" si="2"/>
        <v>121.38300000000001</v>
      </c>
      <c r="L14" s="1">
        <v>100.081</v>
      </c>
      <c r="M14" s="1">
        <v>11</v>
      </c>
      <c r="N14" s="1">
        <v>197</v>
      </c>
      <c r="O14" s="1">
        <f t="shared" si="3"/>
        <v>89.081000000000003</v>
      </c>
      <c r="R14" s="3">
        <f t="shared" si="4"/>
        <v>0.90943350990102723</v>
      </c>
      <c r="S14" s="3">
        <f t="shared" si="5"/>
        <v>0.66741839051179652</v>
      </c>
      <c r="T14" s="1" t="s">
        <v>4</v>
      </c>
      <c r="U14" s="7" t="s">
        <v>11</v>
      </c>
      <c r="AC14" s="1" t="s">
        <v>24</v>
      </c>
      <c r="AD14" s="1" t="s">
        <v>26</v>
      </c>
      <c r="AE14" s="1">
        <f t="shared" ref="AE14:AE20" si="8">Z26</f>
        <v>0</v>
      </c>
    </row>
    <row r="15" spans="1:33" x14ac:dyDescent="0.35">
      <c r="A15" s="7"/>
      <c r="B15" s="1">
        <v>130.98599999999999</v>
      </c>
      <c r="C15" s="1">
        <v>24</v>
      </c>
      <c r="D15" s="1">
        <v>255</v>
      </c>
      <c r="E15" s="1">
        <f t="shared" si="1"/>
        <v>106.98599999999999</v>
      </c>
      <c r="G15" s="1">
        <v>139.13900000000001</v>
      </c>
      <c r="H15" s="1">
        <v>22</v>
      </c>
      <c r="I15" s="1">
        <v>255</v>
      </c>
      <c r="J15" s="1">
        <f t="shared" si="2"/>
        <v>117.13900000000001</v>
      </c>
      <c r="L15" s="1">
        <v>92.358000000000004</v>
      </c>
      <c r="M15" s="1">
        <v>18</v>
      </c>
      <c r="N15" s="1">
        <v>182</v>
      </c>
      <c r="O15" s="1">
        <f t="shared" si="3"/>
        <v>74.358000000000004</v>
      </c>
      <c r="R15" s="3">
        <f t="shared" si="4"/>
        <v>1.0949002673246968</v>
      </c>
      <c r="S15" s="3">
        <f t="shared" si="5"/>
        <v>0.69502551735741136</v>
      </c>
      <c r="T15" s="1" t="s">
        <v>5</v>
      </c>
      <c r="U15" s="7"/>
      <c r="AC15" s="1" t="s">
        <v>24</v>
      </c>
      <c r="AD15" s="1" t="s">
        <v>4</v>
      </c>
      <c r="AE15" s="1">
        <f t="shared" si="8"/>
        <v>1</v>
      </c>
    </row>
    <row r="16" spans="1:33" x14ac:dyDescent="0.35">
      <c r="A16" s="7"/>
      <c r="B16" s="1">
        <v>139.69900000000001</v>
      </c>
      <c r="C16" s="1">
        <v>23</v>
      </c>
      <c r="D16" s="1">
        <v>255</v>
      </c>
      <c r="E16" s="1">
        <f t="shared" si="1"/>
        <v>116.69900000000001</v>
      </c>
      <c r="G16" s="1">
        <v>147.69</v>
      </c>
      <c r="H16" s="1">
        <v>29</v>
      </c>
      <c r="I16" s="1">
        <v>252</v>
      </c>
      <c r="J16" s="1">
        <f t="shared" si="2"/>
        <v>118.69</v>
      </c>
      <c r="L16" s="1">
        <v>99.864000000000004</v>
      </c>
      <c r="M16" s="1">
        <v>19</v>
      </c>
      <c r="N16" s="1">
        <v>199</v>
      </c>
      <c r="O16" s="1">
        <f t="shared" si="3"/>
        <v>80.864000000000004</v>
      </c>
      <c r="R16" s="3">
        <f t="shared" si="4"/>
        <v>1.0170609859553208</v>
      </c>
      <c r="S16" s="3">
        <f t="shared" si="5"/>
        <v>0.69292795996538104</v>
      </c>
      <c r="T16" s="1" t="s">
        <v>6</v>
      </c>
      <c r="U16" s="7"/>
      <c r="Y16" s="2"/>
      <c r="Z16" s="2"/>
      <c r="AA16" s="2"/>
      <c r="AB16" s="2"/>
      <c r="AC16" s="1" t="s">
        <v>24</v>
      </c>
      <c r="AD16" s="1" t="s">
        <v>5</v>
      </c>
      <c r="AE16" s="1">
        <f t="shared" si="8"/>
        <v>0.42527805967708782</v>
      </c>
    </row>
    <row r="17" spans="1:31" x14ac:dyDescent="0.35">
      <c r="A17" s="7"/>
      <c r="B17" s="1">
        <v>148.81</v>
      </c>
      <c r="C17" s="1">
        <v>25</v>
      </c>
      <c r="D17" s="1">
        <v>255</v>
      </c>
      <c r="E17" s="1">
        <f t="shared" si="1"/>
        <v>123.81</v>
      </c>
      <c r="G17" s="1">
        <v>141.03200000000001</v>
      </c>
      <c r="H17" s="1">
        <v>35</v>
      </c>
      <c r="I17" s="1">
        <v>234</v>
      </c>
      <c r="J17" s="1">
        <f t="shared" si="2"/>
        <v>106.03200000000001</v>
      </c>
      <c r="L17" s="1">
        <v>107.07</v>
      </c>
      <c r="M17" s="1">
        <v>24</v>
      </c>
      <c r="N17" s="1">
        <v>217</v>
      </c>
      <c r="O17" s="1">
        <f t="shared" si="3"/>
        <v>83.07</v>
      </c>
      <c r="R17" s="3">
        <f t="shared" si="4"/>
        <v>0.85640901381148538</v>
      </c>
      <c r="S17" s="3">
        <f t="shared" si="5"/>
        <v>0.67094741943300207</v>
      </c>
      <c r="T17" s="1" t="s">
        <v>7</v>
      </c>
      <c r="U17" s="7"/>
      <c r="AC17" s="1" t="s">
        <v>24</v>
      </c>
      <c r="AD17" s="1" t="s">
        <v>6</v>
      </c>
      <c r="AE17" s="1">
        <f t="shared" si="8"/>
        <v>0.53665984064247696</v>
      </c>
    </row>
    <row r="18" spans="1:31" x14ac:dyDescent="0.35">
      <c r="A18" s="7"/>
      <c r="B18" s="1">
        <v>154.09</v>
      </c>
      <c r="C18" s="1">
        <v>32</v>
      </c>
      <c r="D18" s="1">
        <v>255</v>
      </c>
      <c r="E18" s="1">
        <f t="shared" si="1"/>
        <v>122.09</v>
      </c>
      <c r="G18" s="1">
        <v>148.214</v>
      </c>
      <c r="H18" s="1">
        <v>34</v>
      </c>
      <c r="I18" s="1">
        <v>255</v>
      </c>
      <c r="J18" s="1">
        <f t="shared" si="2"/>
        <v>114.214</v>
      </c>
      <c r="L18" s="1">
        <v>103.453</v>
      </c>
      <c r="M18" s="1">
        <v>23</v>
      </c>
      <c r="N18" s="1">
        <v>206</v>
      </c>
      <c r="O18" s="1">
        <f t="shared" si="3"/>
        <v>80.453000000000003</v>
      </c>
      <c r="R18" s="3">
        <f t="shared" si="4"/>
        <v>0.9354902121385863</v>
      </c>
      <c r="S18" s="3">
        <f t="shared" si="5"/>
        <v>0.65896469817347858</v>
      </c>
      <c r="T18" s="1" t="s">
        <v>8</v>
      </c>
      <c r="U18" s="7"/>
      <c r="AC18" s="1" t="s">
        <v>24</v>
      </c>
      <c r="AD18" s="1" t="s">
        <v>7</v>
      </c>
      <c r="AE18" s="1">
        <f t="shared" si="8"/>
        <v>0.6795500347536032</v>
      </c>
    </row>
    <row r="19" spans="1:31" x14ac:dyDescent="0.35">
      <c r="A19" s="7"/>
      <c r="B19" s="1">
        <v>155.35900000000001</v>
      </c>
      <c r="C19" s="1">
        <v>29</v>
      </c>
      <c r="D19" s="1">
        <v>255</v>
      </c>
      <c r="E19" s="1">
        <f t="shared" si="1"/>
        <v>126.35900000000001</v>
      </c>
      <c r="G19" s="1">
        <v>146.16900000000001</v>
      </c>
      <c r="H19" s="1">
        <v>24</v>
      </c>
      <c r="I19" s="1">
        <v>250</v>
      </c>
      <c r="J19" s="1">
        <f t="shared" si="2"/>
        <v>122.16900000000001</v>
      </c>
      <c r="L19" s="1">
        <v>102.032</v>
      </c>
      <c r="M19" s="1">
        <v>17</v>
      </c>
      <c r="N19" s="1">
        <v>184</v>
      </c>
      <c r="O19" s="1">
        <f t="shared" si="3"/>
        <v>85.031999999999996</v>
      </c>
      <c r="R19" s="3">
        <f t="shared" si="4"/>
        <v>0.96684050997554594</v>
      </c>
      <c r="S19" s="3">
        <f t="shared" si="5"/>
        <v>0.67293979851059271</v>
      </c>
      <c r="T19" s="1" t="s">
        <v>9</v>
      </c>
      <c r="U19" s="7"/>
      <c r="AC19" s="1" t="s">
        <v>24</v>
      </c>
      <c r="AD19" s="1" t="s">
        <v>8</v>
      </c>
      <c r="AE19" s="1">
        <f t="shared" si="8"/>
        <v>0.11745800130242233</v>
      </c>
    </row>
    <row r="20" spans="1:31" x14ac:dyDescent="0.35">
      <c r="A20" s="7"/>
      <c r="B20" s="1">
        <v>159.43100000000001</v>
      </c>
      <c r="C20" s="1">
        <v>22</v>
      </c>
      <c r="D20" s="1">
        <v>255</v>
      </c>
      <c r="E20" s="1">
        <f t="shared" si="1"/>
        <v>137.43100000000001</v>
      </c>
      <c r="G20" s="1">
        <v>132.84200000000001</v>
      </c>
      <c r="H20" s="1">
        <v>18</v>
      </c>
      <c r="I20" s="1">
        <v>238</v>
      </c>
      <c r="J20" s="1">
        <f t="shared" si="2"/>
        <v>114.84200000000001</v>
      </c>
      <c r="L20" s="1">
        <v>124.78400000000001</v>
      </c>
      <c r="M20" s="1">
        <v>18</v>
      </c>
      <c r="N20" s="1">
        <v>239</v>
      </c>
      <c r="O20" s="1">
        <f t="shared" si="3"/>
        <v>106.78400000000001</v>
      </c>
      <c r="R20" s="3">
        <f t="shared" si="4"/>
        <v>0.83563388172974074</v>
      </c>
      <c r="S20" s="3">
        <f t="shared" si="5"/>
        <v>0.77700082223079214</v>
      </c>
      <c r="T20" s="1" t="s">
        <v>4</v>
      </c>
      <c r="U20" s="7"/>
      <c r="AC20" s="1" t="s">
        <v>24</v>
      </c>
      <c r="AD20" s="1" t="s">
        <v>9</v>
      </c>
      <c r="AE20" s="1">
        <f t="shared" si="8"/>
        <v>0.64644747946319914</v>
      </c>
    </row>
    <row r="21" spans="1:31" x14ac:dyDescent="0.35">
      <c r="A21" s="7"/>
      <c r="B21" s="1">
        <v>148.22900000000001</v>
      </c>
      <c r="C21" s="1">
        <v>23</v>
      </c>
      <c r="D21" s="1">
        <v>255</v>
      </c>
      <c r="E21" s="1">
        <f t="shared" si="1"/>
        <v>125.22900000000001</v>
      </c>
      <c r="G21" s="1">
        <v>144.124</v>
      </c>
      <c r="H21" s="1">
        <v>32</v>
      </c>
      <c r="I21" s="1">
        <v>255</v>
      </c>
      <c r="J21" s="1">
        <f t="shared" si="2"/>
        <v>112.124</v>
      </c>
      <c r="L21" s="1">
        <v>124.575</v>
      </c>
      <c r="M21" s="1">
        <v>26</v>
      </c>
      <c r="N21" s="1">
        <v>230</v>
      </c>
      <c r="O21" s="1">
        <f t="shared" si="3"/>
        <v>98.575000000000003</v>
      </c>
      <c r="R21" s="3">
        <f t="shared" si="4"/>
        <v>0.8953517156569164</v>
      </c>
      <c r="S21" s="3">
        <f t="shared" si="5"/>
        <v>0.78715792667832529</v>
      </c>
      <c r="T21" s="1" t="s">
        <v>5</v>
      </c>
      <c r="U21" s="7"/>
      <c r="AC21" s="1" t="s">
        <v>12</v>
      </c>
      <c r="AD21" s="1" t="s">
        <v>4</v>
      </c>
      <c r="AE21" s="1">
        <f t="shared" ref="AE21:AE32" si="9">AA2</f>
        <v>1</v>
      </c>
    </row>
    <row r="22" spans="1:31" x14ac:dyDescent="0.35">
      <c r="A22" s="7"/>
      <c r="B22" s="1">
        <v>136.083</v>
      </c>
      <c r="C22" s="1">
        <v>22</v>
      </c>
      <c r="D22" s="1">
        <v>255</v>
      </c>
      <c r="E22" s="1">
        <f t="shared" si="1"/>
        <v>114.083</v>
      </c>
      <c r="G22" s="1">
        <v>143.80099999999999</v>
      </c>
      <c r="H22" s="1">
        <v>34</v>
      </c>
      <c r="I22" s="1">
        <v>251</v>
      </c>
      <c r="J22" s="1">
        <f t="shared" si="2"/>
        <v>109.80099999999999</v>
      </c>
      <c r="L22" s="1">
        <v>117.88500000000001</v>
      </c>
      <c r="M22" s="1">
        <v>27</v>
      </c>
      <c r="N22" s="1">
        <v>221</v>
      </c>
      <c r="O22" s="1">
        <f t="shared" si="3"/>
        <v>90.885000000000005</v>
      </c>
      <c r="R22" s="3">
        <f t="shared" si="4"/>
        <v>0.96246592393257535</v>
      </c>
      <c r="S22" s="3">
        <f t="shared" si="5"/>
        <v>0.79665682003453631</v>
      </c>
      <c r="T22" s="1" t="s">
        <v>6</v>
      </c>
      <c r="U22" s="7"/>
      <c r="AC22" s="1" t="s">
        <v>12</v>
      </c>
      <c r="AD22" s="1" t="s">
        <v>5</v>
      </c>
      <c r="AE22" s="1">
        <f t="shared" si="9"/>
        <v>0.85633098078510594</v>
      </c>
    </row>
    <row r="23" spans="1:31" x14ac:dyDescent="0.35">
      <c r="A23" s="7"/>
      <c r="B23" s="1">
        <v>144.82400000000001</v>
      </c>
      <c r="C23" s="1">
        <v>18</v>
      </c>
      <c r="D23" s="1">
        <v>255</v>
      </c>
      <c r="E23" s="1">
        <f t="shared" si="1"/>
        <v>126.82400000000001</v>
      </c>
      <c r="G23" s="1">
        <v>144.58500000000001</v>
      </c>
      <c r="H23" s="1">
        <v>30</v>
      </c>
      <c r="I23" s="1">
        <v>244</v>
      </c>
      <c r="J23" s="1">
        <f t="shared" si="2"/>
        <v>114.58500000000001</v>
      </c>
      <c r="L23" s="1">
        <v>113.923</v>
      </c>
      <c r="M23" s="1">
        <v>25</v>
      </c>
      <c r="N23" s="1">
        <v>238</v>
      </c>
      <c r="O23" s="1">
        <f t="shared" si="3"/>
        <v>88.923000000000002</v>
      </c>
      <c r="R23" s="3">
        <f t="shared" si="4"/>
        <v>0.90349618368763007</v>
      </c>
      <c r="S23" s="3">
        <f t="shared" si="5"/>
        <v>0.70115277865388248</v>
      </c>
      <c r="T23" s="1" t="s">
        <v>7</v>
      </c>
      <c r="U23" s="7"/>
      <c r="AC23" s="1" t="s">
        <v>12</v>
      </c>
      <c r="AD23" s="1" t="s">
        <v>6</v>
      </c>
      <c r="AE23" s="1">
        <f t="shared" si="9"/>
        <v>1.1086359953651361</v>
      </c>
    </row>
    <row r="24" spans="1:31" x14ac:dyDescent="0.35">
      <c r="A24" s="7"/>
      <c r="B24" s="1">
        <v>162.37200000000001</v>
      </c>
      <c r="C24" s="1">
        <v>26</v>
      </c>
      <c r="D24" s="1">
        <v>255</v>
      </c>
      <c r="E24" s="1">
        <f t="shared" si="1"/>
        <v>136.37200000000001</v>
      </c>
      <c r="G24" s="1">
        <v>146.268</v>
      </c>
      <c r="H24" s="1">
        <v>31</v>
      </c>
      <c r="I24" s="1">
        <v>255</v>
      </c>
      <c r="J24" s="1">
        <f t="shared" si="2"/>
        <v>115.268</v>
      </c>
      <c r="L24" s="1">
        <v>117.751</v>
      </c>
      <c r="M24" s="1">
        <v>26</v>
      </c>
      <c r="N24" s="1">
        <v>218</v>
      </c>
      <c r="O24" s="1">
        <f t="shared" si="3"/>
        <v>91.751000000000005</v>
      </c>
      <c r="R24" s="3">
        <f t="shared" si="4"/>
        <v>0.84524682486140845</v>
      </c>
      <c r="S24" s="3">
        <f t="shared" si="5"/>
        <v>0.6727994016366996</v>
      </c>
      <c r="T24" s="1" t="s">
        <v>8</v>
      </c>
      <c r="U24" s="7"/>
      <c r="AC24" s="1" t="s">
        <v>12</v>
      </c>
      <c r="AD24" s="1" t="s">
        <v>7</v>
      </c>
      <c r="AE24" s="1">
        <f t="shared" si="9"/>
        <v>1.1065348859114144</v>
      </c>
    </row>
    <row r="25" spans="1:31" x14ac:dyDescent="0.35">
      <c r="A25" s="7"/>
      <c r="B25" s="1">
        <v>166.982</v>
      </c>
      <c r="C25" s="1">
        <v>15</v>
      </c>
      <c r="D25" s="1">
        <v>255</v>
      </c>
      <c r="E25" s="1">
        <f t="shared" si="1"/>
        <v>151.982</v>
      </c>
      <c r="G25" s="1">
        <v>152.38499999999999</v>
      </c>
      <c r="H25" s="1">
        <v>20</v>
      </c>
      <c r="I25" s="1">
        <v>255</v>
      </c>
      <c r="J25" s="1">
        <f t="shared" si="2"/>
        <v>132.38499999999999</v>
      </c>
      <c r="L25" s="1">
        <v>118.59099999999999</v>
      </c>
      <c r="M25" s="1">
        <v>19</v>
      </c>
      <c r="N25" s="1">
        <v>242</v>
      </c>
      <c r="O25" s="1">
        <f t="shared" si="3"/>
        <v>99.590999999999994</v>
      </c>
      <c r="R25" s="3">
        <f t="shared" si="4"/>
        <v>0.87105709886697102</v>
      </c>
      <c r="S25" s="3">
        <f t="shared" si="5"/>
        <v>0.65528154649892745</v>
      </c>
      <c r="T25" s="1" t="s">
        <v>9</v>
      </c>
      <c r="U25" s="7"/>
      <c r="AC25" s="1" t="s">
        <v>12</v>
      </c>
      <c r="AD25" s="1" t="s">
        <v>8</v>
      </c>
      <c r="AE25" s="1">
        <f t="shared" si="9"/>
        <v>0.98913291051396246</v>
      </c>
    </row>
    <row r="26" spans="1:31" x14ac:dyDescent="0.35">
      <c r="A26" s="7" t="s">
        <v>10</v>
      </c>
      <c r="B26" s="1">
        <v>151.09</v>
      </c>
      <c r="C26" s="1">
        <v>17</v>
      </c>
      <c r="D26" s="1">
        <v>255</v>
      </c>
      <c r="E26" s="1">
        <f t="shared" si="1"/>
        <v>134.09</v>
      </c>
      <c r="G26" s="1">
        <v>7.593</v>
      </c>
      <c r="H26" s="1">
        <v>6</v>
      </c>
      <c r="I26" s="1">
        <v>14</v>
      </c>
      <c r="J26" s="1">
        <f t="shared" si="2"/>
        <v>1.593</v>
      </c>
      <c r="L26" s="1">
        <v>4.8410000000000002</v>
      </c>
      <c r="M26" s="1">
        <v>3</v>
      </c>
      <c r="N26" s="1">
        <v>12</v>
      </c>
      <c r="O26" s="1">
        <f t="shared" si="3"/>
        <v>1.8410000000000002</v>
      </c>
      <c r="R26" s="3">
        <f t="shared" si="4"/>
        <v>1.1880080542918935E-2</v>
      </c>
      <c r="S26" s="3">
        <f t="shared" si="5"/>
        <v>1.3729584607353271E-2</v>
      </c>
      <c r="T26" s="1" t="s">
        <v>18</v>
      </c>
      <c r="U26" s="7" t="s">
        <v>10</v>
      </c>
      <c r="W26" s="1">
        <f>R26/R32</f>
        <v>2.188218601442685E-2</v>
      </c>
      <c r="X26" s="1">
        <f>S26/S32</f>
        <v>2.519347363748568E-2</v>
      </c>
      <c r="AC26" s="1" t="s">
        <v>12</v>
      </c>
      <c r="AD26" s="1" t="s">
        <v>9</v>
      </c>
      <c r="AE26" s="1">
        <f t="shared" si="9"/>
        <v>1.0584994676965609</v>
      </c>
    </row>
    <row r="27" spans="1:31" x14ac:dyDescent="0.35">
      <c r="A27" s="7"/>
      <c r="B27" s="1">
        <v>165.71299999999999</v>
      </c>
      <c r="C27" s="1">
        <v>29</v>
      </c>
      <c r="D27" s="1">
        <v>255</v>
      </c>
      <c r="E27" s="1">
        <f t="shared" si="1"/>
        <v>136.71299999999999</v>
      </c>
      <c r="G27" s="1">
        <v>114.61</v>
      </c>
      <c r="H27" s="1">
        <v>14</v>
      </c>
      <c r="I27" s="1">
        <v>213</v>
      </c>
      <c r="J27" s="1">
        <f t="shared" si="2"/>
        <v>100.61</v>
      </c>
      <c r="L27" s="1">
        <v>73.593000000000004</v>
      </c>
      <c r="M27" s="1">
        <v>7</v>
      </c>
      <c r="N27" s="1">
        <v>189</v>
      </c>
      <c r="O27" s="1">
        <f t="shared" si="3"/>
        <v>66.593000000000004</v>
      </c>
      <c r="R27" s="3">
        <f t="shared" si="4"/>
        <v>0.7359212364588591</v>
      </c>
      <c r="S27" s="3">
        <f t="shared" si="5"/>
        <v>0.48710071463576987</v>
      </c>
      <c r="T27" s="1" t="s">
        <v>4</v>
      </c>
      <c r="U27" s="7"/>
      <c r="W27" s="1">
        <f>R27/R33</f>
        <v>1.0343998678878847</v>
      </c>
      <c r="X27" s="1">
        <f>S27/S33</f>
        <v>1.4264416088036511</v>
      </c>
      <c r="Z27" s="1">
        <f>W27/W27</f>
        <v>1</v>
      </c>
      <c r="AA27" s="1">
        <f>X27/X27</f>
        <v>1</v>
      </c>
      <c r="AC27" s="1" t="s">
        <v>12</v>
      </c>
      <c r="AD27" s="1" t="s">
        <v>4</v>
      </c>
      <c r="AE27" s="1">
        <f t="shared" si="9"/>
        <v>1</v>
      </c>
    </row>
    <row r="28" spans="1:31" x14ac:dyDescent="0.35">
      <c r="A28" s="7"/>
      <c r="B28" s="1">
        <v>165.57599999999999</v>
      </c>
      <c r="C28" s="1">
        <v>31</v>
      </c>
      <c r="D28" s="1">
        <v>255</v>
      </c>
      <c r="E28" s="1">
        <f t="shared" si="1"/>
        <v>134.57599999999999</v>
      </c>
      <c r="G28" s="1">
        <v>70.727999999999994</v>
      </c>
      <c r="H28" s="1">
        <v>11</v>
      </c>
      <c r="I28" s="1">
        <v>154</v>
      </c>
      <c r="J28" s="1">
        <f t="shared" si="2"/>
        <v>59.727999999999994</v>
      </c>
      <c r="L28" s="1">
        <v>72.308999999999997</v>
      </c>
      <c r="M28" s="1">
        <v>8</v>
      </c>
      <c r="N28" s="1">
        <v>183</v>
      </c>
      <c r="O28" s="1">
        <f t="shared" si="3"/>
        <v>64.308999999999997</v>
      </c>
      <c r="R28" s="3">
        <f t="shared" si="4"/>
        <v>0.44382356437997855</v>
      </c>
      <c r="S28" s="3">
        <f t="shared" si="5"/>
        <v>0.47786380929734873</v>
      </c>
      <c r="T28" s="1" t="s">
        <v>5</v>
      </c>
      <c r="U28" s="7"/>
      <c r="W28" s="1">
        <f t="shared" ref="W28:X32" si="10">R28/R34</f>
        <v>0.43990756874559561</v>
      </c>
      <c r="X28" s="1">
        <f>S28/S34</f>
        <v>0.77369692867594875</v>
      </c>
      <c r="Z28" s="1">
        <f>W28/W27</f>
        <v>0.42527805967708782</v>
      </c>
      <c r="AA28" s="1">
        <f>X28/X27</f>
        <v>0.54239649481680796</v>
      </c>
      <c r="AC28" s="1" t="s">
        <v>12</v>
      </c>
      <c r="AD28" s="1" t="s">
        <v>5</v>
      </c>
      <c r="AE28" s="1">
        <f t="shared" si="9"/>
        <v>0.92238556384543735</v>
      </c>
    </row>
    <row r="29" spans="1:31" x14ac:dyDescent="0.35">
      <c r="A29" s="7"/>
      <c r="B29" s="1">
        <v>162.54300000000001</v>
      </c>
      <c r="C29" s="1">
        <v>32</v>
      </c>
      <c r="D29" s="1">
        <v>255</v>
      </c>
      <c r="E29" s="1">
        <f t="shared" si="1"/>
        <v>130.54300000000001</v>
      </c>
      <c r="G29" s="1">
        <v>76.838999999999999</v>
      </c>
      <c r="H29" s="1">
        <v>13</v>
      </c>
      <c r="I29" s="1">
        <v>165</v>
      </c>
      <c r="J29" s="1">
        <f t="shared" si="2"/>
        <v>63.838999999999999</v>
      </c>
      <c r="L29" s="1">
        <v>69.802000000000007</v>
      </c>
      <c r="M29" s="1">
        <v>10</v>
      </c>
      <c r="N29" s="1">
        <v>177</v>
      </c>
      <c r="O29" s="1">
        <f t="shared" si="3"/>
        <v>59.802000000000007</v>
      </c>
      <c r="R29" s="3">
        <f t="shared" si="4"/>
        <v>0.48902660426066502</v>
      </c>
      <c r="S29" s="3">
        <f t="shared" si="5"/>
        <v>0.45810192810031947</v>
      </c>
      <c r="T29" s="1" t="s">
        <v>6</v>
      </c>
      <c r="U29" s="7"/>
      <c r="W29" s="1">
        <f t="shared" si="10"/>
        <v>0.55512086826131146</v>
      </c>
      <c r="X29" s="1">
        <f t="shared" si="10"/>
        <v>0.73354741115891364</v>
      </c>
      <c r="Z29" s="1">
        <f>W29/W27</f>
        <v>0.53665984064247696</v>
      </c>
      <c r="AA29" s="1">
        <f>X29/X27</f>
        <v>0.51424986948756768</v>
      </c>
      <c r="AC29" s="1" t="s">
        <v>12</v>
      </c>
      <c r="AD29" s="1" t="s">
        <v>6</v>
      </c>
      <c r="AE29" s="1">
        <f t="shared" si="9"/>
        <v>0.76061274071268903</v>
      </c>
    </row>
    <row r="30" spans="1:31" x14ac:dyDescent="0.35">
      <c r="A30" s="7"/>
      <c r="B30" s="1">
        <v>159.18100000000001</v>
      </c>
      <c r="C30" s="1">
        <v>31</v>
      </c>
      <c r="D30" s="1">
        <v>255</v>
      </c>
      <c r="E30" s="1">
        <f t="shared" si="1"/>
        <v>128.18100000000001</v>
      </c>
      <c r="G30" s="1">
        <v>96.522999999999996</v>
      </c>
      <c r="H30" s="1">
        <v>17</v>
      </c>
      <c r="I30" s="1">
        <v>186</v>
      </c>
      <c r="J30" s="1">
        <f t="shared" si="2"/>
        <v>79.522999999999996</v>
      </c>
      <c r="L30" s="1">
        <v>84.385999999999996</v>
      </c>
      <c r="M30" s="1">
        <v>11</v>
      </c>
      <c r="N30" s="1">
        <v>217</v>
      </c>
      <c r="O30" s="1">
        <f t="shared" si="3"/>
        <v>73.385999999999996</v>
      </c>
      <c r="R30" s="3">
        <f t="shared" si="4"/>
        <v>0.62039615855704033</v>
      </c>
      <c r="S30" s="3">
        <f t="shared" si="5"/>
        <v>0.57251854799073176</v>
      </c>
      <c r="T30" s="1" t="s">
        <v>7</v>
      </c>
      <c r="U30" s="7"/>
      <c r="W30" s="1">
        <f t="shared" si="10"/>
        <v>0.70292646617233467</v>
      </c>
      <c r="X30" s="1">
        <f t="shared" si="10"/>
        <v>0.94991406614667317</v>
      </c>
      <c r="Z30" s="1">
        <f>W30/W27</f>
        <v>0.6795500347536032</v>
      </c>
      <c r="AA30" s="1">
        <f>X30/X27</f>
        <v>0.66593266789473493</v>
      </c>
      <c r="AC30" s="1" t="s">
        <v>12</v>
      </c>
      <c r="AD30" s="1" t="s">
        <v>7</v>
      </c>
      <c r="AE30" s="1">
        <f t="shared" si="9"/>
        <v>0.90731923006325965</v>
      </c>
    </row>
    <row r="31" spans="1:31" x14ac:dyDescent="0.35">
      <c r="A31" s="7"/>
      <c r="B31" s="1">
        <v>156.49100000000001</v>
      </c>
      <c r="C31" s="1">
        <v>29</v>
      </c>
      <c r="D31" s="1">
        <v>255</v>
      </c>
      <c r="E31" s="1">
        <f t="shared" si="1"/>
        <v>127.49100000000001</v>
      </c>
      <c r="G31" s="1">
        <v>22.773</v>
      </c>
      <c r="H31" s="1">
        <v>8</v>
      </c>
      <c r="I31" s="1">
        <v>57</v>
      </c>
      <c r="J31" s="1">
        <f t="shared" si="2"/>
        <v>14.773</v>
      </c>
      <c r="L31" s="1">
        <v>56.841999999999999</v>
      </c>
      <c r="M31" s="1">
        <v>9</v>
      </c>
      <c r="N31" s="1">
        <v>147</v>
      </c>
      <c r="O31" s="1">
        <f t="shared" si="3"/>
        <v>47.841999999999999</v>
      </c>
      <c r="R31" s="3">
        <f t="shared" si="4"/>
        <v>0.11587484606756554</v>
      </c>
      <c r="S31" s="3">
        <f t="shared" si="5"/>
        <v>0.37525786133923172</v>
      </c>
      <c r="T31" s="1" t="s">
        <v>8</v>
      </c>
      <c r="U31" s="7"/>
      <c r="W31" s="1">
        <f t="shared" si="10"/>
        <v>0.12149854102960066</v>
      </c>
      <c r="X31" s="1">
        <f t="shared" si="10"/>
        <v>0.59945573864139368</v>
      </c>
      <c r="Z31" s="1">
        <f>W31/W27</f>
        <v>0.11745800130242233</v>
      </c>
      <c r="AA31" s="1">
        <f>X31/X27</f>
        <v>0.4202455501449891</v>
      </c>
      <c r="AC31" s="1" t="s">
        <v>12</v>
      </c>
      <c r="AD31" s="1" t="s">
        <v>8</v>
      </c>
      <c r="AE31" s="1">
        <f t="shared" si="9"/>
        <v>0.84036553219538834</v>
      </c>
    </row>
    <row r="32" spans="1:31" x14ac:dyDescent="0.35">
      <c r="A32" s="7"/>
      <c r="B32" s="1">
        <v>163.74799999999999</v>
      </c>
      <c r="C32" s="1">
        <v>27</v>
      </c>
      <c r="D32" s="1">
        <v>255</v>
      </c>
      <c r="E32" s="1">
        <f t="shared" si="1"/>
        <v>136.74799999999999</v>
      </c>
      <c r="G32" s="1">
        <v>93.242000000000004</v>
      </c>
      <c r="H32" s="1">
        <v>19</v>
      </c>
      <c r="I32" s="1">
        <v>213</v>
      </c>
      <c r="J32" s="1">
        <f t="shared" si="2"/>
        <v>74.242000000000004</v>
      </c>
      <c r="L32" s="1">
        <v>84.522999999999996</v>
      </c>
      <c r="M32" s="1">
        <v>10</v>
      </c>
      <c r="N32" s="1">
        <v>212</v>
      </c>
      <c r="O32" s="1">
        <f t="shared" si="3"/>
        <v>74.522999999999996</v>
      </c>
      <c r="R32" s="3">
        <f t="shared" si="4"/>
        <v>0.54291104805920387</v>
      </c>
      <c r="S32" s="3">
        <f t="shared" si="5"/>
        <v>0.54496592271916222</v>
      </c>
      <c r="T32" s="1" t="s">
        <v>9</v>
      </c>
      <c r="U32" s="7"/>
      <c r="W32" s="1">
        <f t="shared" si="10"/>
        <v>0.66868518735318927</v>
      </c>
      <c r="X32" s="1">
        <f t="shared" si="10"/>
        <v>0.95092316945949751</v>
      </c>
      <c r="Z32" s="1">
        <f>W32/W27</f>
        <v>0.64644747946319914</v>
      </c>
      <c r="AA32" s="1">
        <f>X32/X27</f>
        <v>0.66664009489812315</v>
      </c>
      <c r="AC32" s="1" t="s">
        <v>12</v>
      </c>
      <c r="AD32" s="1" t="s">
        <v>9</v>
      </c>
      <c r="AE32" s="1">
        <f t="shared" si="9"/>
        <v>0.84436290481380194</v>
      </c>
    </row>
    <row r="33" spans="1:31" x14ac:dyDescent="0.35">
      <c r="A33" s="7" t="s">
        <v>11</v>
      </c>
      <c r="B33" s="1">
        <v>151.09</v>
      </c>
      <c r="C33" s="1">
        <v>17</v>
      </c>
      <c r="D33" s="1">
        <v>255</v>
      </c>
      <c r="E33" s="1">
        <f t="shared" si="1"/>
        <v>134.09</v>
      </c>
      <c r="G33" s="1">
        <v>115.398</v>
      </c>
      <c r="H33" s="1">
        <v>20</v>
      </c>
      <c r="I33" s="1">
        <v>230</v>
      </c>
      <c r="J33" s="1">
        <f t="shared" si="2"/>
        <v>95.397999999999996</v>
      </c>
      <c r="L33" s="1">
        <v>50.789000000000001</v>
      </c>
      <c r="M33" s="1">
        <v>5</v>
      </c>
      <c r="N33" s="1">
        <v>181</v>
      </c>
      <c r="O33" s="1">
        <f t="shared" si="3"/>
        <v>45.789000000000001</v>
      </c>
      <c r="R33" s="3">
        <f t="shared" si="4"/>
        <v>0.71144753523752702</v>
      </c>
      <c r="S33" s="3">
        <f t="shared" si="5"/>
        <v>0.34147960325154747</v>
      </c>
      <c r="T33" s="1" t="s">
        <v>18</v>
      </c>
      <c r="U33" s="7" t="s">
        <v>11</v>
      </c>
      <c r="AC33" s="1" t="s">
        <v>12</v>
      </c>
      <c r="AD33" s="1" t="s">
        <v>26</v>
      </c>
      <c r="AE33" s="1">
        <f t="shared" ref="AE33:AE39" si="11">AA26</f>
        <v>0</v>
      </c>
    </row>
    <row r="34" spans="1:31" x14ac:dyDescent="0.35">
      <c r="A34" s="7"/>
      <c r="B34" s="1">
        <v>165.71299999999999</v>
      </c>
      <c r="C34" s="1">
        <v>29</v>
      </c>
      <c r="D34" s="1">
        <v>255</v>
      </c>
      <c r="E34" s="1">
        <f t="shared" si="1"/>
        <v>136.71299999999999</v>
      </c>
      <c r="G34" s="1">
        <v>164.93</v>
      </c>
      <c r="H34" s="1">
        <v>27</v>
      </c>
      <c r="I34" s="1">
        <v>255</v>
      </c>
      <c r="J34" s="1">
        <f t="shared" si="2"/>
        <v>137.93</v>
      </c>
      <c r="L34" s="1">
        <v>95.438999999999993</v>
      </c>
      <c r="M34" s="1">
        <v>11</v>
      </c>
      <c r="N34" s="1">
        <v>235</v>
      </c>
      <c r="O34" s="1">
        <f t="shared" si="3"/>
        <v>84.438999999999993</v>
      </c>
      <c r="R34" s="3">
        <f t="shared" si="4"/>
        <v>1.0089018601010877</v>
      </c>
      <c r="S34" s="3">
        <f t="shared" si="5"/>
        <v>0.61763694747390518</v>
      </c>
      <c r="T34" s="1" t="s">
        <v>4</v>
      </c>
      <c r="U34" s="7"/>
      <c r="AC34" s="1" t="s">
        <v>12</v>
      </c>
      <c r="AD34" s="1" t="s">
        <v>4</v>
      </c>
      <c r="AE34" s="1">
        <f t="shared" si="11"/>
        <v>1</v>
      </c>
    </row>
    <row r="35" spans="1:31" x14ac:dyDescent="0.35">
      <c r="A35" s="7"/>
      <c r="B35" s="1">
        <v>165.57599999999999</v>
      </c>
      <c r="C35" s="1">
        <v>31</v>
      </c>
      <c r="D35" s="1">
        <v>255</v>
      </c>
      <c r="E35" s="1">
        <f t="shared" si="1"/>
        <v>134.57599999999999</v>
      </c>
      <c r="G35" s="1">
        <v>150.553</v>
      </c>
      <c r="H35" s="1">
        <v>32</v>
      </c>
      <c r="I35" s="1">
        <v>255</v>
      </c>
      <c r="J35" s="1">
        <f t="shared" si="2"/>
        <v>118.553</v>
      </c>
      <c r="L35" s="1">
        <v>96.043000000000006</v>
      </c>
      <c r="M35" s="1">
        <v>12</v>
      </c>
      <c r="N35" s="1">
        <v>231</v>
      </c>
      <c r="O35" s="1">
        <f t="shared" si="3"/>
        <v>84.043000000000006</v>
      </c>
      <c r="R35" s="3">
        <f t="shared" si="4"/>
        <v>0.88093716561645463</v>
      </c>
      <c r="S35" s="3">
        <f t="shared" si="5"/>
        <v>0.6245021400546904</v>
      </c>
      <c r="T35" s="1" t="s">
        <v>5</v>
      </c>
      <c r="U35" s="7"/>
      <c r="AC35" s="1" t="s">
        <v>12</v>
      </c>
      <c r="AD35" s="1" t="s">
        <v>5</v>
      </c>
      <c r="AE35" s="1">
        <f t="shared" si="11"/>
        <v>0.54239649481680796</v>
      </c>
    </row>
    <row r="36" spans="1:31" x14ac:dyDescent="0.35">
      <c r="A36" s="7"/>
      <c r="B36" s="1">
        <v>162.54300000000001</v>
      </c>
      <c r="C36" s="1">
        <v>32</v>
      </c>
      <c r="D36" s="1">
        <v>255</v>
      </c>
      <c r="E36" s="1">
        <f t="shared" si="1"/>
        <v>130.54300000000001</v>
      </c>
      <c r="G36" s="1">
        <v>147.21600000000001</v>
      </c>
      <c r="H36" s="1">
        <v>32</v>
      </c>
      <c r="I36" s="1">
        <v>255</v>
      </c>
      <c r="J36" s="1">
        <f t="shared" si="2"/>
        <v>115.21600000000001</v>
      </c>
      <c r="L36" s="1">
        <v>87.679000000000002</v>
      </c>
      <c r="M36" s="1">
        <v>9</v>
      </c>
      <c r="N36" s="1">
        <v>219</v>
      </c>
      <c r="O36" s="1">
        <f t="shared" si="3"/>
        <v>78.679000000000002</v>
      </c>
      <c r="R36" s="3">
        <f t="shared" si="4"/>
        <v>0.88259041082248768</v>
      </c>
      <c r="S36" s="3">
        <f t="shared" si="5"/>
        <v>0.60270562190236165</v>
      </c>
      <c r="T36" s="1" t="s">
        <v>6</v>
      </c>
      <c r="U36" s="7"/>
      <c r="AC36" s="1" t="s">
        <v>12</v>
      </c>
      <c r="AD36" s="1" t="s">
        <v>6</v>
      </c>
      <c r="AE36" s="1">
        <f t="shared" si="11"/>
        <v>0.51424986948756768</v>
      </c>
    </row>
    <row r="37" spans="1:31" x14ac:dyDescent="0.35">
      <c r="A37" s="7"/>
      <c r="B37" s="1">
        <v>159.18100000000001</v>
      </c>
      <c r="C37" s="1">
        <v>31</v>
      </c>
      <c r="D37" s="1">
        <v>255</v>
      </c>
      <c r="E37" s="1">
        <f t="shared" si="1"/>
        <v>128.18100000000001</v>
      </c>
      <c r="G37" s="1">
        <v>150.24799999999999</v>
      </c>
      <c r="H37" s="1">
        <v>28</v>
      </c>
      <c r="I37" s="1">
        <v>255</v>
      </c>
      <c r="J37" s="1">
        <f t="shared" si="2"/>
        <v>122.24799999999999</v>
      </c>
      <c r="L37" s="1">
        <v>88.241</v>
      </c>
      <c r="M37" s="1">
        <v>8</v>
      </c>
      <c r="N37" s="1">
        <v>242</v>
      </c>
      <c r="O37" s="1">
        <f t="shared" si="3"/>
        <v>80.241</v>
      </c>
      <c r="R37" s="3">
        <f t="shared" si="4"/>
        <v>0.95371388895390097</v>
      </c>
      <c r="S37" s="3">
        <f t="shared" si="5"/>
        <v>0.62599761275071963</v>
      </c>
      <c r="T37" s="1" t="s">
        <v>7</v>
      </c>
      <c r="U37" s="7"/>
      <c r="AC37" s="1" t="s">
        <v>12</v>
      </c>
      <c r="AD37" s="1" t="s">
        <v>7</v>
      </c>
      <c r="AE37" s="1">
        <f t="shared" si="11"/>
        <v>0.66593266789473493</v>
      </c>
    </row>
    <row r="38" spans="1:31" x14ac:dyDescent="0.35">
      <c r="A38" s="7"/>
      <c r="B38" s="1">
        <v>156.49100000000001</v>
      </c>
      <c r="C38" s="1">
        <v>29</v>
      </c>
      <c r="D38" s="1">
        <v>255</v>
      </c>
      <c r="E38" s="1">
        <f t="shared" si="1"/>
        <v>127.49100000000001</v>
      </c>
      <c r="G38" s="1">
        <v>128.511</v>
      </c>
      <c r="H38" s="1">
        <v>25</v>
      </c>
      <c r="I38" s="1">
        <v>244</v>
      </c>
      <c r="J38" s="1">
        <f t="shared" si="2"/>
        <v>103.511</v>
      </c>
      <c r="L38" s="1">
        <v>82.063999999999993</v>
      </c>
      <c r="M38" s="1">
        <v>9</v>
      </c>
      <c r="N38" s="1">
        <v>197</v>
      </c>
      <c r="O38" s="1">
        <f t="shared" si="3"/>
        <v>73.063999999999993</v>
      </c>
      <c r="R38" s="3">
        <f t="shared" si="4"/>
        <v>0.81190829156567901</v>
      </c>
      <c r="S38" s="3">
        <f t="shared" si="5"/>
        <v>0.57309143390513828</v>
      </c>
      <c r="T38" s="1" t="s">
        <v>8</v>
      </c>
      <c r="U38" s="7"/>
      <c r="AC38" s="1" t="s">
        <v>12</v>
      </c>
      <c r="AD38" s="1" t="s">
        <v>8</v>
      </c>
      <c r="AE38" s="1">
        <f t="shared" si="11"/>
        <v>0.4202455501449891</v>
      </c>
    </row>
    <row r="39" spans="1:31" x14ac:dyDescent="0.35">
      <c r="A39" s="7"/>
      <c r="B39" s="1">
        <v>163.74799999999999</v>
      </c>
      <c r="C39" s="1">
        <v>27</v>
      </c>
      <c r="D39" s="1">
        <v>255</v>
      </c>
      <c r="E39" s="1">
        <f t="shared" si="1"/>
        <v>136.74799999999999</v>
      </c>
      <c r="G39" s="1">
        <v>133.648</v>
      </c>
      <c r="H39" s="1">
        <v>26</v>
      </c>
      <c r="I39" s="1">
        <v>255</v>
      </c>
      <c r="J39" s="1">
        <f t="shared" si="2"/>
        <v>107.648</v>
      </c>
      <c r="L39" s="1">
        <v>89.703999999999994</v>
      </c>
      <c r="M39" s="1">
        <v>7</v>
      </c>
      <c r="N39" s="1">
        <v>232</v>
      </c>
      <c r="O39" s="1">
        <f t="shared" si="3"/>
        <v>82.703999999999994</v>
      </c>
      <c r="R39" s="3">
        <f t="shared" si="4"/>
        <v>0.78719981279433704</v>
      </c>
      <c r="S39" s="3">
        <f t="shared" si="5"/>
        <v>0.60479129493667183</v>
      </c>
      <c r="T39" s="1" t="s">
        <v>9</v>
      </c>
      <c r="U39" s="7"/>
      <c r="AC39" s="1" t="s">
        <v>12</v>
      </c>
      <c r="AD39" s="1" t="s">
        <v>9</v>
      </c>
      <c r="AE39" s="1">
        <f t="shared" si="11"/>
        <v>0.66664009489812315</v>
      </c>
    </row>
  </sheetData>
  <mergeCells count="9">
    <mergeCell ref="Z1:AA1"/>
    <mergeCell ref="A2:A13"/>
    <mergeCell ref="A14:A25"/>
    <mergeCell ref="A26:A32"/>
    <mergeCell ref="A33:A39"/>
    <mergeCell ref="U2:U13"/>
    <mergeCell ref="U14:U25"/>
    <mergeCell ref="U26:U32"/>
    <mergeCell ref="U33:U3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3921-DE19-4666-A139-076DEC6D20EC}">
  <dimension ref="A1:J39"/>
  <sheetViews>
    <sheetView tabSelected="1" workbookViewId="0">
      <selection activeCell="R7" sqref="R7"/>
    </sheetView>
  </sheetViews>
  <sheetFormatPr defaultRowHeight="14.5" x14ac:dyDescent="0.35"/>
  <cols>
    <col min="2" max="2" width="11.1796875" customWidth="1"/>
  </cols>
  <sheetData>
    <row r="1" spans="1:10" x14ac:dyDescent="0.35">
      <c r="A1" s="5" t="s">
        <v>23</v>
      </c>
      <c r="B1" s="5" t="s">
        <v>22</v>
      </c>
      <c r="C1" s="5" t="s">
        <v>25</v>
      </c>
      <c r="G1" s="5" t="s">
        <v>12</v>
      </c>
      <c r="H1" s="5" t="s">
        <v>28</v>
      </c>
      <c r="I1" s="5" t="s">
        <v>29</v>
      </c>
      <c r="J1" s="5" t="s">
        <v>30</v>
      </c>
    </row>
    <row r="2" spans="1:10" x14ac:dyDescent="0.35">
      <c r="A2" t="s">
        <v>12</v>
      </c>
      <c r="B2" s="4" t="s">
        <v>4</v>
      </c>
      <c r="C2" s="4">
        <v>1</v>
      </c>
      <c r="D2" s="4"/>
      <c r="G2" s="5" t="s">
        <v>4</v>
      </c>
      <c r="H2">
        <f>AVERAGE(C2:C4)</f>
        <v>1</v>
      </c>
      <c r="I2">
        <f>STDEV(C2:C4)/SQRT(COUNT(C2:C4))</f>
        <v>0</v>
      </c>
    </row>
    <row r="3" spans="1:10" x14ac:dyDescent="0.35">
      <c r="A3" t="s">
        <v>12</v>
      </c>
      <c r="B3" s="4" t="s">
        <v>4</v>
      </c>
      <c r="C3" s="4">
        <v>1</v>
      </c>
      <c r="D3" s="4"/>
      <c r="G3" s="5" t="s">
        <v>5</v>
      </c>
      <c r="H3">
        <f>AVERAGE(C11:C13)</f>
        <v>0.77370434648245034</v>
      </c>
      <c r="I3">
        <f>STDEV(C11:C13)/SQRT(COUNT(C11:C13))</f>
        <v>0.11721531991375216</v>
      </c>
      <c r="J3">
        <f>_xlfn.T.TEST(C2:C4,C11:C13,2,2)</f>
        <v>0.12572890521799593</v>
      </c>
    </row>
    <row r="4" spans="1:10" x14ac:dyDescent="0.35">
      <c r="A4" t="s">
        <v>12</v>
      </c>
      <c r="B4" s="4" t="s">
        <v>4</v>
      </c>
      <c r="C4" s="4">
        <v>1</v>
      </c>
      <c r="D4" s="4"/>
      <c r="G4" s="5" t="s">
        <v>6</v>
      </c>
      <c r="H4">
        <f>AVERAGE(C8:C10)</f>
        <v>0.79449953518846428</v>
      </c>
      <c r="I4">
        <f>STDEV(C8:C10)/SQRT(COUNT(C8:C10))</f>
        <v>0.17241901750176203</v>
      </c>
      <c r="J4">
        <f>_xlfn.T.TEST(C2:C4,C8:C10,2,2)</f>
        <v>0.29919215298677337</v>
      </c>
    </row>
    <row r="5" spans="1:10" x14ac:dyDescent="0.35">
      <c r="A5" t="s">
        <v>12</v>
      </c>
      <c r="B5" s="4" t="s">
        <v>8</v>
      </c>
      <c r="C5" s="4">
        <v>0.98913291051396246</v>
      </c>
      <c r="D5" s="4"/>
      <c r="G5" s="5" t="s">
        <v>7</v>
      </c>
      <c r="H5">
        <f>AVERAGE(C18:C20)</f>
        <v>0.89326226128980302</v>
      </c>
      <c r="I5">
        <f>STDEV(C18:C20)/SQRT(COUNT(C18:C20))</f>
        <v>0.1273849512418006</v>
      </c>
      <c r="J5">
        <f>_xlfn.T.TEST(C2:C4,C18:C20,2,2)</f>
        <v>0.44922668246335651</v>
      </c>
    </row>
    <row r="6" spans="1:10" x14ac:dyDescent="0.35">
      <c r="A6" t="s">
        <v>12</v>
      </c>
      <c r="B6" s="4" t="s">
        <v>8</v>
      </c>
      <c r="C6" s="4">
        <v>0.84036553219538834</v>
      </c>
      <c r="D6" s="4"/>
      <c r="G6" s="5" t="s">
        <v>8</v>
      </c>
      <c r="H6">
        <f>AVERAGE(C5:C7)</f>
        <v>0.74991466428477993</v>
      </c>
      <c r="I6">
        <f>STDEV(C5:C7)/SQRT(COUNT(C5:C7))</f>
        <v>0.17033714297066996</v>
      </c>
      <c r="J6">
        <f>_xlfn.T.TEST(C2:C4,C5:C7,2,2)</f>
        <v>0.21597136806346118</v>
      </c>
    </row>
    <row r="7" spans="1:10" x14ac:dyDescent="0.35">
      <c r="A7" t="s">
        <v>12</v>
      </c>
      <c r="B7" t="s">
        <v>8</v>
      </c>
      <c r="C7">
        <v>0.42024555014498899</v>
      </c>
      <c r="D7" s="4"/>
      <c r="G7" s="5" t="s">
        <v>9</v>
      </c>
      <c r="H7">
        <f>AVERAGE(C15:C17)</f>
        <v>0.85650082246949533</v>
      </c>
      <c r="I7">
        <f>STDEV(C15:C17)/SQRT(COUNT(C15:C17))</f>
        <v>0.11328274183984431</v>
      </c>
      <c r="J7">
        <f>_xlfn.T.TEST(C2:C4,C15:C17,2,2)</f>
        <v>0.27398747773994458</v>
      </c>
    </row>
    <row r="8" spans="1:10" x14ac:dyDescent="0.35">
      <c r="A8" t="s">
        <v>12</v>
      </c>
      <c r="B8" s="4" t="s">
        <v>6</v>
      </c>
      <c r="C8" s="4">
        <v>1.1086359953651361</v>
      </c>
      <c r="D8" s="4"/>
      <c r="G8" s="5" t="s">
        <v>24</v>
      </c>
      <c r="H8" s="5" t="s">
        <v>28</v>
      </c>
      <c r="I8" s="5" t="s">
        <v>29</v>
      </c>
      <c r="J8" s="5" t="s">
        <v>30</v>
      </c>
    </row>
    <row r="9" spans="1:10" x14ac:dyDescent="0.35">
      <c r="A9" t="s">
        <v>12</v>
      </c>
      <c r="B9" s="4" t="s">
        <v>6</v>
      </c>
      <c r="C9" s="4">
        <v>0.76061274071268903</v>
      </c>
      <c r="D9" s="4"/>
      <c r="G9" s="5" t="s">
        <v>4</v>
      </c>
      <c r="H9">
        <f>AVERAGE(C21:C23)</f>
        <v>1</v>
      </c>
      <c r="I9">
        <f>STDEV(C21:C23)/SQRT(COUNT(C21:C23))</f>
        <v>0</v>
      </c>
    </row>
    <row r="10" spans="1:10" x14ac:dyDescent="0.35">
      <c r="A10" t="s">
        <v>12</v>
      </c>
      <c r="B10" s="4" t="s">
        <v>6</v>
      </c>
      <c r="C10" s="4">
        <v>0.51424986948756768</v>
      </c>
      <c r="D10" s="4"/>
      <c r="G10" s="5" t="s">
        <v>5</v>
      </c>
      <c r="H10">
        <f>AVERAGE(C30:C32)</f>
        <v>0.53437483262942065</v>
      </c>
      <c r="I10">
        <f>STDEV(C30:C32)/SQRT(COUNT(C30:C32))</f>
        <v>5.9551809543190663E-2</v>
      </c>
      <c r="J10">
        <f>_xlfn.T.TEST(C21:C23,C30:C32,2,2)</f>
        <v>1.4442743428825075E-3</v>
      </c>
    </row>
    <row r="11" spans="1:10" x14ac:dyDescent="0.35">
      <c r="A11" t="s">
        <v>12</v>
      </c>
      <c r="B11" s="4" t="s">
        <v>5</v>
      </c>
      <c r="C11" s="4">
        <v>0.85633098078510594</v>
      </c>
      <c r="D11" s="4"/>
      <c r="G11" s="5" t="s">
        <v>6</v>
      </c>
      <c r="H11">
        <f>AVERAGE(C27:C29)</f>
        <v>0.71492408180041045</v>
      </c>
      <c r="I11">
        <f>STDEV(C27:C29)/SQRT(COUNT(C27:C29))</f>
        <v>9.4425670406738882E-2</v>
      </c>
      <c r="J11">
        <f>_xlfn.T.TEST(C21:C23,C27:C29,2,2)</f>
        <v>3.9199785449739108E-2</v>
      </c>
    </row>
    <row r="12" spans="1:10" x14ac:dyDescent="0.35">
      <c r="A12" t="s">
        <v>12</v>
      </c>
      <c r="B12" s="4" t="s">
        <v>5</v>
      </c>
      <c r="C12" s="4">
        <v>0.92238556384543735</v>
      </c>
      <c r="D12" s="4"/>
      <c r="G12" s="5" t="s">
        <v>7</v>
      </c>
      <c r="H12">
        <f>AVERAGE(C37:C39)</f>
        <v>0.96414711656046637</v>
      </c>
      <c r="I12">
        <f>STDEV(C37:C39)/SQRT(COUNT(C37:C39))</f>
        <v>0.16281269977726992</v>
      </c>
      <c r="J12">
        <f>_xlfn.T.TEST(C21:C23,C37:C39,2,2)</f>
        <v>0.8364905044945159</v>
      </c>
    </row>
    <row r="13" spans="1:10" x14ac:dyDescent="0.35">
      <c r="A13" t="s">
        <v>12</v>
      </c>
      <c r="B13" s="4" t="s">
        <v>5</v>
      </c>
      <c r="C13" s="4">
        <v>0.54239649481680796</v>
      </c>
      <c r="D13" s="4"/>
      <c r="G13" s="5" t="s">
        <v>8</v>
      </c>
      <c r="H13">
        <f>AVERAGE(C24:C26)</f>
        <v>0.40987181404441592</v>
      </c>
      <c r="I13">
        <f>STDEV(C24:C26)/SQRT(COUNT(C24:C26))</f>
        <v>0.1462423681729168</v>
      </c>
      <c r="J13">
        <f>_xlfn.T.TEST(C21:C23,C24:C26,2,2)</f>
        <v>1.5665060475638239E-2</v>
      </c>
    </row>
    <row r="14" spans="1:10" x14ac:dyDescent="0.35">
      <c r="A14" t="s">
        <v>12</v>
      </c>
      <c r="B14" s="4" t="s">
        <v>26</v>
      </c>
      <c r="C14" s="4">
        <v>0</v>
      </c>
      <c r="D14" s="4"/>
      <c r="G14" s="5" t="s">
        <v>9</v>
      </c>
      <c r="H14">
        <f>AVERAGE(C34:C36)</f>
        <v>0.79723952445735191</v>
      </c>
      <c r="I14">
        <f>STDEV(C34:C36)/SQRT(COUNT(C34:C36))</f>
        <v>7.5514568154558051E-2</v>
      </c>
      <c r="J14">
        <f>_xlfn.T.TEST(C21:C23,C34:C36,2,2)</f>
        <v>5.493955175050283E-2</v>
      </c>
    </row>
    <row r="15" spans="1:10" x14ac:dyDescent="0.35">
      <c r="A15" t="s">
        <v>12</v>
      </c>
      <c r="B15" s="4" t="s">
        <v>9</v>
      </c>
      <c r="C15" s="4">
        <v>1.0584994676965609</v>
      </c>
      <c r="D15" s="4"/>
    </row>
    <row r="16" spans="1:10" x14ac:dyDescent="0.35">
      <c r="A16" t="s">
        <v>12</v>
      </c>
      <c r="B16" s="4" t="s">
        <v>9</v>
      </c>
      <c r="C16" s="4">
        <v>0.84436290481380194</v>
      </c>
      <c r="D16" s="4"/>
    </row>
    <row r="17" spans="1:4" x14ac:dyDescent="0.35">
      <c r="A17" t="s">
        <v>12</v>
      </c>
      <c r="B17" t="s">
        <v>9</v>
      </c>
      <c r="C17">
        <v>0.66664009489812315</v>
      </c>
      <c r="D17" s="4"/>
    </row>
    <row r="18" spans="1:4" x14ac:dyDescent="0.35">
      <c r="A18" t="s">
        <v>12</v>
      </c>
      <c r="B18" s="4" t="s">
        <v>7</v>
      </c>
      <c r="C18" s="4">
        <v>1.1065348859114144</v>
      </c>
      <c r="D18" s="4"/>
    </row>
    <row r="19" spans="1:4" x14ac:dyDescent="0.35">
      <c r="A19" t="s">
        <v>12</v>
      </c>
      <c r="B19" s="4" t="s">
        <v>7</v>
      </c>
      <c r="C19" s="4">
        <v>0.90731923006325965</v>
      </c>
      <c r="D19" s="4"/>
    </row>
    <row r="20" spans="1:4" x14ac:dyDescent="0.35">
      <c r="A20" t="s">
        <v>12</v>
      </c>
      <c r="B20" s="4" t="s">
        <v>7</v>
      </c>
      <c r="C20" s="4">
        <v>0.66593266789473493</v>
      </c>
      <c r="D20" s="4"/>
    </row>
    <row r="21" spans="1:4" x14ac:dyDescent="0.35">
      <c r="A21" t="s">
        <v>24</v>
      </c>
      <c r="B21" s="4" t="s">
        <v>4</v>
      </c>
      <c r="C21" s="4">
        <v>1</v>
      </c>
      <c r="D21" s="4"/>
    </row>
    <row r="22" spans="1:4" x14ac:dyDescent="0.35">
      <c r="A22" t="s">
        <v>24</v>
      </c>
      <c r="B22" s="4" t="s">
        <v>4</v>
      </c>
      <c r="C22" s="4">
        <v>1</v>
      </c>
      <c r="D22" s="4"/>
    </row>
    <row r="23" spans="1:4" x14ac:dyDescent="0.35">
      <c r="A23" t="s">
        <v>24</v>
      </c>
      <c r="B23" s="4" t="s">
        <v>4</v>
      </c>
      <c r="C23" s="4">
        <v>1</v>
      </c>
      <c r="D23" s="4"/>
    </row>
    <row r="24" spans="1:4" x14ac:dyDescent="0.35">
      <c r="A24" t="s">
        <v>24</v>
      </c>
      <c r="B24" s="4" t="s">
        <v>8</v>
      </c>
      <c r="C24" s="4">
        <v>0.56165656361297445</v>
      </c>
      <c r="D24" s="4"/>
    </row>
    <row r="25" spans="1:4" x14ac:dyDescent="0.35">
      <c r="A25" t="s">
        <v>24</v>
      </c>
      <c r="B25" s="4" t="s">
        <v>8</v>
      </c>
      <c r="C25" s="4">
        <v>0.5505008772178509</v>
      </c>
      <c r="D25" s="4"/>
    </row>
    <row r="26" spans="1:4" x14ac:dyDescent="0.35">
      <c r="A26" t="s">
        <v>24</v>
      </c>
      <c r="B26" s="4" t="s">
        <v>8</v>
      </c>
      <c r="C26" s="4">
        <v>0.11745800130242233</v>
      </c>
      <c r="D26" s="4"/>
    </row>
    <row r="27" spans="1:4" x14ac:dyDescent="0.35">
      <c r="A27" t="s">
        <v>24</v>
      </c>
      <c r="B27" s="4" t="s">
        <v>6</v>
      </c>
      <c r="C27" s="4">
        <v>0.85804709919148803</v>
      </c>
      <c r="D27" s="4"/>
    </row>
    <row r="28" spans="1:4" x14ac:dyDescent="0.35">
      <c r="A28" t="s">
        <v>24</v>
      </c>
      <c r="B28" s="4" t="s">
        <v>6</v>
      </c>
      <c r="C28" s="4">
        <v>0.75006530556726625</v>
      </c>
      <c r="D28" s="4"/>
    </row>
    <row r="29" spans="1:4" x14ac:dyDescent="0.35">
      <c r="A29" t="s">
        <v>24</v>
      </c>
      <c r="B29" s="4" t="s">
        <v>6</v>
      </c>
      <c r="C29" s="4">
        <v>0.53665984064247696</v>
      </c>
      <c r="D29" s="4"/>
    </row>
    <row r="30" spans="1:4" x14ac:dyDescent="0.35">
      <c r="A30" t="s">
        <v>24</v>
      </c>
      <c r="B30" s="4" t="s">
        <v>5</v>
      </c>
      <c r="C30" s="4">
        <v>0.5475387454693833</v>
      </c>
      <c r="D30" s="4"/>
    </row>
    <row r="31" spans="1:4" x14ac:dyDescent="0.35">
      <c r="A31" t="s">
        <v>24</v>
      </c>
      <c r="B31" s="4" t="s">
        <v>5</v>
      </c>
      <c r="C31" s="4">
        <v>0.63030769274179099</v>
      </c>
      <c r="D31" s="4"/>
    </row>
    <row r="32" spans="1:4" x14ac:dyDescent="0.35">
      <c r="A32" t="s">
        <v>24</v>
      </c>
      <c r="B32" s="4" t="s">
        <v>5</v>
      </c>
      <c r="C32" s="4">
        <v>0.42527805967708782</v>
      </c>
      <c r="D32" s="4"/>
    </row>
    <row r="33" spans="1:4" x14ac:dyDescent="0.35">
      <c r="A33" t="s">
        <v>24</v>
      </c>
      <c r="B33" s="4" t="s">
        <v>26</v>
      </c>
      <c r="C33" s="4">
        <v>0</v>
      </c>
      <c r="D33" s="4"/>
    </row>
    <row r="34" spans="1:4" x14ac:dyDescent="0.35">
      <c r="A34" t="s">
        <v>24</v>
      </c>
      <c r="B34" s="4" t="s">
        <v>9</v>
      </c>
      <c r="C34" s="4">
        <v>0.86530960772664023</v>
      </c>
      <c r="D34" s="4"/>
    </row>
    <row r="35" spans="1:4" x14ac:dyDescent="0.35">
      <c r="A35" t="s">
        <v>24</v>
      </c>
      <c r="B35" s="4" t="s">
        <v>9</v>
      </c>
      <c r="C35" s="4">
        <v>0.87996148618221626</v>
      </c>
      <c r="D35" s="4"/>
    </row>
    <row r="36" spans="1:4" x14ac:dyDescent="0.35">
      <c r="A36" t="s">
        <v>24</v>
      </c>
      <c r="B36" s="4" t="s">
        <v>9</v>
      </c>
      <c r="C36" s="4">
        <v>0.64644747946319914</v>
      </c>
      <c r="D36" s="4"/>
    </row>
    <row r="37" spans="1:4" x14ac:dyDescent="0.35">
      <c r="A37" t="s">
        <v>24</v>
      </c>
      <c r="B37" s="4" t="s">
        <v>7</v>
      </c>
      <c r="C37" s="4">
        <v>1.2434759511823084</v>
      </c>
      <c r="D37" s="4"/>
    </row>
    <row r="38" spans="1:4" x14ac:dyDescent="0.35">
      <c r="A38" t="s">
        <v>24</v>
      </c>
      <c r="B38" s="4" t="s">
        <v>7</v>
      </c>
      <c r="C38" s="4">
        <v>0.96941536374548731</v>
      </c>
    </row>
    <row r="39" spans="1:4" x14ac:dyDescent="0.35">
      <c r="A39" t="s">
        <v>24</v>
      </c>
      <c r="B39" s="4" t="s">
        <v>7</v>
      </c>
      <c r="C39" s="4">
        <v>0.6795500347536032</v>
      </c>
    </row>
  </sheetData>
  <sortState xmlns:xlrd2="http://schemas.microsoft.com/office/spreadsheetml/2017/richdata2" ref="A2:C39">
    <sortCondition ref="A2:A39"/>
    <sortCondition ref="B2:B39"/>
  </sortState>
  <conditionalFormatting sqref="J3:J7 J10:J14"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Quantification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Worpenberg</dc:creator>
  <cp:lastModifiedBy>Lina Worpenberg</cp:lastModifiedBy>
  <dcterms:created xsi:type="dcterms:W3CDTF">2015-06-05T18:17:20Z</dcterms:created>
  <dcterms:modified xsi:type="dcterms:W3CDTF">2025-01-21T10:11:54Z</dcterms:modified>
</cp:coreProperties>
</file>