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afem\Desktop\Stocks\Stock Automation\"/>
    </mc:Choice>
  </mc:AlternateContent>
  <xr:revisionPtr revIDLastSave="0" documentId="13_ncr:1_{8C01EE17-3A6B-4898-A2DD-0DEFE506200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10" i="2"/>
  <c r="H11" i="2"/>
  <c r="H15" i="2"/>
  <c r="H16" i="2"/>
  <c r="H21" i="2"/>
  <c r="H25" i="2"/>
  <c r="H29" i="2"/>
  <c r="H33" i="2"/>
  <c r="H37" i="2"/>
  <c r="H3" i="2"/>
  <c r="G4" i="2"/>
  <c r="G5" i="2"/>
  <c r="G10" i="2"/>
  <c r="G11" i="2"/>
  <c r="G15" i="2"/>
  <c r="G16" i="2"/>
  <c r="G21" i="2"/>
  <c r="G25" i="2"/>
  <c r="G29" i="2"/>
  <c r="G33" i="2"/>
  <c r="G37" i="2"/>
  <c r="G3" i="2"/>
  <c r="F4" i="2"/>
  <c r="F5" i="2"/>
  <c r="F10" i="2"/>
  <c r="F11" i="2"/>
  <c r="F15" i="2"/>
  <c r="F16" i="2"/>
  <c r="F21" i="2"/>
  <c r="F25" i="2"/>
  <c r="F29" i="2"/>
  <c r="F33" i="2"/>
  <c r="F37" i="2"/>
  <c r="F3" i="2"/>
  <c r="E16" i="2"/>
  <c r="E21" i="2"/>
  <c r="E25" i="2"/>
  <c r="E29" i="2"/>
  <c r="E33" i="2"/>
  <c r="E37" i="2"/>
  <c r="E4" i="2"/>
  <c r="E5" i="2"/>
  <c r="E10" i="2"/>
  <c r="E11" i="2"/>
  <c r="E15" i="2"/>
  <c r="E3" i="2"/>
</calcChain>
</file>

<file path=xl/sharedStrings.xml><?xml version="1.0" encoding="utf-8"?>
<sst xmlns="http://schemas.openxmlformats.org/spreadsheetml/2006/main" count="134" uniqueCount="85">
  <si>
    <t>BBS Cables</t>
  </si>
  <si>
    <t>Engineering</t>
  </si>
  <si>
    <t>ROE</t>
  </si>
  <si>
    <t>ROA</t>
  </si>
  <si>
    <t>Debt to Equity</t>
  </si>
  <si>
    <t>Market Capital</t>
  </si>
  <si>
    <t>Market Position</t>
  </si>
  <si>
    <t>Dividend Yield</t>
  </si>
  <si>
    <t>113,71</t>
  </si>
  <si>
    <t>BSRM Steel</t>
  </si>
  <si>
    <t>276,70</t>
  </si>
  <si>
    <t>P/E Ratio (AUD)</t>
  </si>
  <si>
    <t>GPH Ispat</t>
  </si>
  <si>
    <t>231,07</t>
  </si>
  <si>
    <t>Telecommunication</t>
  </si>
  <si>
    <t>Robi</t>
  </si>
  <si>
    <t>GP</t>
  </si>
  <si>
    <t>Fuel and Power</t>
  </si>
  <si>
    <t>Summit Power</t>
  </si>
  <si>
    <t>414,33</t>
  </si>
  <si>
    <t>Food and Allied</t>
  </si>
  <si>
    <t>Olympic Industries</t>
  </si>
  <si>
    <t>Financial Institution</t>
  </si>
  <si>
    <t>IDLC</t>
  </si>
  <si>
    <t>202,70</t>
  </si>
  <si>
    <t xml:space="preserve">Pharmaceutical &amp; Chemicals </t>
  </si>
  <si>
    <t>Square Pharmaceuticals</t>
  </si>
  <si>
    <t>Cement</t>
  </si>
  <si>
    <t>LHBL</t>
  </si>
  <si>
    <t>859,22</t>
  </si>
  <si>
    <t>Ceramics Sector</t>
  </si>
  <si>
    <t>RAK Ceramics</t>
  </si>
  <si>
    <t>189,59</t>
  </si>
  <si>
    <t>Dividend Date</t>
  </si>
  <si>
    <t xml:space="preserve">October </t>
  </si>
  <si>
    <t>Public</t>
  </si>
  <si>
    <t>Foreign</t>
  </si>
  <si>
    <t>Director</t>
  </si>
  <si>
    <t>Government</t>
  </si>
  <si>
    <t>Institute</t>
  </si>
  <si>
    <t>March</t>
  </si>
  <si>
    <t>January</t>
  </si>
  <si>
    <t>September</t>
  </si>
  <si>
    <t>October</t>
  </si>
  <si>
    <t>February</t>
  </si>
  <si>
    <t>Watch List</t>
  </si>
  <si>
    <t>Bangldesh Steel Re-Rolling Mills Limited</t>
  </si>
  <si>
    <t>319,78</t>
  </si>
  <si>
    <t>UPGDCL</t>
  </si>
  <si>
    <t>Crown Cement</t>
  </si>
  <si>
    <t>102,16</t>
  </si>
  <si>
    <t>BSCCL</t>
  </si>
  <si>
    <t>347,78</t>
  </si>
  <si>
    <t>TitasGas</t>
  </si>
  <si>
    <t>Padma Oil</t>
  </si>
  <si>
    <t>PowerGrid</t>
  </si>
  <si>
    <t>395,68</t>
  </si>
  <si>
    <t>201,96</t>
  </si>
  <si>
    <t>449,01</t>
  </si>
  <si>
    <t>December</t>
  </si>
  <si>
    <t>November</t>
  </si>
  <si>
    <t>MJLBD</t>
  </si>
  <si>
    <t>BarkaPower</t>
  </si>
  <si>
    <t>BPPL</t>
  </si>
  <si>
    <t>Mpetroleum</t>
  </si>
  <si>
    <t>209,83</t>
  </si>
  <si>
    <t>278,74</t>
  </si>
  <si>
    <t>588,6</t>
  </si>
  <si>
    <t>541,4</t>
  </si>
  <si>
    <t>Position</t>
  </si>
  <si>
    <t>Cost Per Share</t>
  </si>
  <si>
    <t>Value Per Share</t>
  </si>
  <si>
    <t xml:space="preserve">Total Cost </t>
  </si>
  <si>
    <t>Total Value</t>
  </si>
  <si>
    <t>Gain</t>
  </si>
  <si>
    <t>Gain %</t>
  </si>
  <si>
    <t>Cash Dividend</t>
  </si>
  <si>
    <t>Last Dividend Date</t>
  </si>
  <si>
    <t>Gross Profit Margin</t>
  </si>
  <si>
    <t>Walton Hi-Tech Industries PLC</t>
  </si>
  <si>
    <t>August</t>
  </si>
  <si>
    <t>Linde Bangladesh Limited</t>
  </si>
  <si>
    <t>212,70</t>
  </si>
  <si>
    <t>Baximco Pharmaceuticals Ltd.</t>
  </si>
  <si>
    <t>714,67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</si>
</sst>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5" fillId="5" borderId="4" applyNumberFormat="0" applyAlignment="0" applyProtection="0"/>
    <xf numFmtId="0" fontId="4" fillId="6" borderId="5" applyNumberFormat="0" applyFont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2" fillId="0" borderId="2" xfId="2" applyNumberFormat="1"/>
    <xf numFmtId="49" fontId="2" fillId="0" borderId="2" xfId="2" applyNumberFormat="1" applyAlignment="1">
      <alignment horizontal="center" vertical="center"/>
    </xf>
    <xf numFmtId="49" fontId="3" fillId="2" borderId="3" xfId="3" applyNumberFormat="1"/>
    <xf numFmtId="49" fontId="1" fillId="2" borderId="1" xfId="1" applyNumberFormat="1" applyFill="1"/>
    <xf numFmtId="49" fontId="2" fillId="0" borderId="2" xfId="2" applyNumberFormat="1" applyAlignment="1">
      <alignment horizontal="center"/>
    </xf>
    <xf numFmtId="0" fontId="0" fillId="0" borderId="0" xfId="0" applyAlignment="1">
      <alignment horizontal="center"/>
    </xf>
    <xf numFmtId="49" fontId="3" fillId="3" borderId="3" xfId="3" applyNumberFormat="1" applyFill="1"/>
    <xf numFmtId="49" fontId="3" fillId="4" borderId="3" xfId="3" applyNumberFormat="1" applyFill="1"/>
    <xf numFmtId="0" fontId="0" fillId="6" borderId="5" xfId="5" applyFont="1"/>
    <xf numFmtId="10" fontId="0" fillId="6" borderId="5" xfId="5" applyNumberFormat="1" applyFont="1"/>
    <xf numFmtId="0" fontId="5" fillId="5" borderId="4" xfId="4"/>
    <xf numFmtId="17" fontId="0" fillId="0" borderId="0" xfId="0" applyNumberFormat="1"/>
    <xf numFmtId="9" fontId="0" fillId="0" borderId="0" xfId="0" applyNumberFormat="1"/>
    <xf numFmtId="4" fontId="0" fillId="0" borderId="0" xfId="0" applyNumberFormat="1" applyAlignment="1">
      <alignment horizontal="center" vertical="center"/>
    </xf>
  </cellXfs>
  <cellStyles count="6">
    <cellStyle name="Check Cell" xfId="3" builtinId="23"/>
    <cellStyle name="Heading 1" xfId="1" builtinId="16"/>
    <cellStyle name="Heading 2" xfId="2" builtinId="17"/>
    <cellStyle name="Input" xfId="4" builtinId="20"/>
    <cellStyle name="Normal" xfId="0" builtinId="0"/>
    <cellStyle name="Note" xfId="5" builtinId="1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B37" zoomScaleNormal="100" workbookViewId="0">
      <selection activeCell="P32" sqref="P32"/>
    </sheetView>
  </sheetViews>
  <sheetFormatPr defaultRowHeight="16.5" thickTop="1" thickBottom="1" x14ac:dyDescent="0.3"/>
  <cols>
    <col min="1" max="1" width="37.5703125" style="6" customWidth="1"/>
    <col min="2" max="2" width="7.140625" style="1" customWidth="1"/>
    <col min="3" max="3" width="7.140625" style="1" bestFit="1" customWidth="1"/>
    <col min="4" max="4" width="16" bestFit="1" customWidth="1"/>
    <col min="5" max="5" width="16.28515625" style="2" bestFit="1" customWidth="1"/>
    <col min="6" max="6" width="17.7109375" style="9" bestFit="1" customWidth="1"/>
    <col min="7" max="7" width="16" bestFit="1" customWidth="1"/>
    <col min="8" max="8" width="17.28515625" bestFit="1" customWidth="1"/>
    <col min="9" max="9" width="15.85546875" bestFit="1" customWidth="1"/>
    <col min="10" max="10" width="10.42578125" customWidth="1"/>
    <col min="11" max="11" width="9.85546875" customWidth="1"/>
    <col min="12" max="12" width="9.5703125" bestFit="1" customWidth="1"/>
    <col min="13" max="13" width="10" bestFit="1" customWidth="1"/>
    <col min="14" max="14" width="14.28515625" bestFit="1" customWidth="1"/>
    <col min="15" max="15" width="16.140625" bestFit="1" customWidth="1"/>
    <col min="16" max="16" width="20.85546875" bestFit="1" customWidth="1"/>
    <col min="17" max="17" width="21.85546875" bestFit="1" customWidth="1"/>
  </cols>
  <sheetData>
    <row r="1" spans="1:17" s="4" customFormat="1" ht="20.25" thickBot="1" x14ac:dyDescent="0.35">
      <c r="A1" s="7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8" t="s">
        <v>6</v>
      </c>
      <c r="G1" s="4" t="s">
        <v>7</v>
      </c>
      <c r="H1" s="4" t="s">
        <v>11</v>
      </c>
      <c r="I1" s="4" t="s">
        <v>33</v>
      </c>
      <c r="J1" s="4" t="s">
        <v>35</v>
      </c>
      <c r="K1" s="4" t="s">
        <v>36</v>
      </c>
      <c r="L1" s="4" t="s">
        <v>37</v>
      </c>
      <c r="M1" s="4" t="s">
        <v>39</v>
      </c>
      <c r="N1" s="4" t="s">
        <v>38</v>
      </c>
      <c r="O1" s="4" t="s">
        <v>76</v>
      </c>
      <c r="P1" s="4" t="s">
        <v>77</v>
      </c>
      <c r="Q1" s="4" t="s">
        <v>78</v>
      </c>
    </row>
    <row r="3" spans="1:17" thickTop="1" thickBot="1" x14ac:dyDescent="0.3">
      <c r="A3" s="6" t="s">
        <v>0</v>
      </c>
      <c r="B3" s="1">
        <v>0.14499999999999999</v>
      </c>
      <c r="C3" s="1">
        <v>8.4000000000000005E-2</v>
      </c>
      <c r="D3">
        <v>6.7000000000000004E-2</v>
      </c>
      <c r="E3" s="2" t="s">
        <v>8</v>
      </c>
      <c r="F3" s="9">
        <v>5</v>
      </c>
      <c r="G3">
        <v>1.75</v>
      </c>
      <c r="H3">
        <v>11.78</v>
      </c>
      <c r="I3" t="s">
        <v>34</v>
      </c>
      <c r="J3">
        <v>47.48</v>
      </c>
      <c r="K3">
        <v>0.42</v>
      </c>
      <c r="L3">
        <v>30.9</v>
      </c>
      <c r="M3">
        <v>21.12</v>
      </c>
      <c r="N3">
        <v>0</v>
      </c>
      <c r="O3">
        <v>10</v>
      </c>
      <c r="P3" s="15">
        <v>44470</v>
      </c>
      <c r="Q3" s="1">
        <v>0.307</v>
      </c>
    </row>
    <row r="4" spans="1:17" thickTop="1" thickBot="1" x14ac:dyDescent="0.3">
      <c r="A4" s="6" t="s">
        <v>9</v>
      </c>
      <c r="B4" s="1">
        <v>0.155</v>
      </c>
      <c r="C4" s="1">
        <v>0.05</v>
      </c>
      <c r="D4">
        <v>0.28499999999999998</v>
      </c>
      <c r="E4" s="2" t="s">
        <v>10</v>
      </c>
      <c r="F4" s="9">
        <v>3</v>
      </c>
      <c r="G4">
        <v>4.09</v>
      </c>
      <c r="H4">
        <v>9.0500000000000007</v>
      </c>
      <c r="I4" t="s">
        <v>34</v>
      </c>
      <c r="J4">
        <v>10.89</v>
      </c>
      <c r="K4">
        <v>0.39</v>
      </c>
      <c r="L4">
        <v>71.48</v>
      </c>
      <c r="M4">
        <v>17.239999999999998</v>
      </c>
      <c r="N4">
        <v>0</v>
      </c>
      <c r="O4">
        <v>30</v>
      </c>
      <c r="P4" s="15">
        <v>44470</v>
      </c>
      <c r="Q4" s="1">
        <v>0.13200000000000001</v>
      </c>
    </row>
    <row r="5" spans="1:17" thickTop="1" thickBot="1" x14ac:dyDescent="0.3">
      <c r="A5" s="6" t="s">
        <v>12</v>
      </c>
      <c r="B5" s="1">
        <v>0.14000000000000001</v>
      </c>
      <c r="C5" s="1">
        <v>3.1E-2</v>
      </c>
      <c r="D5">
        <v>1.83</v>
      </c>
      <c r="E5" s="2" t="s">
        <v>13</v>
      </c>
      <c r="F5" s="9">
        <v>4</v>
      </c>
      <c r="G5">
        <v>3.77</v>
      </c>
      <c r="H5">
        <v>12.68</v>
      </c>
      <c r="I5" t="s">
        <v>34</v>
      </c>
      <c r="J5">
        <v>33.1</v>
      </c>
      <c r="K5">
        <v>0</v>
      </c>
      <c r="L5">
        <v>49.61</v>
      </c>
      <c r="M5">
        <v>17.29</v>
      </c>
      <c r="N5">
        <v>0</v>
      </c>
      <c r="O5">
        <v>20</v>
      </c>
      <c r="P5" s="15">
        <v>44470</v>
      </c>
      <c r="Q5" s="1">
        <v>0.14899999999999999</v>
      </c>
    </row>
    <row r="6" spans="1:17" thickTop="1" thickBot="1" x14ac:dyDescent="0.3">
      <c r="A6" s="6" t="s">
        <v>79</v>
      </c>
      <c r="B6" s="1">
        <v>0.17399999999999999</v>
      </c>
      <c r="C6" s="1">
        <v>0.122</v>
      </c>
      <c r="D6">
        <v>3.5999999999999997E-2</v>
      </c>
      <c r="E6" s="17">
        <v>317378</v>
      </c>
      <c r="F6" s="9">
        <v>1</v>
      </c>
      <c r="G6">
        <v>2.39</v>
      </c>
      <c r="H6">
        <v>26.09</v>
      </c>
      <c r="I6" t="s">
        <v>80</v>
      </c>
      <c r="J6">
        <v>0.52</v>
      </c>
      <c r="K6">
        <v>0.1</v>
      </c>
      <c r="L6">
        <v>99.02</v>
      </c>
      <c r="M6">
        <v>0.36</v>
      </c>
      <c r="N6">
        <v>0</v>
      </c>
      <c r="O6">
        <v>250</v>
      </c>
      <c r="P6" s="15">
        <v>44774</v>
      </c>
      <c r="Q6" s="1">
        <v>0.378</v>
      </c>
    </row>
    <row r="9" spans="1:17" ht="21" thickTop="1" thickBot="1" x14ac:dyDescent="0.35">
      <c r="A9" s="7" t="s">
        <v>14</v>
      </c>
    </row>
    <row r="11" spans="1:17" thickTop="1" thickBot="1" x14ac:dyDescent="0.3">
      <c r="A11" s="6" t="s">
        <v>15</v>
      </c>
      <c r="B11" s="1">
        <v>2.4E-2</v>
      </c>
      <c r="C11" s="1">
        <v>8.0000000000000002E-3</v>
      </c>
      <c r="D11">
        <v>0.17499999999999999</v>
      </c>
      <c r="E11" s="3">
        <v>178613</v>
      </c>
      <c r="F11" s="9">
        <v>3</v>
      </c>
      <c r="G11">
        <v>0.57999999999999996</v>
      </c>
      <c r="H11">
        <v>104.85</v>
      </c>
      <c r="I11" t="s">
        <v>40</v>
      </c>
      <c r="J11">
        <v>8.33</v>
      </c>
      <c r="K11">
        <v>0.02</v>
      </c>
      <c r="L11">
        <v>90</v>
      </c>
      <c r="M11">
        <v>1.65</v>
      </c>
      <c r="N11">
        <v>0</v>
      </c>
      <c r="O11">
        <v>2</v>
      </c>
      <c r="P11" s="15">
        <v>44621</v>
      </c>
      <c r="Q11" s="1">
        <v>0.374</v>
      </c>
    </row>
    <row r="12" spans="1:17" thickTop="1" thickBot="1" x14ac:dyDescent="0.3">
      <c r="A12" s="10" t="s">
        <v>16</v>
      </c>
      <c r="B12" s="1">
        <v>0.68400000000000005</v>
      </c>
      <c r="C12" s="1">
        <v>0.20899999999999999</v>
      </c>
      <c r="D12">
        <v>0.11</v>
      </c>
      <c r="E12" s="3">
        <v>438577</v>
      </c>
      <c r="F12" s="9">
        <v>1</v>
      </c>
      <c r="G12">
        <v>3.85</v>
      </c>
      <c r="H12">
        <v>11.79</v>
      </c>
      <c r="I12" t="s">
        <v>41</v>
      </c>
      <c r="J12">
        <v>2</v>
      </c>
      <c r="K12">
        <v>3.03</v>
      </c>
      <c r="L12">
        <v>90</v>
      </c>
      <c r="M12">
        <v>4.97</v>
      </c>
      <c r="N12">
        <v>0</v>
      </c>
      <c r="O12">
        <v>125</v>
      </c>
      <c r="P12" s="15">
        <v>44743</v>
      </c>
      <c r="Q12" s="16">
        <v>1</v>
      </c>
    </row>
    <row r="14" spans="1:17" ht="21" thickTop="1" thickBot="1" x14ac:dyDescent="0.35">
      <c r="A14" s="7" t="s">
        <v>17</v>
      </c>
    </row>
    <row r="16" spans="1:17" thickTop="1" thickBot="1" x14ac:dyDescent="0.3">
      <c r="A16" s="6" t="s">
        <v>18</v>
      </c>
      <c r="B16" s="1">
        <v>0.18099999999999999</v>
      </c>
      <c r="C16" s="1">
        <v>0.107</v>
      </c>
      <c r="E16" s="2" t="s">
        <v>19</v>
      </c>
      <c r="F16" s="9">
        <v>3</v>
      </c>
      <c r="G16">
        <v>9.09</v>
      </c>
      <c r="H16">
        <v>7.33</v>
      </c>
      <c r="I16" t="s">
        <v>42</v>
      </c>
      <c r="J16">
        <v>14.79</v>
      </c>
      <c r="K16">
        <v>3.65</v>
      </c>
      <c r="L16">
        <v>63.21</v>
      </c>
      <c r="M16">
        <v>18.350000000000001</v>
      </c>
      <c r="N16">
        <v>0</v>
      </c>
      <c r="O16">
        <v>20</v>
      </c>
      <c r="P16" s="15">
        <v>44805</v>
      </c>
      <c r="Q16" s="1">
        <v>0.24099999999999999</v>
      </c>
    </row>
    <row r="17" spans="1:17" thickTop="1" thickBot="1" x14ac:dyDescent="0.3">
      <c r="A17" s="10" t="s">
        <v>48</v>
      </c>
      <c r="B17" s="1">
        <v>0.33600000000000002</v>
      </c>
      <c r="C17" s="1">
        <v>0.16400000000000001</v>
      </c>
      <c r="E17" s="3">
        <v>145387</v>
      </c>
      <c r="F17" s="9">
        <v>1</v>
      </c>
      <c r="G17">
        <v>6.78</v>
      </c>
      <c r="H17">
        <v>13.36</v>
      </c>
      <c r="I17" t="s">
        <v>43</v>
      </c>
      <c r="J17">
        <v>2.74</v>
      </c>
      <c r="K17">
        <v>0.02</v>
      </c>
      <c r="L17">
        <v>90</v>
      </c>
      <c r="M17">
        <v>7.24</v>
      </c>
      <c r="N17">
        <v>0</v>
      </c>
      <c r="O17">
        <v>170</v>
      </c>
      <c r="P17" s="15">
        <v>44470</v>
      </c>
      <c r="Q17" s="1">
        <v>0.38600000000000001</v>
      </c>
    </row>
    <row r="18" spans="1:17" thickTop="1" thickBot="1" x14ac:dyDescent="0.3">
      <c r="A18" s="6" t="s">
        <v>81</v>
      </c>
      <c r="B18" s="1">
        <v>0.20399999999999999</v>
      </c>
      <c r="C18" s="1">
        <v>0.14599999999999999</v>
      </c>
      <c r="E18" s="2" t="s">
        <v>82</v>
      </c>
      <c r="G18">
        <v>3.94</v>
      </c>
      <c r="H18">
        <v>17.38</v>
      </c>
      <c r="I18" t="s">
        <v>40</v>
      </c>
      <c r="J18">
        <v>11.6</v>
      </c>
      <c r="K18">
        <v>0</v>
      </c>
      <c r="L18">
        <v>60</v>
      </c>
      <c r="M18">
        <v>28.4</v>
      </c>
      <c r="N18">
        <v>0</v>
      </c>
      <c r="O18">
        <v>550</v>
      </c>
      <c r="P18" s="15">
        <v>44621</v>
      </c>
      <c r="Q18" s="1">
        <v>0.45700000000000002</v>
      </c>
    </row>
    <row r="21" spans="1:17" ht="21" thickTop="1" thickBot="1" x14ac:dyDescent="0.35">
      <c r="A21" s="7" t="s">
        <v>20</v>
      </c>
    </row>
    <row r="23" spans="1:17" thickTop="1" thickBot="1" x14ac:dyDescent="0.3">
      <c r="A23" s="10" t="s">
        <v>21</v>
      </c>
      <c r="B23" s="1">
        <v>0.221</v>
      </c>
      <c r="C23" s="1">
        <v>0.155</v>
      </c>
      <c r="E23" s="3">
        <v>277910</v>
      </c>
      <c r="F23" s="9">
        <v>3</v>
      </c>
      <c r="G23">
        <v>3.88</v>
      </c>
      <c r="H23">
        <v>13.67</v>
      </c>
      <c r="I23" t="s">
        <v>43</v>
      </c>
      <c r="J23">
        <v>15.61</v>
      </c>
      <c r="K23">
        <v>27.15</v>
      </c>
      <c r="L23">
        <v>37.340000000000003</v>
      </c>
      <c r="M23">
        <v>19.899999999999999</v>
      </c>
      <c r="N23">
        <v>0</v>
      </c>
      <c r="O23">
        <v>54</v>
      </c>
      <c r="P23" s="15">
        <v>44470</v>
      </c>
      <c r="Q23" s="1">
        <v>0.29299999999999998</v>
      </c>
    </row>
    <row r="25" spans="1:17" ht="21" thickTop="1" thickBot="1" x14ac:dyDescent="0.35">
      <c r="A25" s="7" t="s">
        <v>22</v>
      </c>
    </row>
    <row r="27" spans="1:17" thickTop="1" thickBot="1" x14ac:dyDescent="0.3">
      <c r="A27" s="6" t="s">
        <v>23</v>
      </c>
      <c r="B27" s="1">
        <v>0.16700000000000001</v>
      </c>
      <c r="C27" s="1">
        <v>0.02</v>
      </c>
      <c r="E27" s="2" t="s">
        <v>24</v>
      </c>
      <c r="F27" s="9">
        <v>2</v>
      </c>
      <c r="G27">
        <v>2.91</v>
      </c>
      <c r="H27">
        <v>7.64</v>
      </c>
      <c r="I27" t="s">
        <v>44</v>
      </c>
      <c r="J27">
        <v>13.83</v>
      </c>
      <c r="K27">
        <v>4.53</v>
      </c>
      <c r="L27">
        <v>56.66</v>
      </c>
      <c r="M27">
        <v>24.98</v>
      </c>
      <c r="N27">
        <v>0</v>
      </c>
      <c r="O27">
        <v>15</v>
      </c>
      <c r="P27" s="15">
        <v>44593</v>
      </c>
    </row>
    <row r="29" spans="1:17" ht="21" thickTop="1" thickBot="1" x14ac:dyDescent="0.35">
      <c r="A29" s="7" t="s">
        <v>25</v>
      </c>
    </row>
    <row r="31" spans="1:17" thickTop="1" thickBot="1" x14ac:dyDescent="0.3">
      <c r="A31" s="10" t="s">
        <v>26</v>
      </c>
      <c r="B31" s="1">
        <v>0.161</v>
      </c>
      <c r="C31" s="1">
        <v>0.154</v>
      </c>
      <c r="D31">
        <v>1E-3</v>
      </c>
      <c r="E31" s="3">
        <v>195196</v>
      </c>
      <c r="F31" s="9">
        <v>1</v>
      </c>
      <c r="G31">
        <v>2.73</v>
      </c>
      <c r="H31">
        <v>12.23</v>
      </c>
      <c r="I31" t="s">
        <v>43</v>
      </c>
      <c r="J31">
        <v>36.6</v>
      </c>
      <c r="K31">
        <v>14.27</v>
      </c>
      <c r="L31">
        <v>34.57</v>
      </c>
      <c r="M31">
        <v>14.56</v>
      </c>
      <c r="N31">
        <v>0</v>
      </c>
      <c r="O31">
        <v>60</v>
      </c>
      <c r="P31" s="15">
        <v>44470</v>
      </c>
      <c r="Q31" s="1">
        <v>0.44400000000000001</v>
      </c>
    </row>
    <row r="32" spans="1:17" thickTop="1" thickBot="1" x14ac:dyDescent="0.3">
      <c r="A32" s="6" t="s">
        <v>83</v>
      </c>
      <c r="B32" s="1">
        <v>0.13800000000000001</v>
      </c>
      <c r="C32" s="1">
        <v>9.9000000000000005E-2</v>
      </c>
      <c r="D32">
        <v>3.2000000000000001E-2</v>
      </c>
      <c r="E32" s="2" t="s">
        <v>84</v>
      </c>
      <c r="G32">
        <v>2.1800000000000002</v>
      </c>
      <c r="H32">
        <v>14.26</v>
      </c>
      <c r="I32" t="s">
        <v>43</v>
      </c>
      <c r="J32">
        <v>19.39</v>
      </c>
      <c r="K32">
        <v>28.21</v>
      </c>
      <c r="L32">
        <v>30.14</v>
      </c>
      <c r="M32">
        <v>22.26</v>
      </c>
      <c r="N32">
        <v>0</v>
      </c>
      <c r="O32">
        <v>35</v>
      </c>
      <c r="P32" s="15">
        <v>44470</v>
      </c>
      <c r="Q32" s="1">
        <v>0.47199999999999998</v>
      </c>
    </row>
    <row r="34" spans="1:17" ht="21" thickTop="1" thickBot="1" x14ac:dyDescent="0.35">
      <c r="A34" s="7" t="s">
        <v>27</v>
      </c>
    </row>
    <row r="36" spans="1:17" thickTop="1" thickBot="1" x14ac:dyDescent="0.3">
      <c r="A36" s="10" t="s">
        <v>28</v>
      </c>
      <c r="B36" s="1">
        <v>0.19600000000000001</v>
      </c>
      <c r="C36" s="1">
        <v>0.13100000000000001</v>
      </c>
      <c r="E36" s="2" t="s">
        <v>29</v>
      </c>
      <c r="F36" s="9">
        <v>1</v>
      </c>
      <c r="G36">
        <v>3.58</v>
      </c>
      <c r="H36">
        <v>34.43</v>
      </c>
      <c r="I36" t="s">
        <v>44</v>
      </c>
      <c r="J36">
        <v>18.73</v>
      </c>
      <c r="K36">
        <v>0.66</v>
      </c>
      <c r="L36">
        <v>64.680000000000007</v>
      </c>
      <c r="M36">
        <v>15.93</v>
      </c>
      <c r="N36">
        <v>0</v>
      </c>
      <c r="O36">
        <v>15</v>
      </c>
      <c r="P36" s="15">
        <v>44743</v>
      </c>
      <c r="Q36" s="1">
        <v>0.32300000000000001</v>
      </c>
    </row>
    <row r="38" spans="1:17" ht="21" thickTop="1" thickBot="1" x14ac:dyDescent="0.35">
      <c r="A38" s="7" t="s">
        <v>30</v>
      </c>
    </row>
    <row r="40" spans="1:17" thickTop="1" thickBot="1" x14ac:dyDescent="0.3">
      <c r="A40" s="6" t="s">
        <v>31</v>
      </c>
      <c r="E40" s="2" t="s">
        <v>32</v>
      </c>
      <c r="F40" s="9">
        <v>1</v>
      </c>
      <c r="G40">
        <v>2.82</v>
      </c>
      <c r="H40">
        <v>20.99</v>
      </c>
      <c r="I40" t="s">
        <v>44</v>
      </c>
      <c r="J40">
        <v>12.73</v>
      </c>
      <c r="K40">
        <v>0.22</v>
      </c>
      <c r="L40">
        <v>72.099999999999994</v>
      </c>
      <c r="M40">
        <v>14.95</v>
      </c>
      <c r="N40">
        <v>0</v>
      </c>
      <c r="O40">
        <v>12.5</v>
      </c>
      <c r="P40" s="15">
        <v>44593</v>
      </c>
      <c r="Q40" s="1">
        <v>0.22500000000000001</v>
      </c>
    </row>
    <row r="48" spans="1:17" ht="18.75" thickTop="1" thickBot="1" x14ac:dyDescent="0.35">
      <c r="A48" s="6" t="s">
        <v>45</v>
      </c>
      <c r="B48" s="4" t="s">
        <v>2</v>
      </c>
      <c r="C48" s="4" t="s">
        <v>3</v>
      </c>
      <c r="D48" s="4" t="s">
        <v>4</v>
      </c>
      <c r="E48" s="5" t="s">
        <v>5</v>
      </c>
      <c r="F48" s="8" t="s">
        <v>6</v>
      </c>
      <c r="G48" s="4" t="s">
        <v>7</v>
      </c>
      <c r="H48" s="4" t="s">
        <v>11</v>
      </c>
      <c r="I48" s="4" t="s">
        <v>33</v>
      </c>
      <c r="J48" s="4" t="s">
        <v>35</v>
      </c>
      <c r="K48" s="4" t="s">
        <v>36</v>
      </c>
      <c r="L48" s="4" t="s">
        <v>37</v>
      </c>
      <c r="M48" s="4" t="s">
        <v>39</v>
      </c>
      <c r="N48" s="4" t="s">
        <v>38</v>
      </c>
    </row>
    <row r="50" spans="1:14" thickTop="1" thickBot="1" x14ac:dyDescent="0.3">
      <c r="A50" s="6" t="s">
        <v>46</v>
      </c>
      <c r="B50" s="1">
        <v>0.13100000000000001</v>
      </c>
      <c r="C50" s="1">
        <v>6.2E-2</v>
      </c>
      <c r="D50">
        <v>2.1000000000000001E-2</v>
      </c>
      <c r="E50" s="2" t="s">
        <v>47</v>
      </c>
      <c r="F50" s="9">
        <v>2</v>
      </c>
      <c r="G50">
        <v>3.73</v>
      </c>
      <c r="H50">
        <v>6.48</v>
      </c>
      <c r="I50" t="s">
        <v>43</v>
      </c>
      <c r="J50">
        <v>21.92</v>
      </c>
      <c r="K50">
        <v>17.489999999999998</v>
      </c>
      <c r="L50">
        <v>46.57</v>
      </c>
      <c r="M50">
        <v>14.02</v>
      </c>
      <c r="N50">
        <v>0</v>
      </c>
    </row>
    <row r="51" spans="1:14" thickTop="1" thickBot="1" x14ac:dyDescent="0.3">
      <c r="A51" s="6" t="s">
        <v>49</v>
      </c>
      <c r="B51" s="1">
        <v>0.11</v>
      </c>
      <c r="C51" s="1">
        <v>5.0999999999999997E-2</v>
      </c>
      <c r="E51" s="2" t="s">
        <v>50</v>
      </c>
      <c r="F51" s="9">
        <v>3</v>
      </c>
      <c r="G51">
        <v>2.91</v>
      </c>
      <c r="H51">
        <v>11.88</v>
      </c>
      <c r="I51" t="s">
        <v>43</v>
      </c>
      <c r="J51">
        <v>15.22</v>
      </c>
      <c r="K51">
        <v>0.1</v>
      </c>
      <c r="L51">
        <v>67</v>
      </c>
      <c r="M51">
        <v>17.600000000000001</v>
      </c>
      <c r="N51">
        <v>0</v>
      </c>
    </row>
    <row r="52" spans="1:14" thickTop="1" thickBot="1" x14ac:dyDescent="0.3">
      <c r="A52" s="6" t="s">
        <v>51</v>
      </c>
      <c r="B52" s="1">
        <v>0.22</v>
      </c>
      <c r="C52" s="1">
        <v>0.13700000000000001</v>
      </c>
      <c r="D52">
        <v>2.1999999999999999E-2</v>
      </c>
      <c r="E52" s="2" t="s">
        <v>52</v>
      </c>
      <c r="F52" s="9">
        <v>2</v>
      </c>
      <c r="G52">
        <v>1.75</v>
      </c>
      <c r="H52">
        <v>18.57</v>
      </c>
      <c r="I52" t="s">
        <v>43</v>
      </c>
      <c r="J52">
        <v>7.53</v>
      </c>
      <c r="K52">
        <v>2.73</v>
      </c>
      <c r="L52">
        <v>0</v>
      </c>
      <c r="M52">
        <v>15.9</v>
      </c>
      <c r="N52">
        <v>73.84</v>
      </c>
    </row>
    <row r="53" spans="1:14" thickTop="1" thickBot="1" x14ac:dyDescent="0.3">
      <c r="A53" s="6" t="s">
        <v>53</v>
      </c>
      <c r="B53" s="1">
        <v>4.8000000000000001E-2</v>
      </c>
      <c r="C53" s="1">
        <v>1.9E-2</v>
      </c>
      <c r="E53" s="2" t="s">
        <v>56</v>
      </c>
      <c r="G53">
        <v>5.5</v>
      </c>
      <c r="H53">
        <v>11.51</v>
      </c>
      <c r="I53" t="s">
        <v>43</v>
      </c>
      <c r="J53">
        <v>9.5399999999999991</v>
      </c>
      <c r="K53">
        <v>0.56999999999999995</v>
      </c>
      <c r="L53">
        <v>0</v>
      </c>
      <c r="M53">
        <v>14.89</v>
      </c>
      <c r="N53">
        <v>75</v>
      </c>
    </row>
    <row r="54" spans="1:14" thickTop="1" thickBot="1" x14ac:dyDescent="0.3">
      <c r="A54" s="6" t="s">
        <v>54</v>
      </c>
      <c r="B54" s="1">
        <v>0.13700000000000001</v>
      </c>
      <c r="C54" s="1">
        <v>2.4E-2</v>
      </c>
      <c r="E54" s="2" t="s">
        <v>57</v>
      </c>
      <c r="G54">
        <v>6.08</v>
      </c>
      <c r="H54">
        <v>8.8699999999999992</v>
      </c>
      <c r="I54" t="s">
        <v>59</v>
      </c>
      <c r="J54">
        <v>15.24</v>
      </c>
      <c r="K54">
        <v>0.84</v>
      </c>
      <c r="L54">
        <v>2.06</v>
      </c>
      <c r="M54">
        <v>31.51</v>
      </c>
      <c r="N54">
        <v>50.35</v>
      </c>
    </row>
    <row r="55" spans="1:14" thickTop="1" thickBot="1" x14ac:dyDescent="0.3">
      <c r="A55" s="6" t="s">
        <v>55</v>
      </c>
      <c r="B55" s="1">
        <v>3.9E-2</v>
      </c>
      <c r="C55" s="1">
        <v>8.9999999999999993E-3</v>
      </c>
      <c r="E55" s="2" t="s">
        <v>58</v>
      </c>
      <c r="G55">
        <v>3.17</v>
      </c>
      <c r="H55">
        <v>14.25</v>
      </c>
      <c r="I55" t="s">
        <v>60</v>
      </c>
      <c r="J55">
        <v>9.4600000000000009</v>
      </c>
      <c r="K55">
        <v>0.68</v>
      </c>
      <c r="L55">
        <v>75</v>
      </c>
      <c r="M55">
        <v>14.86</v>
      </c>
      <c r="N55">
        <v>0</v>
      </c>
    </row>
    <row r="56" spans="1:14" thickTop="1" thickBot="1" x14ac:dyDescent="0.3">
      <c r="A56" s="6" t="s">
        <v>61</v>
      </c>
      <c r="B56" s="1">
        <v>0.16900000000000001</v>
      </c>
      <c r="C56" s="1">
        <v>7.3999999999999996E-2</v>
      </c>
      <c r="E56" s="2" t="s">
        <v>66</v>
      </c>
      <c r="G56">
        <v>6.24</v>
      </c>
      <c r="H56">
        <v>11.74</v>
      </c>
      <c r="I56" t="s">
        <v>43</v>
      </c>
      <c r="J56">
        <v>7.45</v>
      </c>
      <c r="K56">
        <v>0.15</v>
      </c>
      <c r="L56">
        <v>71.52</v>
      </c>
      <c r="M56">
        <v>20.88</v>
      </c>
      <c r="N56">
        <v>0</v>
      </c>
    </row>
    <row r="57" spans="1:14" thickTop="1" thickBot="1" x14ac:dyDescent="0.3">
      <c r="A57" s="6" t="s">
        <v>62</v>
      </c>
      <c r="B57" s="1">
        <v>0.158</v>
      </c>
      <c r="C57" s="1">
        <v>5.0999999999999997E-2</v>
      </c>
      <c r="E57" s="2" t="s">
        <v>67</v>
      </c>
      <c r="G57">
        <v>4.0199999999999996</v>
      </c>
      <c r="H57">
        <v>8.48</v>
      </c>
      <c r="I57" t="s">
        <v>43</v>
      </c>
      <c r="J57">
        <v>42.94</v>
      </c>
      <c r="K57">
        <v>0</v>
      </c>
      <c r="L57">
        <v>30.04</v>
      </c>
      <c r="M57">
        <v>27.02</v>
      </c>
      <c r="N57">
        <v>0</v>
      </c>
    </row>
    <row r="58" spans="1:14" thickTop="1" thickBot="1" x14ac:dyDescent="0.3">
      <c r="A58" s="6" t="s">
        <v>63</v>
      </c>
      <c r="B58" s="1">
        <v>0.29199999999999998</v>
      </c>
      <c r="C58" s="1">
        <v>4.4999999999999998E-2</v>
      </c>
      <c r="E58" s="2" t="s">
        <v>68</v>
      </c>
      <c r="G58">
        <v>3.88</v>
      </c>
      <c r="H58">
        <v>8.73</v>
      </c>
      <c r="I58" t="s">
        <v>43</v>
      </c>
      <c r="J58">
        <v>55.9</v>
      </c>
      <c r="K58">
        <v>0</v>
      </c>
      <c r="L58">
        <v>38.15</v>
      </c>
      <c r="M58">
        <v>5.95</v>
      </c>
      <c r="N58">
        <v>0</v>
      </c>
    </row>
    <row r="59" spans="1:14" thickTop="1" thickBot="1" x14ac:dyDescent="0.3">
      <c r="A59" s="11" t="s">
        <v>64</v>
      </c>
      <c r="B59" s="1">
        <v>0.16300000000000001</v>
      </c>
      <c r="C59" s="1">
        <v>4.1000000000000002E-2</v>
      </c>
      <c r="E59" s="2" t="s">
        <v>65</v>
      </c>
      <c r="G59">
        <v>7.74</v>
      </c>
      <c r="H59">
        <v>7.46</v>
      </c>
      <c r="I59" t="s">
        <v>59</v>
      </c>
      <c r="J59">
        <v>7.9</v>
      </c>
      <c r="K59">
        <v>0.19</v>
      </c>
      <c r="L59">
        <v>0</v>
      </c>
      <c r="M59">
        <v>33.24</v>
      </c>
      <c r="N59">
        <v>58.67</v>
      </c>
    </row>
  </sheetData>
  <conditionalFormatting sqref="B49:B1048576 B1:B47">
    <cfRule type="cellIs" dxfId="28" priority="23" operator="between">
      <formula>0.2</formula>
      <formula>10</formula>
    </cfRule>
    <cfRule type="cellIs" dxfId="27" priority="24" operator="between">
      <formula>0.0001</formula>
      <formula>0.1</formula>
    </cfRule>
  </conditionalFormatting>
  <conditionalFormatting sqref="C49:C1048576 C1:C47">
    <cfRule type="cellIs" dxfId="26" priority="21" operator="between">
      <formula>0.2</formula>
      <formula>1000</formula>
    </cfRule>
    <cfRule type="cellIs" dxfId="25" priority="22" operator="between">
      <formula>0.0000001</formula>
      <formula>0.0499</formula>
    </cfRule>
  </conditionalFormatting>
  <conditionalFormatting sqref="D49:D1048576 D1:D47">
    <cfRule type="cellIs" dxfId="24" priority="20" operator="between">
      <formula>1</formula>
      <formula>1000</formula>
    </cfRule>
  </conditionalFormatting>
  <conditionalFormatting sqref="G49:G1048576 G1:G47">
    <cfRule type="cellIs" dxfId="23" priority="16" operator="between">
      <formula>3</formula>
      <formula>10</formula>
    </cfRule>
    <cfRule type="cellIs" dxfId="22" priority="17" operator="between">
      <formula>10</formula>
      <formula>100000000000000000</formula>
    </cfRule>
    <cfRule type="cellIs" dxfId="21" priority="18" operator="between">
      <formula>0.0000001</formula>
      <formula>2</formula>
    </cfRule>
    <cfRule type="cellIs" dxfId="20" priority="19" operator="between">
      <formula>4</formula>
      <formula>6</formula>
    </cfRule>
  </conditionalFormatting>
  <conditionalFormatting sqref="H49:H1048576 H1:H47">
    <cfRule type="cellIs" dxfId="19" priority="15" operator="between">
      <formula>20</formula>
      <formula>10000000000000000</formula>
    </cfRule>
  </conditionalFormatting>
  <conditionalFormatting sqref="F49:F1048576 F1:F47">
    <cfRule type="cellIs" dxfId="17" priority="13" operator="equal">
      <formula>1</formula>
    </cfRule>
  </conditionalFormatting>
  <conditionalFormatting sqref="B48">
    <cfRule type="cellIs" dxfId="16" priority="11" operator="between">
      <formula>0.2</formula>
      <formula>10</formula>
    </cfRule>
    <cfRule type="cellIs" dxfId="15" priority="12" operator="between">
      <formula>0.0001</formula>
      <formula>0.1</formula>
    </cfRule>
  </conditionalFormatting>
  <conditionalFormatting sqref="C48">
    <cfRule type="cellIs" dxfId="14" priority="9" operator="between">
      <formula>0.2</formula>
      <formula>1000</formula>
    </cfRule>
    <cfRule type="cellIs" dxfId="13" priority="10" operator="between">
      <formula>0.0000001</formula>
      <formula>0.0499</formula>
    </cfRule>
  </conditionalFormatting>
  <conditionalFormatting sqref="D48">
    <cfRule type="cellIs" dxfId="12" priority="8" operator="between">
      <formula>1</formula>
      <formula>1000</formula>
    </cfRule>
  </conditionalFormatting>
  <conditionalFormatting sqref="G48">
    <cfRule type="cellIs" dxfId="11" priority="4" operator="between">
      <formula>3</formula>
      <formula>10</formula>
    </cfRule>
    <cfRule type="cellIs" dxfId="10" priority="5" operator="between">
      <formula>10</formula>
      <formula>100000000000000000</formula>
    </cfRule>
    <cfRule type="cellIs" dxfId="9" priority="6" operator="between">
      <formula>0.0000001</formula>
      <formula>2</formula>
    </cfRule>
    <cfRule type="cellIs" dxfId="8" priority="7" operator="between">
      <formula>4</formula>
      <formula>6</formula>
    </cfRule>
  </conditionalFormatting>
  <conditionalFormatting sqref="H48">
    <cfRule type="cellIs" dxfId="7" priority="3" operator="between">
      <formula>20</formula>
      <formula>10000000000000000</formula>
    </cfRule>
  </conditionalFormatting>
  <conditionalFormatting sqref="F48">
    <cfRule type="cellIs" dxfId="5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E363-EDE5-4FE8-BFF7-2EA464908187}">
  <dimension ref="A1:BI56"/>
  <sheetViews>
    <sheetView zoomScale="70" zoomScaleNormal="70" workbookViewId="0">
      <selection activeCell="I34" sqref="I34"/>
    </sheetView>
  </sheetViews>
  <sheetFormatPr defaultRowHeight="16.5" thickTop="1" thickBottom="1" x14ac:dyDescent="0.3"/>
  <cols>
    <col min="1" max="1" width="37.5703125" style="6" customWidth="1"/>
    <col min="2" max="2" width="8.28515625" bestFit="1" customWidth="1"/>
    <col min="3" max="3" width="13.85546875" bestFit="1" customWidth="1"/>
    <col min="4" max="4" width="15.140625" style="14" bestFit="1" customWidth="1"/>
    <col min="5" max="5" width="10.140625" bestFit="1" customWidth="1"/>
    <col min="6" max="6" width="11" bestFit="1" customWidth="1"/>
    <col min="8" max="8" width="9.140625" style="1"/>
  </cols>
  <sheetData>
    <row r="1" spans="1:61" ht="20.25" thickBot="1" x14ac:dyDescent="0.35">
      <c r="A1" s="7" t="s">
        <v>1</v>
      </c>
      <c r="B1" s="12" t="s">
        <v>69</v>
      </c>
      <c r="C1" s="12" t="s">
        <v>70</v>
      </c>
      <c r="D1" s="14" t="s">
        <v>71</v>
      </c>
      <c r="E1" s="12" t="s">
        <v>72</v>
      </c>
      <c r="F1" s="12" t="s">
        <v>73</v>
      </c>
      <c r="G1" s="12" t="s">
        <v>74</v>
      </c>
      <c r="H1" s="13" t="s">
        <v>75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3" spans="1:61" thickTop="1" thickBot="1" x14ac:dyDescent="0.3">
      <c r="A3" s="6" t="s">
        <v>0</v>
      </c>
      <c r="B3">
        <v>20</v>
      </c>
      <c r="C3">
        <v>58.91</v>
      </c>
      <c r="D3" s="14">
        <v>58.2</v>
      </c>
      <c r="E3">
        <f xml:space="preserve"> (B3*C3)</f>
        <v>1178.1999999999998</v>
      </c>
      <c r="F3">
        <f>(D3*B3)</f>
        <v>1164</v>
      </c>
      <c r="G3">
        <f>(F3-E3)</f>
        <v>-14.199999999999818</v>
      </c>
      <c r="H3" s="1">
        <f>(G3/E3)</f>
        <v>-1.2052283143778493E-2</v>
      </c>
    </row>
    <row r="4" spans="1:61" thickTop="1" thickBot="1" x14ac:dyDescent="0.3">
      <c r="A4" s="6" t="s">
        <v>9</v>
      </c>
      <c r="B4">
        <v>20</v>
      </c>
      <c r="C4">
        <v>74.25</v>
      </c>
      <c r="D4" s="14">
        <v>77.599999999999994</v>
      </c>
      <c r="E4">
        <f t="shared" ref="E4:E37" si="0" xml:space="preserve"> (B4*C4)</f>
        <v>1485</v>
      </c>
      <c r="F4">
        <f t="shared" ref="F4:F37" si="1">(D4*B4)</f>
        <v>1552</v>
      </c>
      <c r="G4">
        <f t="shared" ref="G4:G37" si="2">(F4-E4)</f>
        <v>67</v>
      </c>
      <c r="H4" s="1">
        <f t="shared" ref="H4:H37" si="3">(G4/E4)</f>
        <v>4.5117845117845119E-2</v>
      </c>
    </row>
    <row r="5" spans="1:61" thickTop="1" thickBot="1" x14ac:dyDescent="0.3">
      <c r="A5" s="6" t="s">
        <v>12</v>
      </c>
      <c r="B5">
        <v>10</v>
      </c>
      <c r="C5">
        <v>52.61</v>
      </c>
      <c r="D5" s="14">
        <v>54.5</v>
      </c>
      <c r="E5">
        <f t="shared" si="0"/>
        <v>526.1</v>
      </c>
      <c r="F5">
        <f t="shared" si="1"/>
        <v>545</v>
      </c>
      <c r="G5">
        <f t="shared" si="2"/>
        <v>18.899999999999977</v>
      </c>
      <c r="H5" s="1">
        <f t="shared" si="3"/>
        <v>3.5924729138946926E-2</v>
      </c>
    </row>
    <row r="8" spans="1:61" ht="21" thickTop="1" thickBot="1" x14ac:dyDescent="0.35">
      <c r="A8" s="7" t="s">
        <v>14</v>
      </c>
    </row>
    <row r="10" spans="1:61" thickTop="1" thickBot="1" x14ac:dyDescent="0.3">
      <c r="A10" s="6" t="s">
        <v>15</v>
      </c>
      <c r="B10">
        <v>10</v>
      </c>
      <c r="C10">
        <v>36.31</v>
      </c>
      <c r="D10" s="14">
        <v>32.9</v>
      </c>
      <c r="E10">
        <f t="shared" si="0"/>
        <v>363.1</v>
      </c>
      <c r="F10">
        <f t="shared" si="1"/>
        <v>329</v>
      </c>
      <c r="G10">
        <f t="shared" si="2"/>
        <v>-34.100000000000023</v>
      </c>
      <c r="H10" s="1">
        <f t="shared" si="3"/>
        <v>-9.3913522445607328E-2</v>
      </c>
    </row>
    <row r="11" spans="1:61" thickTop="1" thickBot="1" x14ac:dyDescent="0.3">
      <c r="A11" s="10" t="s">
        <v>16</v>
      </c>
      <c r="B11">
        <v>10</v>
      </c>
      <c r="C11">
        <v>335.43</v>
      </c>
      <c r="D11" s="14">
        <v>321.89999999999998</v>
      </c>
      <c r="E11">
        <f t="shared" si="0"/>
        <v>3354.3</v>
      </c>
      <c r="F11">
        <f t="shared" si="1"/>
        <v>3219</v>
      </c>
      <c r="G11">
        <f t="shared" si="2"/>
        <v>-135.30000000000018</v>
      </c>
      <c r="H11" s="1">
        <f t="shared" si="3"/>
        <v>-4.033628476880427E-2</v>
      </c>
    </row>
    <row r="13" spans="1:61" ht="21" thickTop="1" thickBot="1" x14ac:dyDescent="0.35">
      <c r="A13" s="7" t="s">
        <v>17</v>
      </c>
    </row>
    <row r="15" spans="1:61" thickTop="1" thickBot="1" x14ac:dyDescent="0.3">
      <c r="A15" s="6" t="s">
        <v>18</v>
      </c>
      <c r="B15">
        <v>20</v>
      </c>
      <c r="C15">
        <v>39.21</v>
      </c>
      <c r="D15" s="14">
        <v>38.6</v>
      </c>
      <c r="E15">
        <f t="shared" si="0"/>
        <v>784.2</v>
      </c>
      <c r="F15">
        <f t="shared" si="1"/>
        <v>772</v>
      </c>
      <c r="G15">
        <f t="shared" si="2"/>
        <v>-12.200000000000045</v>
      </c>
      <c r="H15" s="1">
        <f t="shared" si="3"/>
        <v>-1.5557255802091361E-2</v>
      </c>
    </row>
    <row r="16" spans="1:61" thickTop="1" thickBot="1" x14ac:dyDescent="0.3">
      <c r="A16" s="10" t="s">
        <v>48</v>
      </c>
      <c r="B16">
        <v>10</v>
      </c>
      <c r="C16">
        <v>250</v>
      </c>
      <c r="D16" s="14">
        <v>250.8</v>
      </c>
      <c r="E16">
        <f t="shared" si="0"/>
        <v>2500</v>
      </c>
      <c r="F16">
        <f t="shared" si="1"/>
        <v>2508</v>
      </c>
      <c r="G16">
        <f t="shared" si="2"/>
        <v>8</v>
      </c>
      <c r="H16" s="1">
        <f t="shared" si="3"/>
        <v>3.2000000000000002E-3</v>
      </c>
    </row>
    <row r="19" spans="1:8" ht="21" thickTop="1" thickBot="1" x14ac:dyDescent="0.35">
      <c r="A19" s="7" t="s">
        <v>20</v>
      </c>
    </row>
    <row r="21" spans="1:8" thickTop="1" thickBot="1" x14ac:dyDescent="0.3">
      <c r="A21" s="10" t="s">
        <v>21</v>
      </c>
      <c r="B21">
        <v>10</v>
      </c>
      <c r="C21">
        <v>140.61000000000001</v>
      </c>
      <c r="D21" s="14">
        <v>135.1</v>
      </c>
      <c r="E21">
        <f t="shared" si="0"/>
        <v>1406.1000000000001</v>
      </c>
      <c r="F21">
        <f t="shared" si="1"/>
        <v>1351</v>
      </c>
      <c r="G21">
        <f t="shared" si="2"/>
        <v>-55.100000000000136</v>
      </c>
      <c r="H21" s="1">
        <f t="shared" si="3"/>
        <v>-3.9186402105113524E-2</v>
      </c>
    </row>
    <row r="23" spans="1:8" ht="21" thickTop="1" thickBot="1" x14ac:dyDescent="0.35">
      <c r="A23" s="7" t="s">
        <v>22</v>
      </c>
    </row>
    <row r="25" spans="1:8" thickTop="1" thickBot="1" x14ac:dyDescent="0.3">
      <c r="A25" s="6" t="s">
        <v>23</v>
      </c>
      <c r="B25">
        <v>15</v>
      </c>
      <c r="C25">
        <v>52.31</v>
      </c>
      <c r="D25" s="14">
        <v>51.5</v>
      </c>
      <c r="E25">
        <f t="shared" si="0"/>
        <v>784.65000000000009</v>
      </c>
      <c r="F25">
        <f t="shared" si="1"/>
        <v>772.5</v>
      </c>
      <c r="G25">
        <f t="shared" si="2"/>
        <v>-12.150000000000091</v>
      </c>
      <c r="H25" s="1">
        <f t="shared" si="3"/>
        <v>-1.5484610973045421E-2</v>
      </c>
    </row>
    <row r="27" spans="1:8" ht="21" thickTop="1" thickBot="1" x14ac:dyDescent="0.35">
      <c r="A27" s="7" t="s">
        <v>25</v>
      </c>
    </row>
    <row r="29" spans="1:8" thickTop="1" thickBot="1" x14ac:dyDescent="0.3">
      <c r="A29" s="10" t="s">
        <v>26</v>
      </c>
      <c r="B29">
        <v>15</v>
      </c>
      <c r="C29">
        <v>223.85</v>
      </c>
      <c r="D29" s="14">
        <v>224</v>
      </c>
      <c r="E29">
        <f t="shared" si="0"/>
        <v>3357.75</v>
      </c>
      <c r="F29">
        <f t="shared" si="1"/>
        <v>3360</v>
      </c>
      <c r="G29">
        <f t="shared" si="2"/>
        <v>2.25</v>
      </c>
      <c r="H29" s="1">
        <f t="shared" si="3"/>
        <v>6.7009157918248826E-4</v>
      </c>
    </row>
    <row r="31" spans="1:8" ht="21" thickTop="1" thickBot="1" x14ac:dyDescent="0.35">
      <c r="A31" s="7" t="s">
        <v>27</v>
      </c>
    </row>
    <row r="33" spans="1:8" thickTop="1" thickBot="1" x14ac:dyDescent="0.3">
      <c r="A33" s="10" t="s">
        <v>28</v>
      </c>
      <c r="B33">
        <v>5</v>
      </c>
      <c r="C33">
        <v>67.52</v>
      </c>
      <c r="D33" s="14">
        <v>77.8</v>
      </c>
      <c r="E33">
        <f t="shared" si="0"/>
        <v>337.59999999999997</v>
      </c>
      <c r="F33">
        <f t="shared" si="1"/>
        <v>389</v>
      </c>
      <c r="G33">
        <f t="shared" si="2"/>
        <v>51.400000000000034</v>
      </c>
      <c r="H33" s="1">
        <f t="shared" si="3"/>
        <v>0.15225118483412334</v>
      </c>
    </row>
    <row r="35" spans="1:8" ht="21" thickTop="1" thickBot="1" x14ac:dyDescent="0.35">
      <c r="A35" s="7" t="s">
        <v>30</v>
      </c>
    </row>
    <row r="37" spans="1:8" thickTop="1" thickBot="1" x14ac:dyDescent="0.3">
      <c r="A37" s="6" t="s">
        <v>31</v>
      </c>
      <c r="B37">
        <v>10</v>
      </c>
      <c r="C37">
        <v>47.19</v>
      </c>
      <c r="D37" s="14">
        <v>44.4</v>
      </c>
      <c r="E37">
        <f t="shared" si="0"/>
        <v>471.9</v>
      </c>
      <c r="F37">
        <f t="shared" si="1"/>
        <v>444</v>
      </c>
      <c r="G37">
        <f t="shared" si="2"/>
        <v>-27.899999999999977</v>
      </c>
      <c r="H37" s="1">
        <f t="shared" si="3"/>
        <v>-5.9122695486331804E-2</v>
      </c>
    </row>
    <row r="56" spans="1:1" thickTop="1" thickBot="1" x14ac:dyDescent="0.3">
      <c r="A56" s="11"/>
    </row>
  </sheetData>
  <conditionalFormatting sqref="F3">
    <cfRule type="cellIs" dxfId="4" priority="5" operator="greaterThan">
      <formula>"E3"</formula>
    </cfRule>
  </conditionalFormatting>
  <conditionalFormatting sqref="G1:G1048576">
    <cfRule type="cellIs" dxfId="3" priority="3" operator="between">
      <formula>1E-135</formula>
      <formula>9.99999999999999E+156</formula>
    </cfRule>
    <cfRule type="cellIs" dxfId="2" priority="4" operator="between">
      <formula>-1E-184</formula>
      <formula>-9.99999999999999E+188</formula>
    </cfRule>
  </conditionalFormatting>
  <conditionalFormatting sqref="H1:H1048576">
    <cfRule type="cellIs" dxfId="1" priority="1" operator="between">
      <formula>1E-181</formula>
      <formula>9.99999999999999E+119</formula>
    </cfRule>
    <cfRule type="cellIs" dxfId="0" priority="2" operator="between">
      <formula>-1E-101</formula>
      <formula>-9.99999999999999E+129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2022-10-16T15:48:34Z</dcterms:modified>
</cp:coreProperties>
</file>