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105" windowWidth="19140" windowHeight="733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20" i="1" l="1"/>
  <c r="B19" i="1"/>
  <c r="C43" i="1" l="1"/>
  <c r="D45" i="1" s="1"/>
  <c r="C39" i="1"/>
  <c r="C38" i="1"/>
  <c r="C37" i="1"/>
  <c r="C35" i="1"/>
  <c r="C33" i="1"/>
  <c r="C29" i="1"/>
  <c r="C34" i="1"/>
  <c r="D39" i="1" s="1"/>
  <c r="D4" i="1"/>
  <c r="C28" i="1" s="1"/>
  <c r="C4" i="1"/>
  <c r="B28" i="1" s="1"/>
  <c r="D28" i="1" s="1"/>
  <c r="D47" i="1" l="1"/>
  <c r="B29" i="1"/>
  <c r="D29" i="1" s="1"/>
  <c r="C30" i="1"/>
  <c r="B30" i="1"/>
  <c r="D31" i="1" l="1"/>
  <c r="D48" i="1" s="1"/>
  <c r="D30" i="1"/>
</calcChain>
</file>

<file path=xl/sharedStrings.xml><?xml version="1.0" encoding="utf-8"?>
<sst xmlns="http://schemas.openxmlformats.org/spreadsheetml/2006/main" count="50" uniqueCount="35">
  <si>
    <t>Bellaire (A) - Operating Plan for 2003</t>
  </si>
  <si>
    <t>Assumptions:</t>
  </si>
  <si>
    <t>1. Number of tests &amp; Break-up</t>
  </si>
  <si>
    <t>Total</t>
  </si>
  <si>
    <t>Routine</t>
  </si>
  <si>
    <t>Specialty</t>
  </si>
  <si>
    <t>2. Payor - mix:</t>
  </si>
  <si>
    <t xml:space="preserve">  (a) Physician</t>
  </si>
  <si>
    <t xml:space="preserve">  © Other parties</t>
  </si>
  <si>
    <t xml:space="preserve">  (b) Patient</t>
  </si>
  <si>
    <t>3. Price for routine test:</t>
  </si>
  <si>
    <t>4. Price for specialty test:</t>
  </si>
  <si>
    <t>5. Material cost per test</t>
  </si>
  <si>
    <t>6. Builling &amp; collection expenses:</t>
  </si>
  <si>
    <t>Operating Plan</t>
  </si>
  <si>
    <t>Revenues:</t>
  </si>
  <si>
    <t xml:space="preserve">  (a) Billing to physicians</t>
  </si>
  <si>
    <t xml:space="preserve">  (b) Billing to patients</t>
  </si>
  <si>
    <t xml:space="preserve">  © Billing to others</t>
  </si>
  <si>
    <t>Expenses - Variable:</t>
  </si>
  <si>
    <t xml:space="preserve">  (1) Material costs</t>
  </si>
  <si>
    <t xml:space="preserve">  (2) Labour - routine</t>
  </si>
  <si>
    <t xml:space="preserve">  (3) Labour -specialty</t>
  </si>
  <si>
    <t xml:space="preserve">  (4) Billing &amp; Collection exp:</t>
  </si>
  <si>
    <t>Expenses -Fixed:</t>
  </si>
  <si>
    <t xml:space="preserve">  (1) Depreciation</t>
  </si>
  <si>
    <t xml:space="preserve">  (2) Management salaries</t>
  </si>
  <si>
    <t xml:space="preserve">  (3) Other admin expenses</t>
  </si>
  <si>
    <t xml:space="preserve">  (5) Advertisement</t>
  </si>
  <si>
    <t>Total Expenses</t>
  </si>
  <si>
    <t>Profit</t>
  </si>
  <si>
    <t>6. Labout cost</t>
  </si>
  <si>
    <t xml:space="preserve">  (a) 200000 hours @ 12</t>
  </si>
  <si>
    <t xml:space="preserve">  (b) 80000 hours @ 25</t>
  </si>
  <si>
    <t xml:space="preserve">  (4) Overheads (300,000+0.80X)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</si>
</sst>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0" xfId="0" applyNumberFormat="1"/>
    <xf numFmtId="0" fontId="2" fillId="0" borderId="0" xfId="0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zoomScaleNormal="100" workbookViewId="0">
      <selection activeCell="C45" sqref="C45"/>
    </sheetView>
  </sheetViews>
  <sheetFormatPr defaultRowHeight="15" x14ac:dyDescent="0.25"/>
  <cols>
    <col min="1" max="1" width="34.140625" customWidth="1"/>
    <col min="2" max="2" width="11.5703125" customWidth="1"/>
    <col min="3" max="3" width="12.140625" bestFit="1" customWidth="1"/>
    <col min="4" max="4" width="13.7109375" bestFit="1" customWidth="1"/>
  </cols>
  <sheetData>
    <row r="1" spans="1:4" ht="18.75" x14ac:dyDescent="0.3">
      <c r="A1" s="9" t="s">
        <v>0</v>
      </c>
    </row>
    <row r="3" spans="1:4" x14ac:dyDescent="0.25">
      <c r="A3" t="s">
        <v>1</v>
      </c>
      <c r="B3" s="4" t="s">
        <v>3</v>
      </c>
      <c r="C3" s="4" t="s">
        <v>4</v>
      </c>
      <c r="D3" s="4" t="s">
        <v>5</v>
      </c>
    </row>
    <row r="4" spans="1:4" x14ac:dyDescent="0.25">
      <c r="A4" t="s">
        <v>2</v>
      </c>
      <c r="B4">
        <v>1000000</v>
      </c>
      <c r="C4">
        <f>B4*0.8</f>
        <v>800000</v>
      </c>
      <c r="D4">
        <f>B4*0.2</f>
        <v>200000</v>
      </c>
    </row>
    <row r="5" spans="1:4" x14ac:dyDescent="0.25">
      <c r="A5" t="s">
        <v>6</v>
      </c>
    </row>
    <row r="6" spans="1:4" x14ac:dyDescent="0.25">
      <c r="A6" t="s">
        <v>7</v>
      </c>
      <c r="B6" s="1">
        <v>0.5</v>
      </c>
    </row>
    <row r="7" spans="1:4" x14ac:dyDescent="0.25">
      <c r="A7" t="s">
        <v>9</v>
      </c>
      <c r="B7" s="1">
        <v>0.2</v>
      </c>
    </row>
    <row r="8" spans="1:4" x14ac:dyDescent="0.25">
      <c r="A8" t="s">
        <v>8</v>
      </c>
      <c r="B8" s="1">
        <v>0.3</v>
      </c>
    </row>
    <row r="9" spans="1:4" x14ac:dyDescent="0.25">
      <c r="A9" t="s">
        <v>10</v>
      </c>
    </row>
    <row r="10" spans="1:4" x14ac:dyDescent="0.25">
      <c r="A10" t="s">
        <v>7</v>
      </c>
      <c r="B10" s="2">
        <v>14</v>
      </c>
    </row>
    <row r="11" spans="1:4" x14ac:dyDescent="0.25">
      <c r="A11" t="s">
        <v>9</v>
      </c>
      <c r="B11" s="2">
        <v>17</v>
      </c>
    </row>
    <row r="12" spans="1:4" x14ac:dyDescent="0.25">
      <c r="A12" t="s">
        <v>8</v>
      </c>
      <c r="B12" s="2">
        <v>16</v>
      </c>
    </row>
    <row r="13" spans="1:4" x14ac:dyDescent="0.25">
      <c r="A13" t="s">
        <v>11</v>
      </c>
    </row>
    <row r="14" spans="1:4" x14ac:dyDescent="0.25">
      <c r="A14" t="s">
        <v>7</v>
      </c>
      <c r="B14" s="2">
        <v>20</v>
      </c>
    </row>
    <row r="15" spans="1:4" x14ac:dyDescent="0.25">
      <c r="A15" t="s">
        <v>9</v>
      </c>
      <c r="B15" s="2">
        <v>23</v>
      </c>
    </row>
    <row r="16" spans="1:4" x14ac:dyDescent="0.25">
      <c r="A16" t="s">
        <v>8</v>
      </c>
      <c r="B16" s="2">
        <v>22</v>
      </c>
    </row>
    <row r="17" spans="1:4" x14ac:dyDescent="0.25">
      <c r="A17" t="s">
        <v>12</v>
      </c>
      <c r="B17" s="3">
        <v>2.7</v>
      </c>
    </row>
    <row r="18" spans="1:4" x14ac:dyDescent="0.25">
      <c r="A18" t="s">
        <v>31</v>
      </c>
      <c r="B18" s="3"/>
    </row>
    <row r="19" spans="1:4" x14ac:dyDescent="0.25">
      <c r="A19" t="s">
        <v>32</v>
      </c>
      <c r="B19" s="2">
        <f>200000*12</f>
        <v>2400000</v>
      </c>
    </row>
    <row r="20" spans="1:4" x14ac:dyDescent="0.25">
      <c r="A20" t="s">
        <v>33</v>
      </c>
      <c r="B20" s="2">
        <f>80000*25</f>
        <v>2000000</v>
      </c>
    </row>
    <row r="21" spans="1:4" x14ac:dyDescent="0.25">
      <c r="A21" t="s">
        <v>13</v>
      </c>
    </row>
    <row r="22" spans="1:4" x14ac:dyDescent="0.25">
      <c r="A22" t="s">
        <v>7</v>
      </c>
      <c r="B22" s="3">
        <v>0.5</v>
      </c>
    </row>
    <row r="23" spans="1:4" x14ac:dyDescent="0.25">
      <c r="A23" t="s">
        <v>9</v>
      </c>
      <c r="B23" s="3">
        <v>3.5</v>
      </c>
    </row>
    <row r="24" spans="1:4" x14ac:dyDescent="0.25">
      <c r="A24" t="s">
        <v>8</v>
      </c>
      <c r="B24" s="3">
        <v>3</v>
      </c>
    </row>
    <row r="26" spans="1:4" ht="15.75" x14ac:dyDescent="0.25">
      <c r="A26" s="8" t="s">
        <v>14</v>
      </c>
    </row>
    <row r="27" spans="1:4" x14ac:dyDescent="0.25">
      <c r="A27" t="s">
        <v>15</v>
      </c>
      <c r="B27" s="4" t="s">
        <v>4</v>
      </c>
      <c r="C27" s="4" t="s">
        <v>5</v>
      </c>
      <c r="D27" s="4" t="s">
        <v>3</v>
      </c>
    </row>
    <row r="28" spans="1:4" x14ac:dyDescent="0.25">
      <c r="A28" t="s">
        <v>16</v>
      </c>
      <c r="B28" s="5">
        <f>$C$4*B6*B10</f>
        <v>5600000</v>
      </c>
      <c r="C28" s="5">
        <f>$D$4*B6*B14</f>
        <v>2000000</v>
      </c>
      <c r="D28" s="5">
        <f>B28+C28</f>
        <v>7600000</v>
      </c>
    </row>
    <row r="29" spans="1:4" x14ac:dyDescent="0.25">
      <c r="A29" t="s">
        <v>17</v>
      </c>
      <c r="B29" s="5">
        <f>$C$4*B7*B11</f>
        <v>2720000</v>
      </c>
      <c r="C29" s="5">
        <f t="shared" ref="C29:C30" si="0">$D$4*B7*B15</f>
        <v>920000</v>
      </c>
      <c r="D29" s="5">
        <f t="shared" ref="D29:D30" si="1">B29+C29</f>
        <v>3640000</v>
      </c>
    </row>
    <row r="30" spans="1:4" ht="15.75" thickBot="1" x14ac:dyDescent="0.3">
      <c r="A30" t="s">
        <v>18</v>
      </c>
      <c r="B30" s="6">
        <f>$C$4*B8*B12</f>
        <v>3840000</v>
      </c>
      <c r="C30" s="6">
        <f t="shared" si="0"/>
        <v>1320000</v>
      </c>
      <c r="D30" s="6">
        <f t="shared" si="1"/>
        <v>5160000</v>
      </c>
    </row>
    <row r="31" spans="1:4" ht="15.75" thickTop="1" x14ac:dyDescent="0.25">
      <c r="B31" s="5"/>
      <c r="C31" s="5"/>
      <c r="D31" s="5">
        <f>SUM(D28:D30)</f>
        <v>16400000</v>
      </c>
    </row>
    <row r="32" spans="1:4" x14ac:dyDescent="0.25">
      <c r="A32" t="s">
        <v>19</v>
      </c>
      <c r="B32" s="5"/>
      <c r="C32" s="5"/>
      <c r="D32" s="5"/>
    </row>
    <row r="33" spans="1:4" x14ac:dyDescent="0.25">
      <c r="A33" t="s">
        <v>20</v>
      </c>
      <c r="B33" s="5"/>
      <c r="C33" s="5">
        <f>B4*B17</f>
        <v>2700000</v>
      </c>
    </row>
    <row r="34" spans="1:4" x14ac:dyDescent="0.25">
      <c r="A34" t="s">
        <v>21</v>
      </c>
      <c r="B34" s="5"/>
      <c r="C34" s="5">
        <f>B19</f>
        <v>2400000</v>
      </c>
    </row>
    <row r="35" spans="1:4" x14ac:dyDescent="0.25">
      <c r="A35" t="s">
        <v>22</v>
      </c>
      <c r="B35" s="5"/>
      <c r="C35" s="5">
        <f>B20</f>
        <v>2000000</v>
      </c>
    </row>
    <row r="36" spans="1:4" x14ac:dyDescent="0.25">
      <c r="A36" t="s">
        <v>23</v>
      </c>
      <c r="B36" s="5"/>
      <c r="C36" s="5"/>
      <c r="D36" s="5"/>
    </row>
    <row r="37" spans="1:4" x14ac:dyDescent="0.25">
      <c r="A37" t="s">
        <v>7</v>
      </c>
      <c r="B37" s="5"/>
      <c r="C37" s="5">
        <f>B22*$B$4*B6</f>
        <v>250000</v>
      </c>
      <c r="D37" s="5"/>
    </row>
    <row r="38" spans="1:4" x14ac:dyDescent="0.25">
      <c r="A38" t="s">
        <v>9</v>
      </c>
      <c r="B38" s="5"/>
      <c r="C38" s="5">
        <f t="shared" ref="C38:C39" si="2">B23*$B$4*B7</f>
        <v>700000</v>
      </c>
      <c r="D38" s="5"/>
    </row>
    <row r="39" spans="1:4" ht="15.75" thickBot="1" x14ac:dyDescent="0.3">
      <c r="A39" t="s">
        <v>8</v>
      </c>
      <c r="B39" s="5"/>
      <c r="C39" s="6">
        <f t="shared" si="2"/>
        <v>900000</v>
      </c>
      <c r="D39" s="5">
        <f>SUM(C33:C39)</f>
        <v>8950000</v>
      </c>
    </row>
    <row r="40" spans="1:4" ht="15.75" thickTop="1" x14ac:dyDescent="0.25">
      <c r="A40" t="s">
        <v>24</v>
      </c>
      <c r="B40" s="5"/>
      <c r="C40" s="5"/>
      <c r="D40" s="5"/>
    </row>
    <row r="41" spans="1:4" x14ac:dyDescent="0.25">
      <c r="A41" t="s">
        <v>25</v>
      </c>
      <c r="B41" s="5"/>
      <c r="C41" s="5">
        <v>3500000</v>
      </c>
    </row>
    <row r="42" spans="1:4" x14ac:dyDescent="0.25">
      <c r="A42" t="s">
        <v>26</v>
      </c>
      <c r="C42" s="5">
        <v>700000</v>
      </c>
    </row>
    <row r="43" spans="1:4" x14ac:dyDescent="0.25">
      <c r="A43" t="s">
        <v>27</v>
      </c>
      <c r="C43" s="5">
        <f>500000</f>
        <v>500000</v>
      </c>
    </row>
    <row r="44" spans="1:4" x14ac:dyDescent="0.25">
      <c r="A44" t="s">
        <v>34</v>
      </c>
      <c r="C44" s="5">
        <v>1100000</v>
      </c>
    </row>
    <row r="45" spans="1:4" ht="15.75" thickBot="1" x14ac:dyDescent="0.3">
      <c r="A45" t="s">
        <v>28</v>
      </c>
      <c r="C45" s="6">
        <v>820000</v>
      </c>
      <c r="D45" s="7">
        <f>SUM(C41:C45)</f>
        <v>6620000</v>
      </c>
    </row>
    <row r="46" spans="1:4" ht="15.75" thickTop="1" x14ac:dyDescent="0.25">
      <c r="D46" s="5"/>
    </row>
    <row r="47" spans="1:4" x14ac:dyDescent="0.25">
      <c r="A47" t="s">
        <v>29</v>
      </c>
      <c r="D47" s="5">
        <f>D39+D45</f>
        <v>15570000</v>
      </c>
    </row>
    <row r="48" spans="1:4" x14ac:dyDescent="0.25">
      <c r="A48" t="s">
        <v>30</v>
      </c>
      <c r="D48" s="5">
        <f>D31-D47</f>
        <v>830000</v>
      </c>
    </row>
    <row r="49" spans="4:4" x14ac:dyDescent="0.25">
      <c r="D49" s="7"/>
    </row>
    <row r="50" spans="4:4" x14ac:dyDescent="0.25">
      <c r="D50" s="7"/>
    </row>
    <row r="51" spans="4:4" x14ac:dyDescent="0.25">
      <c r="D51" s="7"/>
    </row>
    <row r="52" spans="4:4" x14ac:dyDescent="0.25">
      <c r="D52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IIMA</cp:lastModifiedBy>
  <cp:lastPrinted>2016-12-06T05:37:39Z</cp:lastPrinted>
  <dcterms:created xsi:type="dcterms:W3CDTF">2016-12-06T05:01:01Z</dcterms:created>
  <dcterms:modified xsi:type="dcterms:W3CDTF">2019-03-05T09:02:43Z</dcterms:modified>
</cp:coreProperties>
</file>