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bg\SBG-academics\Case-solutions\Costaccounting\"/>
    </mc:Choice>
  </mc:AlternateContent>
  <bookViews>
    <workbookView xWindow="0" yWindow="120" windowWidth="19140" windowHeight="73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7" i="1" l="1"/>
  <c r="C26" i="1"/>
  <c r="D95" i="1" l="1"/>
  <c r="H87" i="1"/>
  <c r="D87" i="1"/>
  <c r="E86" i="1"/>
  <c r="C107" i="1" s="1"/>
  <c r="E85" i="1"/>
  <c r="C106" i="1" s="1"/>
  <c r="H83" i="1"/>
  <c r="D83" i="1"/>
  <c r="E82" i="1"/>
  <c r="C100" i="1" s="1"/>
  <c r="E81" i="1"/>
  <c r="D88" i="1" l="1"/>
  <c r="D103" i="1"/>
  <c r="F83" i="1"/>
  <c r="C98" i="1"/>
  <c r="F87" i="1"/>
  <c r="H88" i="1"/>
  <c r="H53" i="1"/>
  <c r="D53" i="1"/>
  <c r="E52" i="1"/>
  <c r="C73" i="1" s="1"/>
  <c r="E51" i="1"/>
  <c r="H49" i="1"/>
  <c r="D49" i="1"/>
  <c r="E48" i="1"/>
  <c r="C66" i="1" s="1"/>
  <c r="E47" i="1"/>
  <c r="F49" i="1" s="1"/>
  <c r="E14" i="1"/>
  <c r="C41" i="1" s="1"/>
  <c r="E11" i="1"/>
  <c r="E13" i="1"/>
  <c r="E10" i="1"/>
  <c r="E7" i="1"/>
  <c r="E8" i="1"/>
  <c r="H15" i="1"/>
  <c r="H12" i="1"/>
  <c r="H9" i="1"/>
  <c r="D15" i="1"/>
  <c r="D12" i="1"/>
  <c r="D9" i="1"/>
  <c r="D96" i="1" l="1"/>
  <c r="D97" i="1"/>
  <c r="D105" i="1"/>
  <c r="D104" i="1"/>
  <c r="H90" i="1"/>
  <c r="F88" i="1"/>
  <c r="F91" i="1" s="1"/>
  <c r="H16" i="1"/>
  <c r="D30" i="1"/>
  <c r="D37" i="1"/>
  <c r="F12" i="1"/>
  <c r="D31" i="1" s="1"/>
  <c r="D63" i="1"/>
  <c r="D61" i="1"/>
  <c r="D16" i="1"/>
  <c r="H18" i="1" s="1"/>
  <c r="F15" i="1"/>
  <c r="D38" i="1" s="1"/>
  <c r="C40" i="1"/>
  <c r="H54" i="1"/>
  <c r="D54" i="1"/>
  <c r="C72" i="1"/>
  <c r="D69" i="1"/>
  <c r="D32" i="1"/>
  <c r="D23" i="1"/>
  <c r="C33" i="1"/>
  <c r="D39" i="1"/>
  <c r="F9" i="1"/>
  <c r="D25" i="1" s="1"/>
  <c r="C34" i="1"/>
  <c r="F53" i="1"/>
  <c r="D70" i="1" s="1"/>
  <c r="D62" i="1"/>
  <c r="C64" i="1"/>
  <c r="G92" i="1" l="1"/>
  <c r="D71" i="1"/>
  <c r="H56" i="1"/>
  <c r="D24" i="1"/>
  <c r="F16" i="1"/>
  <c r="F54" i="1"/>
  <c r="F19" i="1" l="1"/>
  <c r="G20" i="1"/>
  <c r="F57" i="1"/>
  <c r="G58" i="1"/>
</calcChain>
</file>

<file path=xl/sharedStrings.xml><?xml version="1.0" encoding="utf-8"?>
<sst xmlns="http://schemas.openxmlformats.org/spreadsheetml/2006/main" count="130" uniqueCount="35">
  <si>
    <t>Mile High Cycles</t>
  </si>
  <si>
    <t>Original</t>
  </si>
  <si>
    <t>Flexi</t>
  </si>
  <si>
    <t>Actual</t>
  </si>
  <si>
    <t>Volume</t>
  </si>
  <si>
    <t>Frame Assembly</t>
  </si>
  <si>
    <t>Total</t>
  </si>
  <si>
    <t>Steel tubing - qty</t>
  </si>
  <si>
    <t xml:space="preserve">                      - rate</t>
  </si>
  <si>
    <t>Paint             - qty</t>
  </si>
  <si>
    <t>Labour         - qty</t>
  </si>
  <si>
    <t xml:space="preserve">                      - Value</t>
  </si>
  <si>
    <t>Total variance (Actual - budget)</t>
  </si>
  <si>
    <t>Volume variance (flexi-budget)</t>
  </si>
  <si>
    <t>Operations variance (Actual-flexi)</t>
  </si>
  <si>
    <t>(a) Volume</t>
  </si>
  <si>
    <t>(b) Operations variance</t>
  </si>
  <si>
    <t xml:space="preserve">       (i) Usage</t>
  </si>
  <si>
    <t xml:space="preserve">       (ii) Rate</t>
  </si>
  <si>
    <t>Unfavorable</t>
  </si>
  <si>
    <t>Favorable</t>
  </si>
  <si>
    <t>Steel tubing variance:</t>
  </si>
  <si>
    <t>Total variance</t>
  </si>
  <si>
    <t>Paint variance:</t>
  </si>
  <si>
    <t>Labour variance:</t>
  </si>
  <si>
    <t xml:space="preserve">       (i) Efficiency</t>
  </si>
  <si>
    <t>Wheel Assembly</t>
  </si>
  <si>
    <t>Parts             - qty</t>
  </si>
  <si>
    <t>Rework parts</t>
  </si>
  <si>
    <t>Parts variance:</t>
  </si>
  <si>
    <t xml:space="preserve">       (i) Usage before rework</t>
  </si>
  <si>
    <t xml:space="preserve">       (ii) Usage due to rework</t>
  </si>
  <si>
    <t>Total variance including rework</t>
  </si>
  <si>
    <t>(b) Operations variance including rework</t>
  </si>
  <si>
    <t>Final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</si>
</sst>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" fontId="0" fillId="0" borderId="0" xfId="0" applyNumberFormat="1"/>
    <xf numFmtId="0" fontId="0" fillId="0" borderId="7" xfId="0" applyBorder="1"/>
    <xf numFmtId="0" fontId="1" fillId="0" borderId="0" xfId="0" applyFont="1"/>
    <xf numFmtId="0" fontId="2" fillId="0" borderId="0" xfId="0" applyFont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1" xfId="0" applyBorder="1" applyAlignment="1">
      <alignment horizontal="right"/>
    </xf>
    <xf numFmtId="0" fontId="1" fillId="0" borderId="4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zoomScaleNormal="100" workbookViewId="0">
      <selection activeCell="N20" sqref="N20"/>
    </sheetView>
  </sheetViews>
  <sheetFormatPr defaultRowHeight="15" x14ac:dyDescent="0.25"/>
  <cols>
    <col min="1" max="1" width="17.28515625" customWidth="1"/>
  </cols>
  <sheetData>
    <row r="1" spans="1:8" x14ac:dyDescent="0.25">
      <c r="A1" t="s">
        <v>0</v>
      </c>
    </row>
    <row r="3" spans="1:8" x14ac:dyDescent="0.25">
      <c r="A3" s="12"/>
      <c r="B3" s="13"/>
      <c r="C3" s="19" t="s">
        <v>1</v>
      </c>
      <c r="D3" s="20"/>
      <c r="E3" s="21" t="s">
        <v>2</v>
      </c>
      <c r="F3" s="20"/>
      <c r="G3" s="19" t="s">
        <v>3</v>
      </c>
      <c r="H3" s="20"/>
    </row>
    <row r="4" spans="1:8" x14ac:dyDescent="0.25">
      <c r="A4" s="14" t="s">
        <v>4</v>
      </c>
      <c r="B4" s="1"/>
      <c r="C4" s="15"/>
      <c r="D4" s="16">
        <v>10000</v>
      </c>
      <c r="E4" s="17"/>
      <c r="F4" s="16">
        <v>10800</v>
      </c>
      <c r="G4" s="14"/>
      <c r="H4" s="16">
        <v>10800</v>
      </c>
    </row>
    <row r="5" spans="1:8" x14ac:dyDescent="0.25">
      <c r="C5" s="3"/>
      <c r="D5" s="4"/>
      <c r="E5" s="6"/>
      <c r="F5" s="4"/>
      <c r="G5" s="6"/>
      <c r="H5" s="4"/>
    </row>
    <row r="6" spans="1:8" x14ac:dyDescent="0.25">
      <c r="A6" s="11" t="s">
        <v>5</v>
      </c>
      <c r="C6" s="3"/>
      <c r="D6" s="4"/>
      <c r="E6" s="6"/>
      <c r="F6" s="4"/>
      <c r="G6" s="6"/>
      <c r="H6" s="4"/>
    </row>
    <row r="7" spans="1:8" x14ac:dyDescent="0.25">
      <c r="A7" t="s">
        <v>7</v>
      </c>
      <c r="C7" s="3">
        <v>110000</v>
      </c>
      <c r="D7" s="4"/>
      <c r="E7" s="6">
        <f>C7*F4/D4</f>
        <v>118800</v>
      </c>
      <c r="F7" s="4"/>
      <c r="G7" s="6">
        <v>113400</v>
      </c>
      <c r="H7" s="4"/>
    </row>
    <row r="8" spans="1:8" x14ac:dyDescent="0.25">
      <c r="A8" t="s">
        <v>8</v>
      </c>
      <c r="C8" s="3">
        <v>30</v>
      </c>
      <c r="D8" s="4"/>
      <c r="E8" s="6">
        <f>C8</f>
        <v>30</v>
      </c>
      <c r="F8" s="4"/>
      <c r="G8" s="6">
        <v>31.5</v>
      </c>
      <c r="H8" s="4"/>
    </row>
    <row r="9" spans="1:8" x14ac:dyDescent="0.25">
      <c r="A9" t="s">
        <v>11</v>
      </c>
      <c r="C9" s="3"/>
      <c r="D9" s="4">
        <f>C7*C8</f>
        <v>3300000</v>
      </c>
      <c r="E9" s="6"/>
      <c r="F9" s="4">
        <f>E7*E8</f>
        <v>3564000</v>
      </c>
      <c r="G9" s="6"/>
      <c r="H9" s="4">
        <f>G7*G8</f>
        <v>3572100</v>
      </c>
    </row>
    <row r="10" spans="1:8" x14ac:dyDescent="0.25">
      <c r="A10" t="s">
        <v>9</v>
      </c>
      <c r="C10" s="3">
        <v>1250</v>
      </c>
      <c r="D10" s="4"/>
      <c r="E10" s="6">
        <f>C10*F4/D4</f>
        <v>1350</v>
      </c>
      <c r="F10" s="4"/>
      <c r="G10" s="6">
        <v>1375</v>
      </c>
      <c r="H10" s="4"/>
    </row>
    <row r="11" spans="1:8" x14ac:dyDescent="0.25">
      <c r="A11" t="s">
        <v>8</v>
      </c>
      <c r="C11" s="3">
        <v>20</v>
      </c>
      <c r="D11" s="4"/>
      <c r="E11" s="6">
        <f>C11</f>
        <v>20</v>
      </c>
      <c r="F11" s="4"/>
      <c r="G11" s="6">
        <v>20.5</v>
      </c>
      <c r="H11" s="4"/>
    </row>
    <row r="12" spans="1:8" x14ac:dyDescent="0.25">
      <c r="A12" t="s">
        <v>11</v>
      </c>
      <c r="C12" s="3"/>
      <c r="D12" s="4">
        <f>C10*C11</f>
        <v>25000</v>
      </c>
      <c r="E12" s="6"/>
      <c r="F12" s="4">
        <f>E10*E11</f>
        <v>27000</v>
      </c>
      <c r="G12" s="6"/>
      <c r="H12" s="4">
        <f>G10*G11</f>
        <v>28187.5</v>
      </c>
    </row>
    <row r="13" spans="1:8" x14ac:dyDescent="0.25">
      <c r="A13" t="s">
        <v>10</v>
      </c>
      <c r="C13" s="3">
        <v>100000</v>
      </c>
      <c r="D13" s="4"/>
      <c r="E13" s="6">
        <f>C13*F4/D4</f>
        <v>108000</v>
      </c>
      <c r="F13" s="4"/>
      <c r="G13" s="6">
        <v>100200</v>
      </c>
      <c r="H13" s="4"/>
    </row>
    <row r="14" spans="1:8" x14ac:dyDescent="0.25">
      <c r="A14" t="s">
        <v>8</v>
      </c>
      <c r="C14" s="3">
        <v>15</v>
      </c>
      <c r="D14" s="4"/>
      <c r="E14" s="6">
        <f>C14</f>
        <v>15</v>
      </c>
      <c r="F14" s="4"/>
      <c r="G14" s="6">
        <v>15.25</v>
      </c>
      <c r="H14" s="4"/>
    </row>
    <row r="15" spans="1:8" ht="15.75" thickBot="1" x14ac:dyDescent="0.3">
      <c r="A15" s="2" t="s">
        <v>11</v>
      </c>
      <c r="B15" s="2"/>
      <c r="C15" s="2"/>
      <c r="D15" s="5">
        <f>C13*C14</f>
        <v>1500000</v>
      </c>
      <c r="E15" s="7"/>
      <c r="F15" s="5">
        <f>E13*E14</f>
        <v>1620000</v>
      </c>
      <c r="G15" s="7"/>
      <c r="H15" s="5">
        <f>G13*G14</f>
        <v>1528050</v>
      </c>
    </row>
    <row r="16" spans="1:8" ht="16.5" thickTop="1" thickBot="1" x14ac:dyDescent="0.3">
      <c r="A16" s="9" t="s">
        <v>6</v>
      </c>
      <c r="B16" s="9"/>
      <c r="C16" s="9"/>
      <c r="D16" s="9">
        <f>SUM(D9:D15)</f>
        <v>4825000</v>
      </c>
      <c r="E16" s="9"/>
      <c r="F16" s="9">
        <f>SUM(F9:F15)</f>
        <v>5211000</v>
      </c>
      <c r="G16" s="9"/>
      <c r="H16" s="9">
        <f>SUM(H9:H15)</f>
        <v>5128337.5</v>
      </c>
    </row>
    <row r="17" spans="1:8" ht="15.75" thickTop="1" x14ac:dyDescent="0.25"/>
    <row r="18" spans="1:8" x14ac:dyDescent="0.25">
      <c r="A18" t="s">
        <v>12</v>
      </c>
      <c r="H18" s="8">
        <f>H16-D16</f>
        <v>303337.5</v>
      </c>
    </row>
    <row r="19" spans="1:8" x14ac:dyDescent="0.25">
      <c r="A19" t="s">
        <v>13</v>
      </c>
      <c r="F19">
        <f>F16-D16</f>
        <v>386000</v>
      </c>
    </row>
    <row r="20" spans="1:8" x14ac:dyDescent="0.25">
      <c r="A20" t="s">
        <v>14</v>
      </c>
      <c r="G20" s="8">
        <f>H16-F16</f>
        <v>-82662.5</v>
      </c>
    </row>
    <row r="22" spans="1:8" x14ac:dyDescent="0.25">
      <c r="A22" t="s">
        <v>21</v>
      </c>
    </row>
    <row r="23" spans="1:8" x14ac:dyDescent="0.25">
      <c r="A23" t="s">
        <v>22</v>
      </c>
      <c r="D23">
        <f>H9-D9</f>
        <v>272100</v>
      </c>
      <c r="E23" t="s">
        <v>19</v>
      </c>
    </row>
    <row r="24" spans="1:8" x14ac:dyDescent="0.25">
      <c r="A24" t="s">
        <v>15</v>
      </c>
      <c r="D24">
        <f>F9-D9</f>
        <v>264000</v>
      </c>
      <c r="E24" t="s">
        <v>19</v>
      </c>
    </row>
    <row r="25" spans="1:8" x14ac:dyDescent="0.25">
      <c r="A25" t="s">
        <v>16</v>
      </c>
      <c r="D25">
        <f>H9-F9</f>
        <v>8100</v>
      </c>
      <c r="E25" t="s">
        <v>19</v>
      </c>
    </row>
    <row r="26" spans="1:8" x14ac:dyDescent="0.25">
      <c r="A26" t="s">
        <v>17</v>
      </c>
      <c r="C26">
        <f>(G7-E7)*E8</f>
        <v>-162000</v>
      </c>
      <c r="E26" t="s">
        <v>20</v>
      </c>
    </row>
    <row r="27" spans="1:8" x14ac:dyDescent="0.25">
      <c r="A27" t="s">
        <v>18</v>
      </c>
      <c r="C27">
        <f>(G8-E8)*G7</f>
        <v>170100</v>
      </c>
      <c r="E27" t="s">
        <v>19</v>
      </c>
    </row>
    <row r="29" spans="1:8" x14ac:dyDescent="0.25">
      <c r="A29" t="s">
        <v>23</v>
      </c>
    </row>
    <row r="30" spans="1:8" x14ac:dyDescent="0.25">
      <c r="A30" t="s">
        <v>22</v>
      </c>
      <c r="D30" s="8">
        <f>H12-D12</f>
        <v>3187.5</v>
      </c>
      <c r="E30" t="s">
        <v>19</v>
      </c>
    </row>
    <row r="31" spans="1:8" x14ac:dyDescent="0.25">
      <c r="A31" t="s">
        <v>15</v>
      </c>
      <c r="D31">
        <f>F12-D12</f>
        <v>2000</v>
      </c>
      <c r="E31" t="s">
        <v>19</v>
      </c>
    </row>
    <row r="32" spans="1:8" x14ac:dyDescent="0.25">
      <c r="A32" t="s">
        <v>16</v>
      </c>
      <c r="D32" s="8">
        <f>H12-F12</f>
        <v>1187.5</v>
      </c>
      <c r="E32" t="s">
        <v>19</v>
      </c>
    </row>
    <row r="33" spans="1:8" x14ac:dyDescent="0.25">
      <c r="A33" t="s">
        <v>17</v>
      </c>
      <c r="C33">
        <f>(G10-E10)*E11</f>
        <v>500</v>
      </c>
      <c r="E33" t="s">
        <v>19</v>
      </c>
    </row>
    <row r="34" spans="1:8" x14ac:dyDescent="0.25">
      <c r="A34" t="s">
        <v>18</v>
      </c>
      <c r="C34" s="8">
        <f>(G11-E11)*G10</f>
        <v>687.5</v>
      </c>
      <c r="E34" t="s">
        <v>19</v>
      </c>
    </row>
    <row r="36" spans="1:8" x14ac:dyDescent="0.25">
      <c r="A36" t="s">
        <v>24</v>
      </c>
    </row>
    <row r="37" spans="1:8" x14ac:dyDescent="0.25">
      <c r="A37" t="s">
        <v>22</v>
      </c>
      <c r="D37" s="8">
        <f>H15-D15</f>
        <v>28050</v>
      </c>
      <c r="E37" t="s">
        <v>19</v>
      </c>
    </row>
    <row r="38" spans="1:8" x14ac:dyDescent="0.25">
      <c r="A38" t="s">
        <v>15</v>
      </c>
      <c r="D38">
        <f>F15-D15</f>
        <v>120000</v>
      </c>
      <c r="E38" t="s">
        <v>19</v>
      </c>
    </row>
    <row r="39" spans="1:8" x14ac:dyDescent="0.25">
      <c r="A39" t="s">
        <v>16</v>
      </c>
      <c r="D39" s="8">
        <f>H15-F15</f>
        <v>-91950</v>
      </c>
      <c r="E39" t="s">
        <v>20</v>
      </c>
    </row>
    <row r="40" spans="1:8" x14ac:dyDescent="0.25">
      <c r="A40" t="s">
        <v>25</v>
      </c>
      <c r="C40">
        <f>(G13-E13)*E14</f>
        <v>-117000</v>
      </c>
      <c r="E40" t="s">
        <v>20</v>
      </c>
    </row>
    <row r="41" spans="1:8" x14ac:dyDescent="0.25">
      <c r="A41" t="s">
        <v>18</v>
      </c>
      <c r="C41" s="8">
        <f>(G14-E14)*G13</f>
        <v>25050</v>
      </c>
      <c r="E41" t="s">
        <v>19</v>
      </c>
    </row>
    <row r="43" spans="1:8" x14ac:dyDescent="0.25">
      <c r="A43" s="12"/>
      <c r="B43" s="13"/>
      <c r="C43" s="19" t="s">
        <v>1</v>
      </c>
      <c r="D43" s="20"/>
      <c r="E43" s="21" t="s">
        <v>2</v>
      </c>
      <c r="F43" s="20"/>
      <c r="G43" s="19" t="s">
        <v>3</v>
      </c>
      <c r="H43" s="20"/>
    </row>
    <row r="44" spans="1:8" x14ac:dyDescent="0.25">
      <c r="A44" s="14" t="s">
        <v>4</v>
      </c>
      <c r="B44" s="1"/>
      <c r="C44" s="15"/>
      <c r="D44" s="16">
        <v>10000</v>
      </c>
      <c r="E44" s="17"/>
      <c r="F44" s="16">
        <v>10800</v>
      </c>
      <c r="G44" s="14"/>
      <c r="H44" s="16">
        <v>10800</v>
      </c>
    </row>
    <row r="45" spans="1:8" x14ac:dyDescent="0.25">
      <c r="C45" s="3"/>
      <c r="D45" s="4"/>
      <c r="E45" s="6"/>
      <c r="F45" s="4"/>
      <c r="G45" s="6"/>
      <c r="H45" s="4"/>
    </row>
    <row r="46" spans="1:8" x14ac:dyDescent="0.25">
      <c r="A46" s="11" t="s">
        <v>26</v>
      </c>
      <c r="C46" s="3"/>
      <c r="D46" s="4"/>
      <c r="E46" s="6"/>
      <c r="F46" s="4"/>
      <c r="G46" s="6"/>
      <c r="H46" s="4"/>
    </row>
    <row r="47" spans="1:8" x14ac:dyDescent="0.25">
      <c r="A47" t="s">
        <v>27</v>
      </c>
      <c r="C47" s="3">
        <v>10000</v>
      </c>
      <c r="D47" s="4"/>
      <c r="E47" s="6">
        <f>C47*F44/D44</f>
        <v>10800</v>
      </c>
      <c r="F47" s="4"/>
      <c r="G47" s="6">
        <v>10800</v>
      </c>
      <c r="H47" s="4"/>
    </row>
    <row r="48" spans="1:8" x14ac:dyDescent="0.25">
      <c r="A48" t="s">
        <v>8</v>
      </c>
      <c r="C48" s="3">
        <v>120</v>
      </c>
      <c r="D48" s="4"/>
      <c r="E48" s="6">
        <f>C48</f>
        <v>120</v>
      </c>
      <c r="F48" s="4"/>
      <c r="G48" s="6">
        <v>122</v>
      </c>
      <c r="H48" s="4"/>
    </row>
    <row r="49" spans="1:9" x14ac:dyDescent="0.25">
      <c r="A49" t="s">
        <v>11</v>
      </c>
      <c r="C49" s="3"/>
      <c r="D49" s="4">
        <f>C47*C48</f>
        <v>1200000</v>
      </c>
      <c r="E49" s="6"/>
      <c r="F49" s="4">
        <f>E47*E48</f>
        <v>1296000</v>
      </c>
      <c r="G49" s="6"/>
      <c r="H49" s="4">
        <f>G47*G48</f>
        <v>1317600</v>
      </c>
    </row>
    <row r="50" spans="1:9" x14ac:dyDescent="0.25">
      <c r="C50" s="3"/>
      <c r="D50" s="4"/>
      <c r="E50" s="6"/>
      <c r="F50" s="4"/>
      <c r="G50" s="6"/>
      <c r="H50" s="18">
        <v>25000</v>
      </c>
      <c r="I50" s="10" t="s">
        <v>28</v>
      </c>
    </row>
    <row r="51" spans="1:9" x14ac:dyDescent="0.25">
      <c r="A51" t="s">
        <v>10</v>
      </c>
      <c r="C51" s="3">
        <v>5000</v>
      </c>
      <c r="D51" s="4"/>
      <c r="E51" s="6">
        <f>C51*F44/D44</f>
        <v>5400</v>
      </c>
      <c r="F51" s="4"/>
      <c r="G51" s="6">
        <v>5500</v>
      </c>
      <c r="H51" s="4"/>
    </row>
    <row r="52" spans="1:9" x14ac:dyDescent="0.25">
      <c r="A52" t="s">
        <v>8</v>
      </c>
      <c r="C52" s="3">
        <v>13</v>
      </c>
      <c r="D52" s="4"/>
      <c r="E52" s="6">
        <f>C52</f>
        <v>13</v>
      </c>
      <c r="F52" s="4"/>
      <c r="G52" s="6">
        <v>13.5</v>
      </c>
      <c r="H52" s="4"/>
    </row>
    <row r="53" spans="1:9" ht="15.75" thickBot="1" x14ac:dyDescent="0.3">
      <c r="A53" s="2" t="s">
        <v>11</v>
      </c>
      <c r="B53" s="2"/>
      <c r="C53" s="2"/>
      <c r="D53" s="5">
        <f>C51*C52</f>
        <v>65000</v>
      </c>
      <c r="E53" s="7"/>
      <c r="F53" s="5">
        <f>E51*E52</f>
        <v>70200</v>
      </c>
      <c r="G53" s="7"/>
      <c r="H53" s="5">
        <f>G51*G52</f>
        <v>74250</v>
      </c>
    </row>
    <row r="54" spans="1:9" ht="16.5" thickTop="1" thickBot="1" x14ac:dyDescent="0.3">
      <c r="A54" s="9" t="s">
        <v>6</v>
      </c>
      <c r="B54" s="9"/>
      <c r="C54" s="9"/>
      <c r="D54" s="9">
        <f>SUM(D49:D53)</f>
        <v>1265000</v>
      </c>
      <c r="E54" s="9"/>
      <c r="F54" s="9">
        <f>SUM(F49:F53)</f>
        <v>1366200</v>
      </c>
      <c r="G54" s="9"/>
      <c r="H54" s="9">
        <f>SUM(H49:H53)</f>
        <v>1416850</v>
      </c>
    </row>
    <row r="55" spans="1:9" ht="15.75" thickTop="1" x14ac:dyDescent="0.25"/>
    <row r="56" spans="1:9" x14ac:dyDescent="0.25">
      <c r="A56" t="s">
        <v>12</v>
      </c>
      <c r="H56" s="8">
        <f>H54-D54</f>
        <v>151850</v>
      </c>
    </row>
    <row r="57" spans="1:9" x14ac:dyDescent="0.25">
      <c r="A57" t="s">
        <v>13</v>
      </c>
      <c r="F57">
        <f>F54-D54</f>
        <v>101200</v>
      </c>
    </row>
    <row r="58" spans="1:9" x14ac:dyDescent="0.25">
      <c r="A58" t="s">
        <v>14</v>
      </c>
      <c r="G58" s="8">
        <f>H54-F54</f>
        <v>50650</v>
      </c>
    </row>
    <row r="60" spans="1:9" x14ac:dyDescent="0.25">
      <c r="A60" t="s">
        <v>29</v>
      </c>
    </row>
    <row r="61" spans="1:9" x14ac:dyDescent="0.25">
      <c r="A61" t="s">
        <v>32</v>
      </c>
      <c r="D61">
        <f>H49-D49+H50</f>
        <v>142600</v>
      </c>
      <c r="E61" t="s">
        <v>19</v>
      </c>
    </row>
    <row r="62" spans="1:9" x14ac:dyDescent="0.25">
      <c r="A62" t="s">
        <v>15</v>
      </c>
      <c r="D62">
        <f>F49-D49</f>
        <v>96000</v>
      </c>
      <c r="E62" t="s">
        <v>19</v>
      </c>
    </row>
    <row r="63" spans="1:9" x14ac:dyDescent="0.25">
      <c r="A63" t="s">
        <v>33</v>
      </c>
      <c r="D63">
        <f>H49-F49+H50</f>
        <v>46600</v>
      </c>
      <c r="E63" t="s">
        <v>19</v>
      </c>
    </row>
    <row r="64" spans="1:9" x14ac:dyDescent="0.25">
      <c r="A64" t="s">
        <v>30</v>
      </c>
      <c r="C64">
        <f>(G47-E47)*E48</f>
        <v>0</v>
      </c>
    </row>
    <row r="65" spans="1:8" x14ac:dyDescent="0.25">
      <c r="A65" t="s">
        <v>31</v>
      </c>
      <c r="C65">
        <v>25000</v>
      </c>
      <c r="E65" t="s">
        <v>19</v>
      </c>
    </row>
    <row r="66" spans="1:8" x14ac:dyDescent="0.25">
      <c r="A66" t="s">
        <v>18</v>
      </c>
      <c r="C66">
        <f>(G48-E48)*G47</f>
        <v>21600</v>
      </c>
      <c r="E66" t="s">
        <v>19</v>
      </c>
    </row>
    <row r="68" spans="1:8" x14ac:dyDescent="0.25">
      <c r="A68" t="s">
        <v>24</v>
      </c>
    </row>
    <row r="69" spans="1:8" x14ac:dyDescent="0.25">
      <c r="A69" t="s">
        <v>22</v>
      </c>
      <c r="D69" s="8">
        <f>H53-D53</f>
        <v>9250</v>
      </c>
      <c r="E69" t="s">
        <v>19</v>
      </c>
    </row>
    <row r="70" spans="1:8" x14ac:dyDescent="0.25">
      <c r="A70" t="s">
        <v>15</v>
      </c>
      <c r="D70">
        <f>F53-D53</f>
        <v>5200</v>
      </c>
      <c r="E70" t="s">
        <v>19</v>
      </c>
    </row>
    <row r="71" spans="1:8" x14ac:dyDescent="0.25">
      <c r="A71" t="s">
        <v>16</v>
      </c>
      <c r="D71" s="8">
        <f>H53-F53</f>
        <v>4050</v>
      </c>
      <c r="E71" t="s">
        <v>19</v>
      </c>
    </row>
    <row r="72" spans="1:8" x14ac:dyDescent="0.25">
      <c r="A72" t="s">
        <v>25</v>
      </c>
      <c r="C72">
        <f>(G51-E51)*E52</f>
        <v>1300</v>
      </c>
      <c r="E72" t="s">
        <v>19</v>
      </c>
    </row>
    <row r="73" spans="1:8" x14ac:dyDescent="0.25">
      <c r="A73" t="s">
        <v>18</v>
      </c>
      <c r="C73" s="8">
        <f>(G52-E52)*G51</f>
        <v>2750</v>
      </c>
      <c r="E73" t="s">
        <v>19</v>
      </c>
    </row>
    <row r="77" spans="1:8" x14ac:dyDescent="0.25">
      <c r="A77" s="12"/>
      <c r="B77" s="13"/>
      <c r="C77" s="19" t="s">
        <v>1</v>
      </c>
      <c r="D77" s="20"/>
      <c r="E77" s="21" t="s">
        <v>2</v>
      </c>
      <c r="F77" s="20"/>
      <c r="G77" s="19" t="s">
        <v>3</v>
      </c>
      <c r="H77" s="20"/>
    </row>
    <row r="78" spans="1:8" x14ac:dyDescent="0.25">
      <c r="A78" s="14" t="s">
        <v>4</v>
      </c>
      <c r="B78" s="1"/>
      <c r="C78" s="15"/>
      <c r="D78" s="16">
        <v>10000</v>
      </c>
      <c r="E78" s="17"/>
      <c r="F78" s="16">
        <v>10800</v>
      </c>
      <c r="G78" s="14"/>
      <c r="H78" s="16">
        <v>10800</v>
      </c>
    </row>
    <row r="79" spans="1:8" x14ac:dyDescent="0.25">
      <c r="C79" s="3"/>
      <c r="D79" s="4"/>
      <c r="E79" s="6"/>
      <c r="F79" s="4"/>
      <c r="G79" s="6"/>
      <c r="H79" s="4"/>
    </row>
    <row r="80" spans="1:8" x14ac:dyDescent="0.25">
      <c r="A80" s="11" t="s">
        <v>34</v>
      </c>
      <c r="C80" s="3"/>
      <c r="D80" s="4"/>
      <c r="E80" s="6"/>
      <c r="F80" s="4"/>
      <c r="G80" s="6"/>
      <c r="H80" s="4"/>
    </row>
    <row r="81" spans="1:9" x14ac:dyDescent="0.25">
      <c r="A81" t="s">
        <v>27</v>
      </c>
      <c r="C81" s="3">
        <v>10000</v>
      </c>
      <c r="D81" s="4"/>
      <c r="E81" s="6">
        <f>C81*F78/D78</f>
        <v>10800</v>
      </c>
      <c r="F81" s="4"/>
      <c r="G81" s="6">
        <v>10800</v>
      </c>
      <c r="H81" s="4"/>
    </row>
    <row r="82" spans="1:9" x14ac:dyDescent="0.25">
      <c r="A82" t="s">
        <v>8</v>
      </c>
      <c r="C82" s="3">
        <v>350</v>
      </c>
      <c r="D82" s="4"/>
      <c r="E82" s="6">
        <f>C82</f>
        <v>350</v>
      </c>
      <c r="F82" s="4"/>
      <c r="G82" s="6">
        <v>367</v>
      </c>
      <c r="H82" s="4"/>
    </row>
    <row r="83" spans="1:9" x14ac:dyDescent="0.25">
      <c r="A83" t="s">
        <v>11</v>
      </c>
      <c r="C83" s="3"/>
      <c r="D83" s="4">
        <f>C81*C82</f>
        <v>3500000</v>
      </c>
      <c r="E83" s="6"/>
      <c r="F83" s="4">
        <f>E81*E82</f>
        <v>3780000</v>
      </c>
      <c r="G83" s="6"/>
      <c r="H83" s="4">
        <f>G81*G82</f>
        <v>3963600</v>
      </c>
    </row>
    <row r="84" spans="1:9" x14ac:dyDescent="0.25">
      <c r="C84" s="3"/>
      <c r="D84" s="4"/>
      <c r="E84" s="6"/>
      <c r="F84" s="4"/>
      <c r="G84" s="6"/>
      <c r="H84" s="18">
        <v>45000</v>
      </c>
      <c r="I84" t="s">
        <v>28</v>
      </c>
    </row>
    <row r="85" spans="1:9" x14ac:dyDescent="0.25">
      <c r="A85" t="s">
        <v>10</v>
      </c>
      <c r="C85" s="3">
        <v>7500</v>
      </c>
      <c r="D85" s="4"/>
      <c r="E85" s="6">
        <f>C85*F78/D78</f>
        <v>8100</v>
      </c>
      <c r="F85" s="4"/>
      <c r="G85" s="6">
        <v>8000</v>
      </c>
      <c r="H85" s="4"/>
    </row>
    <row r="86" spans="1:9" x14ac:dyDescent="0.25">
      <c r="A86" t="s">
        <v>8</v>
      </c>
      <c r="C86" s="3">
        <v>14</v>
      </c>
      <c r="D86" s="4"/>
      <c r="E86" s="6">
        <f>C86</f>
        <v>14</v>
      </c>
      <c r="F86" s="4"/>
      <c r="G86" s="6">
        <v>14.5</v>
      </c>
      <c r="H86" s="4"/>
    </row>
    <row r="87" spans="1:9" ht="15.75" thickBot="1" x14ac:dyDescent="0.3">
      <c r="A87" s="2" t="s">
        <v>11</v>
      </c>
      <c r="B87" s="2"/>
      <c r="C87" s="2"/>
      <c r="D87" s="5">
        <f>C85*C86</f>
        <v>105000</v>
      </c>
      <c r="E87" s="7"/>
      <c r="F87" s="5">
        <f>E85*E86</f>
        <v>113400</v>
      </c>
      <c r="G87" s="7"/>
      <c r="H87" s="5">
        <f>G85*G86</f>
        <v>116000</v>
      </c>
    </row>
    <row r="88" spans="1:9" ht="16.5" thickTop="1" thickBot="1" x14ac:dyDescent="0.3">
      <c r="A88" s="9" t="s">
        <v>6</v>
      </c>
      <c r="B88" s="9"/>
      <c r="C88" s="9"/>
      <c r="D88" s="9">
        <f>SUM(D83:D87)</f>
        <v>3605000</v>
      </c>
      <c r="E88" s="9"/>
      <c r="F88" s="9">
        <f>SUM(F83:F87)</f>
        <v>3893400</v>
      </c>
      <c r="G88" s="9"/>
      <c r="H88" s="9">
        <f>SUM(H83:H87)</f>
        <v>4124600</v>
      </c>
    </row>
    <row r="89" spans="1:9" ht="15.75" thickTop="1" x14ac:dyDescent="0.25"/>
    <row r="90" spans="1:9" x14ac:dyDescent="0.25">
      <c r="A90" t="s">
        <v>12</v>
      </c>
      <c r="H90" s="8">
        <f>H88-D88</f>
        <v>519600</v>
      </c>
    </row>
    <row r="91" spans="1:9" x14ac:dyDescent="0.25">
      <c r="A91" t="s">
        <v>13</v>
      </c>
      <c r="F91">
        <f>F88-D88</f>
        <v>288400</v>
      </c>
    </row>
    <row r="92" spans="1:9" x14ac:dyDescent="0.25">
      <c r="A92" t="s">
        <v>14</v>
      </c>
      <c r="G92" s="8">
        <f>H88-F88</f>
        <v>231200</v>
      </c>
    </row>
    <row r="94" spans="1:9" x14ac:dyDescent="0.25">
      <c r="A94" t="s">
        <v>29</v>
      </c>
    </row>
    <row r="95" spans="1:9" x14ac:dyDescent="0.25">
      <c r="A95" t="s">
        <v>32</v>
      </c>
      <c r="D95">
        <f>H83-D83+H84</f>
        <v>508600</v>
      </c>
      <c r="E95" t="s">
        <v>19</v>
      </c>
    </row>
    <row r="96" spans="1:9" x14ac:dyDescent="0.25">
      <c r="A96" t="s">
        <v>15</v>
      </c>
      <c r="D96">
        <f>F83-D83</f>
        <v>280000</v>
      </c>
      <c r="E96" t="s">
        <v>19</v>
      </c>
    </row>
    <row r="97" spans="1:5" x14ac:dyDescent="0.25">
      <c r="A97" t="s">
        <v>33</v>
      </c>
      <c r="D97">
        <f>H83-F83+H84</f>
        <v>228600</v>
      </c>
      <c r="E97" t="s">
        <v>19</v>
      </c>
    </row>
    <row r="98" spans="1:5" x14ac:dyDescent="0.25">
      <c r="A98" t="s">
        <v>30</v>
      </c>
      <c r="C98">
        <f>(G81-E81)*E82</f>
        <v>0</v>
      </c>
    </row>
    <row r="99" spans="1:5" x14ac:dyDescent="0.25">
      <c r="A99" t="s">
        <v>31</v>
      </c>
      <c r="C99">
        <v>45000</v>
      </c>
      <c r="E99" t="s">
        <v>19</v>
      </c>
    </row>
    <row r="100" spans="1:5" x14ac:dyDescent="0.25">
      <c r="A100" t="s">
        <v>18</v>
      </c>
      <c r="C100">
        <f>(G82-E82)*G81</f>
        <v>183600</v>
      </c>
      <c r="E100" t="s">
        <v>19</v>
      </c>
    </row>
    <row r="102" spans="1:5" x14ac:dyDescent="0.25">
      <c r="A102" t="s">
        <v>24</v>
      </c>
    </row>
    <row r="103" spans="1:5" x14ac:dyDescent="0.25">
      <c r="A103" t="s">
        <v>22</v>
      </c>
      <c r="D103" s="8">
        <f>H87-D87</f>
        <v>11000</v>
      </c>
      <c r="E103" t="s">
        <v>19</v>
      </c>
    </row>
    <row r="104" spans="1:5" x14ac:dyDescent="0.25">
      <c r="A104" t="s">
        <v>15</v>
      </c>
      <c r="D104">
        <f>F87-D87</f>
        <v>8400</v>
      </c>
      <c r="E104" t="s">
        <v>19</v>
      </c>
    </row>
    <row r="105" spans="1:5" x14ac:dyDescent="0.25">
      <c r="A105" t="s">
        <v>16</v>
      </c>
      <c r="D105" s="8">
        <f>H87-F87</f>
        <v>2600</v>
      </c>
      <c r="E105" t="s">
        <v>19</v>
      </c>
    </row>
    <row r="106" spans="1:5" x14ac:dyDescent="0.25">
      <c r="A106" t="s">
        <v>25</v>
      </c>
      <c r="C106">
        <f>(G85-E85)*E86</f>
        <v>-1400</v>
      </c>
      <c r="E106" t="s">
        <v>20</v>
      </c>
    </row>
    <row r="107" spans="1:5" x14ac:dyDescent="0.25">
      <c r="A107" t="s">
        <v>18</v>
      </c>
      <c r="C107" s="8">
        <f>(G86-E86)*G85</f>
        <v>4000</v>
      </c>
      <c r="E107" t="s">
        <v>19</v>
      </c>
    </row>
  </sheetData>
  <mergeCells count="9">
    <mergeCell ref="C77:D77"/>
    <mergeCell ref="E77:F77"/>
    <mergeCell ref="G77:H77"/>
    <mergeCell ref="C3:D3"/>
    <mergeCell ref="E3:F3"/>
    <mergeCell ref="G3:H3"/>
    <mergeCell ref="C43:D43"/>
    <mergeCell ref="E43:F43"/>
    <mergeCell ref="G43:H43"/>
  </mergeCells>
  <pageMargins left="0.7" right="0.7" top="0.75" bottom="0.75" header="0.3" footer="0.3"/>
  <pageSetup scale="84" orientation="portrait" r:id="rId1"/>
  <rowBreaks count="2" manualBreakCount="2">
    <brk id="41" max="16383" man="1"/>
    <brk id="7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sgandhi</dc:creator>
  <cp:lastModifiedBy>IIMA</cp:lastModifiedBy>
  <cp:lastPrinted>2019-08-16T04:01:31Z</cp:lastPrinted>
  <dcterms:created xsi:type="dcterms:W3CDTF">2018-08-01T11:50:26Z</dcterms:created>
  <dcterms:modified xsi:type="dcterms:W3CDTF">2019-08-16T04:04:55Z</dcterms:modified>
</cp:coreProperties>
</file>