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F35554EA-A3DE-481D-B690-659022573E20}" xr6:coauthVersionLast="44" xr6:coauthVersionMax="44" xr10:uidLastSave="{00000000-0000-0000-0000-000000000000}"/>
  <bookViews>
    <workbookView xWindow="-110" yWindow="-110" windowWidth="19420" windowHeight="10560" xr2:uid="{00000000-000D-0000-FFFF-FFFF00000000}"/>
  </bookViews>
  <sheets>
    <sheet name="Accounting Eq" sheetId="4" r:id="rId1"/>
    <sheet name="Income Statement" sheetId="1" r:id="rId2"/>
    <sheet name="Balance Sheet" sheetId="2" r:id="rId3"/>
    <sheet name="Cash Balance" sheetId="3" state="hidden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6" i="1" l="1"/>
  <c r="R11" i="4" l="1"/>
  <c r="L11" i="4" s="1"/>
  <c r="R10" i="4"/>
  <c r="K10" i="4" s="1"/>
  <c r="R9" i="4"/>
  <c r="J9" i="4" s="1"/>
  <c r="B6" i="4"/>
  <c r="R33" i="4"/>
  <c r="G34" i="4"/>
  <c r="O32" i="4"/>
  <c r="O34" i="4" s="1"/>
  <c r="R31" i="4"/>
  <c r="B27" i="4"/>
  <c r="C34" i="4"/>
  <c r="H34" i="4"/>
  <c r="R30" i="4"/>
  <c r="F30" i="4" s="1"/>
  <c r="F34" i="4" s="1"/>
  <c r="B29" i="4"/>
  <c r="B28" i="4"/>
  <c r="B26" i="4"/>
  <c r="B25" i="4"/>
  <c r="I24" i="4"/>
  <c r="I34" i="4" s="1"/>
  <c r="B23" i="4"/>
  <c r="B22" i="4"/>
  <c r="R21" i="4"/>
  <c r="R20" i="4"/>
  <c r="B20" i="4" s="1"/>
  <c r="P19" i="4"/>
  <c r="B19" i="4" s="1"/>
  <c r="B18" i="4"/>
  <c r="B17" i="4"/>
  <c r="R15" i="4"/>
  <c r="E15" i="4" s="1"/>
  <c r="E34" i="4" s="1"/>
  <c r="B14" i="4"/>
  <c r="R13" i="4"/>
  <c r="D13" i="4" s="1"/>
  <c r="B12" i="4"/>
  <c r="B8" i="4"/>
  <c r="B7" i="4"/>
  <c r="B5" i="4"/>
  <c r="R34" i="4" l="1"/>
  <c r="Q34" i="4" l="1"/>
  <c r="N34" i="4"/>
  <c r="N36" i="4" s="1"/>
  <c r="D34" i="4"/>
  <c r="L34" i="4"/>
  <c r="K34" i="4"/>
  <c r="J34" i="4"/>
  <c r="P34" i="4"/>
  <c r="B34" i="4"/>
  <c r="L36" i="4" l="1"/>
  <c r="B18" i="3"/>
  <c r="B7" i="3"/>
  <c r="B20" i="3" l="1"/>
  <c r="F27" i="2"/>
  <c r="C10" i="2"/>
  <c r="C27" i="2" s="1"/>
  <c r="B21" i="1"/>
  <c r="B23" i="1" l="1"/>
</calcChain>
</file>

<file path=xl/sharedStrings.xml><?xml version="1.0" encoding="utf-8"?>
<sst xmlns="http://schemas.openxmlformats.org/spreadsheetml/2006/main" count="128" uniqueCount="121">
  <si>
    <t>Particulars</t>
  </si>
  <si>
    <t>Total Amount</t>
  </si>
  <si>
    <t>Total Revenues (A)</t>
  </si>
  <si>
    <t>Less: Expenses</t>
  </si>
  <si>
    <t>Salaries to Khan &amp; Staff</t>
  </si>
  <si>
    <t>Electicity</t>
  </si>
  <si>
    <t>⁺50</t>
  </si>
  <si>
    <t>Total Expenses(B)</t>
  </si>
  <si>
    <t>ASSETS</t>
  </si>
  <si>
    <t>AMOUNT</t>
  </si>
  <si>
    <t>LIABILITIES</t>
  </si>
  <si>
    <t>Current Liabilities</t>
  </si>
  <si>
    <t>⁺410</t>
  </si>
  <si>
    <t>Current Assets:</t>
  </si>
  <si>
    <t>Non current Assets:</t>
  </si>
  <si>
    <t>Office Premises</t>
  </si>
  <si>
    <t>Renovation</t>
  </si>
  <si>
    <t>⁺200</t>
  </si>
  <si>
    <t>Total</t>
  </si>
  <si>
    <t>Depreciation (2000/20 yrs) for 6 months</t>
  </si>
  <si>
    <t>Office Equipments</t>
  </si>
  <si>
    <t>Depreciation(300/5 yrs) for 6 months</t>
  </si>
  <si>
    <t>Depreciation(200/5 yrs) for 6 months</t>
  </si>
  <si>
    <t>Other Assets:</t>
  </si>
  <si>
    <t>Total Assets</t>
  </si>
  <si>
    <t>Total Liabilities+ Owner's Equity</t>
  </si>
  <si>
    <t>Net Income (A-B)/Retained Earnings</t>
  </si>
  <si>
    <t>Less: Cash payments</t>
  </si>
  <si>
    <t>Add: Cash receipts</t>
  </si>
  <si>
    <t>Calculation of Closing Cash Balance as on 31/03/2010</t>
  </si>
  <si>
    <t>Total Receipts</t>
  </si>
  <si>
    <t>Income Statement of Space Architecture from 01/10/2009 to 31/03/2010 (for 6 months)</t>
  </si>
  <si>
    <t>Balance Sheet of Space Architecture as on 31/03/2010</t>
  </si>
  <si>
    <t>Closing Stock of Office Supplies</t>
  </si>
  <si>
    <t>Less: Half Yearly Installment paid (1500/10 Equal Installments)</t>
  </si>
  <si>
    <t>Term Loan from Co-operative Bank</t>
  </si>
  <si>
    <t>Long term Debt</t>
  </si>
  <si>
    <t>Shareholder Capital</t>
  </si>
  <si>
    <t>Amount due to Suppliers of Office Supplies</t>
  </si>
  <si>
    <t>Salaries Payable</t>
  </si>
  <si>
    <t>Bill Receivable from Clients</t>
  </si>
  <si>
    <t>M. Funds Dividend Receivable</t>
  </si>
  <si>
    <t>Prepaid Insurance Premium (100-50)</t>
  </si>
  <si>
    <t>Prepaid Prof. Membership Fees (100-50)</t>
  </si>
  <si>
    <t>Mutual Funds Investments</t>
  </si>
  <si>
    <t>Cash Award received during Design Competition</t>
  </si>
  <si>
    <t>Office Supplies Consumed</t>
  </si>
  <si>
    <t>Cleaning &amp; Maintainence</t>
  </si>
  <si>
    <t>Insurance Premium</t>
  </si>
  <si>
    <t>Prof. Membership Fees</t>
  </si>
  <si>
    <t>Property Tax</t>
  </si>
  <si>
    <t>Depreciation on Office Premises</t>
  </si>
  <si>
    <t>Depreciation on Office Equipments</t>
  </si>
  <si>
    <t>Depreciation on Office Furniture</t>
  </si>
  <si>
    <t>Retained Earnings (Refer Income Statement)</t>
  </si>
  <si>
    <t>Office Furniture</t>
  </si>
  <si>
    <t>Prepaid Property Tax (200-100)</t>
  </si>
  <si>
    <t>Opening Cash Balance</t>
  </si>
  <si>
    <t>Collection relating to Bills raised on Clients</t>
  </si>
  <si>
    <t>Loan Installment Paid</t>
  </si>
  <si>
    <t>Loan Interest Paid</t>
  </si>
  <si>
    <t>Salaries Paid</t>
  </si>
  <si>
    <t>Electrcity Bill Paid</t>
  </si>
  <si>
    <t>Purchase of Office Supplies</t>
  </si>
  <si>
    <t>Property Tax Paid</t>
  </si>
  <si>
    <t>Mutual Fund Investments</t>
  </si>
  <si>
    <t>Total Payments</t>
  </si>
  <si>
    <t>Closing Cash Balance</t>
  </si>
  <si>
    <t>Assets</t>
  </si>
  <si>
    <t>Liabilities</t>
  </si>
  <si>
    <t>Comments</t>
  </si>
  <si>
    <t>Loan</t>
  </si>
  <si>
    <t>Capital</t>
  </si>
  <si>
    <t>Closing Balance</t>
  </si>
  <si>
    <t>Office</t>
  </si>
  <si>
    <t>Furniture</t>
  </si>
  <si>
    <t>Equipment</t>
  </si>
  <si>
    <t xml:space="preserve"> </t>
  </si>
  <si>
    <t>Revenue</t>
  </si>
  <si>
    <t>Award</t>
  </si>
  <si>
    <t>Owners' Equity</t>
  </si>
  <si>
    <t>Cash/ Bank</t>
  </si>
  <si>
    <t>Purchase of an office</t>
  </si>
  <si>
    <t>Purchase of an office furniture</t>
  </si>
  <si>
    <t>Office renovation</t>
  </si>
  <si>
    <t>Insurance purchase</t>
  </si>
  <si>
    <t xml:space="preserve">Professional membership </t>
  </si>
  <si>
    <t>Capital contribution by owner</t>
  </si>
  <si>
    <t>Loan at 12%</t>
  </si>
  <si>
    <t>Loan repayment</t>
  </si>
  <si>
    <t>Investment in mutual fund</t>
  </si>
  <si>
    <t>Purchase of an office equipment</t>
  </si>
  <si>
    <t>Purchase of office supplies</t>
  </si>
  <si>
    <t>Advance property tax paid</t>
  </si>
  <si>
    <t xml:space="preserve">Depreciation on  office </t>
  </si>
  <si>
    <t>Depreciation on  office equipment</t>
  </si>
  <si>
    <t>Depreciation on  office furniture</t>
  </si>
  <si>
    <t>Insurance premium expense</t>
  </si>
  <si>
    <t>Professional membership expense</t>
  </si>
  <si>
    <t>Interest expense</t>
  </si>
  <si>
    <t>Dividend income</t>
  </si>
  <si>
    <t>Electricity expense</t>
  </si>
  <si>
    <t>Property tax expense</t>
  </si>
  <si>
    <t>Salary expense</t>
  </si>
  <si>
    <t>Retained Earnings
 (Revenues-Expenses)</t>
  </si>
  <si>
    <t xml:space="preserve">Prepaid  insurance </t>
  </si>
  <si>
    <t>Advance professional membership</t>
  </si>
  <si>
    <t>Account receivable</t>
  </si>
  <si>
    <t>Investment in mutual funds</t>
  </si>
  <si>
    <t>Dividend receivable</t>
  </si>
  <si>
    <t>Advance property tax</t>
  </si>
  <si>
    <t>Office supplies</t>
  </si>
  <si>
    <t>Salary payable</t>
  </si>
  <si>
    <t>Office supply payable</t>
  </si>
  <si>
    <t>Office supplies consumed</t>
  </si>
  <si>
    <t>Cleaning and maintenance expense</t>
  </si>
  <si>
    <t xml:space="preserve">Purchase of  office supplies </t>
  </si>
  <si>
    <t>Accounting Equations</t>
  </si>
  <si>
    <t>Interest on Loan (On 1500 @ 12% for 6 months from 1/10/2009 to 31/03/2010)</t>
  </si>
  <si>
    <t>Cash</t>
  </si>
  <si>
    <t>Core Revenues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</si>
</sst>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i/>
      <u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8"/>
      <color theme="1"/>
      <name val="Times New Roman"/>
      <family val="1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9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164" fontId="2" fillId="0" borderId="0" xfId="1" applyNumberFormat="1" applyFont="1" applyBorder="1" applyAlignment="1">
      <alignment vertical="center"/>
    </xf>
    <xf numFmtId="164" fontId="2" fillId="0" borderId="0" xfId="1" applyNumberFormat="1" applyFont="1" applyAlignment="1">
      <alignment vertical="center"/>
    </xf>
    <xf numFmtId="164" fontId="3" fillId="0" borderId="3" xfId="1" applyNumberFormat="1" applyFont="1" applyBorder="1" applyAlignment="1">
      <alignment vertical="center"/>
    </xf>
    <xf numFmtId="164" fontId="2" fillId="0" borderId="4" xfId="1" applyNumberFormat="1" applyFont="1" applyBorder="1" applyAlignment="1">
      <alignment horizontal="right" vertical="center"/>
    </xf>
    <xf numFmtId="164" fontId="2" fillId="0" borderId="3" xfId="1" applyNumberFormat="1" applyFont="1" applyBorder="1" applyAlignment="1">
      <alignment vertical="center"/>
    </xf>
    <xf numFmtId="164" fontId="5" fillId="0" borderId="0" xfId="1" applyNumberFormat="1" applyFont="1" applyAlignment="1">
      <alignment vertical="center"/>
    </xf>
    <xf numFmtId="164" fontId="2" fillId="0" borderId="0" xfId="1" applyNumberFormat="1" applyFont="1" applyAlignment="1">
      <alignment vertical="center" wrapText="1"/>
    </xf>
    <xf numFmtId="164" fontId="2" fillId="0" borderId="0" xfId="1" applyNumberFormat="1" applyFont="1" applyAlignment="1">
      <alignment horizontal="right" vertical="center"/>
    </xf>
    <xf numFmtId="164" fontId="3" fillId="0" borderId="1" xfId="1" applyNumberFormat="1" applyFont="1" applyBorder="1" applyAlignment="1">
      <alignment vertical="center"/>
    </xf>
    <xf numFmtId="164" fontId="6" fillId="0" borderId="1" xfId="1" applyNumberFormat="1" applyFont="1" applyBorder="1" applyAlignment="1">
      <alignment vertical="center"/>
    </xf>
    <xf numFmtId="164" fontId="2" fillId="0" borderId="1" xfId="1" applyNumberFormat="1" applyFont="1" applyBorder="1" applyAlignment="1">
      <alignment vertical="center"/>
    </xf>
    <xf numFmtId="164" fontId="2" fillId="0" borderId="1" xfId="1" applyNumberFormat="1" applyFont="1" applyBorder="1" applyAlignment="1">
      <alignment vertical="center" wrapText="1"/>
    </xf>
    <xf numFmtId="164" fontId="2" fillId="0" borderId="1" xfId="1" applyNumberFormat="1" applyFont="1" applyBorder="1" applyAlignment="1">
      <alignment horizontal="right" vertical="center"/>
    </xf>
    <xf numFmtId="164" fontId="6" fillId="0" borderId="1" xfId="1" applyNumberFormat="1" applyFont="1" applyBorder="1" applyAlignment="1">
      <alignment vertical="center" wrapText="1"/>
    </xf>
    <xf numFmtId="164" fontId="7" fillId="0" borderId="1" xfId="1" applyNumberFormat="1" applyFont="1" applyBorder="1" applyAlignment="1">
      <alignment vertical="center" wrapText="1"/>
    </xf>
    <xf numFmtId="164" fontId="4" fillId="0" borderId="2" xfId="1" applyNumberFormat="1" applyFont="1" applyBorder="1" applyAlignment="1">
      <alignment horizontal="center" vertical="center" wrapText="1"/>
    </xf>
    <xf numFmtId="164" fontId="4" fillId="0" borderId="3" xfId="1" applyNumberFormat="1" applyFont="1" applyBorder="1" applyAlignment="1">
      <alignment horizontal="center" vertical="center" wrapText="1"/>
    </xf>
    <xf numFmtId="164" fontId="8" fillId="0" borderId="1" xfId="1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38" fontId="3" fillId="0" borderId="0" xfId="1" applyNumberFormat="1" applyFont="1" applyBorder="1" applyAlignment="1">
      <alignment horizontal="center" vertical="center"/>
    </xf>
    <xf numFmtId="38" fontId="3" fillId="0" borderId="3" xfId="1" applyNumberFormat="1" applyFont="1" applyBorder="1" applyAlignment="1">
      <alignment horizontal="center" vertical="center" wrapText="1"/>
    </xf>
    <xf numFmtId="38" fontId="3" fillId="0" borderId="3" xfId="1" applyNumberFormat="1" applyFont="1" applyFill="1" applyBorder="1" applyAlignment="1">
      <alignment horizontal="center" vertical="center" wrapText="1"/>
    </xf>
    <xf numFmtId="38" fontId="3" fillId="3" borderId="0" xfId="1" applyNumberFormat="1" applyFont="1" applyFill="1" applyBorder="1" applyAlignment="1">
      <alignment horizontal="center" vertical="center" wrapText="1"/>
    </xf>
    <xf numFmtId="38" fontId="3" fillId="0" borderId="0" xfId="1" applyNumberFormat="1" applyFont="1" applyFill="1" applyBorder="1" applyAlignment="1">
      <alignment horizontal="center" vertical="center"/>
    </xf>
    <xf numFmtId="38" fontId="3" fillId="0" borderId="0" xfId="1" applyNumberFormat="1" applyFont="1" applyAlignment="1">
      <alignment vertical="center"/>
    </xf>
    <xf numFmtId="38" fontId="2" fillId="0" borderId="0" xfId="1" applyNumberFormat="1" applyFont="1" applyAlignment="1">
      <alignment vertical="center"/>
    </xf>
    <xf numFmtId="38" fontId="2" fillId="3" borderId="0" xfId="1" applyNumberFormat="1" applyFont="1" applyFill="1" applyBorder="1" applyAlignment="1">
      <alignment vertical="center"/>
    </xf>
    <xf numFmtId="38" fontId="2" fillId="0" borderId="0" xfId="1" applyNumberFormat="1" applyFont="1" applyFill="1" applyBorder="1" applyAlignment="1">
      <alignment vertical="center"/>
    </xf>
    <xf numFmtId="38" fontId="2" fillId="2" borderId="0" xfId="1" applyNumberFormat="1" applyFont="1" applyFill="1" applyAlignment="1">
      <alignment vertical="center"/>
    </xf>
    <xf numFmtId="38" fontId="3" fillId="2" borderId="6" xfId="1" applyNumberFormat="1" applyFont="1" applyFill="1" applyBorder="1" applyAlignment="1">
      <alignment horizontal="center" vertical="center"/>
    </xf>
    <xf numFmtId="38" fontId="3" fillId="3" borderId="0" xfId="1" applyNumberFormat="1" applyFont="1" applyFill="1" applyBorder="1" applyAlignment="1">
      <alignment horizontal="left" vertical="center"/>
    </xf>
    <xf numFmtId="38" fontId="3" fillId="2" borderId="3" xfId="1" applyNumberFormat="1" applyFont="1" applyFill="1" applyBorder="1" applyAlignment="1">
      <alignment horizontal="center" vertical="center"/>
    </xf>
    <xf numFmtId="38" fontId="3" fillId="0" borderId="6" xfId="1" applyNumberFormat="1" applyFont="1" applyBorder="1" applyAlignment="1">
      <alignment horizontal="center" vertical="center"/>
    </xf>
    <xf numFmtId="38" fontId="2" fillId="0" borderId="0" xfId="1" applyNumberFormat="1" applyFont="1" applyBorder="1" applyAlignment="1">
      <alignment vertical="center"/>
    </xf>
    <xf numFmtId="38" fontId="3" fillId="0" borderId="0" xfId="1" applyNumberFormat="1" applyFont="1" applyAlignment="1">
      <alignment horizontal="right" vertical="center"/>
    </xf>
    <xf numFmtId="38" fontId="3" fillId="0" borderId="3" xfId="1" applyNumberFormat="1" applyFont="1" applyBorder="1" applyAlignment="1">
      <alignment vertical="center"/>
    </xf>
    <xf numFmtId="38" fontId="3" fillId="3" borderId="0" xfId="1" applyNumberFormat="1" applyFont="1" applyFill="1" applyBorder="1" applyAlignment="1">
      <alignment vertical="center"/>
    </xf>
    <xf numFmtId="38" fontId="3" fillId="0" borderId="5" xfId="1" applyNumberFormat="1" applyFont="1" applyBorder="1" applyAlignment="1">
      <alignment vertical="center"/>
    </xf>
    <xf numFmtId="38" fontId="2" fillId="0" borderId="0" xfId="1" applyNumberFormat="1" applyFont="1" applyFill="1" applyAlignment="1">
      <alignment vertical="center"/>
    </xf>
  </cellXfs>
  <cellStyles count="2">
    <cellStyle name="Comma" xfId="1" builtinId="3"/>
    <cellStyle name="Normal" xfId="0" builtinId="0"/>
  </cellStyles>
  <dxfs count="5">
    <dxf>
      <font>
        <color theme="5" tint="-0.24994659260841701"/>
      </font>
    </dxf>
    <dxf>
      <font>
        <color theme="5" tint="-0.24994659260841701"/>
      </font>
    </dxf>
    <dxf>
      <font>
        <color theme="5" tint="-0.24994659260841701"/>
      </font>
    </dxf>
    <dxf>
      <font>
        <color theme="5" tint="-0.24994659260841701"/>
      </font>
    </dxf>
    <dxf>
      <font>
        <color theme="5" tint="-0.24994659260841701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37"/>
  <sheetViews>
    <sheetView tabSelected="1" zoomScaleNormal="100" workbookViewId="0">
      <pane ySplit="4" topLeftCell="A5" activePane="bottomLeft" state="frozen"/>
      <selection pane="bottomLeft"/>
    </sheetView>
  </sheetViews>
  <sheetFormatPr defaultColWidth="12.7265625" defaultRowHeight="14" x14ac:dyDescent="0.35"/>
  <cols>
    <col min="1" max="1" width="32.54296875" style="32" bestFit="1" customWidth="1"/>
    <col min="2" max="12" width="12.7265625" style="32"/>
    <col min="13" max="13" width="12.7265625" style="32" customWidth="1"/>
    <col min="14" max="15" width="12.7265625" style="45" customWidth="1"/>
    <col min="16" max="17" width="12.7265625" style="32"/>
    <col min="18" max="18" width="24.54296875" style="32" customWidth="1"/>
    <col min="19" max="19" width="34.26953125" style="32" bestFit="1" customWidth="1"/>
    <col min="20" max="16384" width="12.7265625" style="32"/>
  </cols>
  <sheetData>
    <row r="1" spans="1:20" x14ac:dyDescent="0.35">
      <c r="A1" s="31" t="s">
        <v>117</v>
      </c>
      <c r="M1" s="33"/>
      <c r="N1" s="34"/>
      <c r="O1" s="34"/>
    </row>
    <row r="2" spans="1:20" x14ac:dyDescent="0.35"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3"/>
      <c r="N2" s="34"/>
      <c r="O2" s="34"/>
    </row>
    <row r="3" spans="1:20" x14ac:dyDescent="0.35">
      <c r="B3" s="36" t="s">
        <v>68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7"/>
      <c r="N3" s="38" t="s">
        <v>69</v>
      </c>
      <c r="O3" s="38"/>
      <c r="P3" s="38"/>
      <c r="Q3" s="39" t="s">
        <v>80</v>
      </c>
      <c r="R3" s="39"/>
    </row>
    <row r="4" spans="1:20" ht="54.75" customHeight="1" x14ac:dyDescent="0.35">
      <c r="A4" s="26" t="s">
        <v>70</v>
      </c>
      <c r="B4" s="27" t="s">
        <v>81</v>
      </c>
      <c r="C4" s="27" t="s">
        <v>107</v>
      </c>
      <c r="D4" s="28" t="s">
        <v>105</v>
      </c>
      <c r="E4" s="28" t="s">
        <v>106</v>
      </c>
      <c r="F4" s="27" t="s">
        <v>110</v>
      </c>
      <c r="G4" s="27" t="s">
        <v>111</v>
      </c>
      <c r="H4" s="27" t="s">
        <v>108</v>
      </c>
      <c r="I4" s="27" t="s">
        <v>109</v>
      </c>
      <c r="J4" s="27" t="s">
        <v>74</v>
      </c>
      <c r="K4" s="27" t="s">
        <v>76</v>
      </c>
      <c r="L4" s="27" t="s">
        <v>75</v>
      </c>
      <c r="M4" s="29"/>
      <c r="N4" s="27" t="s">
        <v>112</v>
      </c>
      <c r="O4" s="27" t="s">
        <v>113</v>
      </c>
      <c r="P4" s="27" t="s">
        <v>71</v>
      </c>
      <c r="Q4" s="27" t="s">
        <v>72</v>
      </c>
      <c r="R4" s="27" t="s">
        <v>104</v>
      </c>
      <c r="S4" s="26" t="s">
        <v>70</v>
      </c>
    </row>
    <row r="5" spans="1:20" x14ac:dyDescent="0.35">
      <c r="A5" s="32" t="s">
        <v>82</v>
      </c>
      <c r="B5" s="32">
        <f>-J5</f>
        <v>-1800</v>
      </c>
      <c r="C5" s="40"/>
      <c r="D5" s="40"/>
      <c r="E5" s="40"/>
      <c r="F5" s="40"/>
      <c r="G5" s="40"/>
      <c r="H5" s="40"/>
      <c r="I5" s="40"/>
      <c r="J5" s="40">
        <v>1800</v>
      </c>
      <c r="K5" s="40"/>
      <c r="L5" s="40"/>
      <c r="M5" s="33"/>
      <c r="N5" s="40"/>
      <c r="O5" s="40"/>
      <c r="P5" s="40"/>
      <c r="Q5" s="40"/>
      <c r="R5" s="40"/>
    </row>
    <row r="6" spans="1:20" x14ac:dyDescent="0.35">
      <c r="A6" s="32" t="s">
        <v>84</v>
      </c>
      <c r="B6" s="40">
        <f>-J6</f>
        <v>-200</v>
      </c>
      <c r="C6" s="40"/>
      <c r="D6" s="40"/>
      <c r="E6" s="40"/>
      <c r="F6" s="40"/>
      <c r="G6" s="40"/>
      <c r="H6" s="40"/>
      <c r="I6" s="40"/>
      <c r="J6" s="40">
        <v>200</v>
      </c>
      <c r="K6" s="40"/>
      <c r="L6" s="40"/>
      <c r="M6" s="33"/>
      <c r="N6" s="40"/>
      <c r="O6" s="40"/>
      <c r="P6" s="40"/>
      <c r="Q6" s="40"/>
      <c r="R6" s="40"/>
    </row>
    <row r="7" spans="1:20" x14ac:dyDescent="0.35">
      <c r="A7" s="32" t="s">
        <v>91</v>
      </c>
      <c r="B7" s="40">
        <f>-K7</f>
        <v>-300</v>
      </c>
      <c r="C7" s="40"/>
      <c r="D7" s="40"/>
      <c r="E7" s="40"/>
      <c r="F7" s="40"/>
      <c r="G7" s="40"/>
      <c r="H7" s="40"/>
      <c r="I7" s="40"/>
      <c r="J7" s="40"/>
      <c r="K7" s="40">
        <v>300</v>
      </c>
      <c r="L7" s="40"/>
      <c r="M7" s="33"/>
      <c r="N7" s="40"/>
      <c r="O7" s="40"/>
      <c r="P7" s="40"/>
      <c r="Q7" s="40"/>
      <c r="R7" s="40"/>
    </row>
    <row r="8" spans="1:20" x14ac:dyDescent="0.35">
      <c r="A8" s="32" t="s">
        <v>83</v>
      </c>
      <c r="B8" s="40">
        <f>-L8</f>
        <v>-200</v>
      </c>
      <c r="C8" s="40"/>
      <c r="D8" s="40"/>
      <c r="E8" s="40"/>
      <c r="F8" s="40"/>
      <c r="G8" s="40"/>
      <c r="H8" s="40"/>
      <c r="I8" s="40"/>
      <c r="J8" s="40"/>
      <c r="K8" s="40"/>
      <c r="L8" s="40">
        <v>200</v>
      </c>
      <c r="M8" s="33"/>
      <c r="N8" s="40"/>
      <c r="O8" s="40"/>
      <c r="P8" s="40"/>
      <c r="Q8" s="40"/>
      <c r="R8" s="40"/>
    </row>
    <row r="9" spans="1:20" x14ac:dyDescent="0.35">
      <c r="B9" s="40"/>
      <c r="C9" s="40"/>
      <c r="D9" s="40"/>
      <c r="E9" s="40"/>
      <c r="F9" s="40"/>
      <c r="G9" s="40"/>
      <c r="H9" s="40"/>
      <c r="I9" s="40"/>
      <c r="J9" s="40">
        <f>R9</f>
        <v>-50</v>
      </c>
      <c r="K9" s="40"/>
      <c r="L9" s="40"/>
      <c r="M9" s="33"/>
      <c r="N9" s="40"/>
      <c r="O9" s="40"/>
      <c r="P9" s="40"/>
      <c r="Q9" s="40"/>
      <c r="R9" s="40">
        <f>-(J5+J6)/20*6/12</f>
        <v>-50</v>
      </c>
      <c r="S9" s="32" t="s">
        <v>94</v>
      </c>
    </row>
    <row r="10" spans="1:20" x14ac:dyDescent="0.35">
      <c r="B10" s="40"/>
      <c r="C10" s="40"/>
      <c r="D10" s="40"/>
      <c r="E10" s="40"/>
      <c r="F10" s="40"/>
      <c r="G10" s="40"/>
      <c r="H10" s="40"/>
      <c r="I10" s="40"/>
      <c r="J10" s="40"/>
      <c r="K10" s="40">
        <f>R10</f>
        <v>-30</v>
      </c>
      <c r="L10" s="40"/>
      <c r="M10" s="33"/>
      <c r="N10" s="40"/>
      <c r="O10" s="40"/>
      <c r="P10" s="40"/>
      <c r="Q10" s="40"/>
      <c r="R10" s="40">
        <f>-K7/5*6/12</f>
        <v>-30</v>
      </c>
      <c r="S10" s="32" t="s">
        <v>95</v>
      </c>
    </row>
    <row r="11" spans="1:20" x14ac:dyDescent="0.35"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>
        <f>R11</f>
        <v>-20</v>
      </c>
      <c r="M11" s="33"/>
      <c r="N11" s="40"/>
      <c r="O11" s="40"/>
      <c r="P11" s="40"/>
      <c r="Q11" s="40"/>
      <c r="R11" s="40">
        <f>-L8/5*6/12</f>
        <v>-20</v>
      </c>
      <c r="S11" s="32" t="s">
        <v>96</v>
      </c>
    </row>
    <row r="12" spans="1:20" x14ac:dyDescent="0.35">
      <c r="A12" s="32" t="s">
        <v>85</v>
      </c>
      <c r="B12" s="40">
        <f>-D12</f>
        <v>-100</v>
      </c>
      <c r="C12" s="40"/>
      <c r="D12" s="40">
        <v>100</v>
      </c>
      <c r="E12" s="40"/>
      <c r="F12" s="40"/>
      <c r="G12" s="40"/>
      <c r="H12" s="40"/>
      <c r="I12" s="40"/>
      <c r="J12" s="40"/>
      <c r="K12" s="40"/>
      <c r="L12" s="40"/>
      <c r="M12" s="33"/>
      <c r="N12" s="40"/>
      <c r="O12" s="40"/>
      <c r="P12" s="40"/>
      <c r="Q12" s="40"/>
      <c r="R12" s="40"/>
    </row>
    <row r="13" spans="1:20" x14ac:dyDescent="0.35">
      <c r="B13" s="40"/>
      <c r="C13" s="40"/>
      <c r="D13" s="40">
        <f>R13</f>
        <v>-50</v>
      </c>
      <c r="E13" s="40"/>
      <c r="F13" s="40"/>
      <c r="G13" s="40"/>
      <c r="H13" s="40"/>
      <c r="I13" s="40"/>
      <c r="J13" s="40"/>
      <c r="K13" s="40"/>
      <c r="L13" s="40"/>
      <c r="M13" s="33"/>
      <c r="N13" s="40"/>
      <c r="O13" s="40"/>
      <c r="P13" s="40"/>
      <c r="Q13" s="40"/>
      <c r="R13" s="40">
        <f>-D12/2</f>
        <v>-50</v>
      </c>
      <c r="S13" s="32" t="s">
        <v>97</v>
      </c>
      <c r="T13" s="32" t="s">
        <v>77</v>
      </c>
    </row>
    <row r="14" spans="1:20" x14ac:dyDescent="0.35">
      <c r="A14" s="32" t="s">
        <v>86</v>
      </c>
      <c r="B14" s="40">
        <f>-E14</f>
        <v>-100</v>
      </c>
      <c r="C14" s="40"/>
      <c r="D14" s="40"/>
      <c r="E14" s="40">
        <v>100</v>
      </c>
      <c r="F14" s="40"/>
      <c r="G14" s="40"/>
      <c r="H14" s="40"/>
      <c r="I14" s="40"/>
      <c r="J14" s="40"/>
      <c r="K14" s="40"/>
      <c r="L14" s="40"/>
      <c r="M14" s="33"/>
      <c r="N14" s="40"/>
      <c r="O14" s="40"/>
      <c r="P14" s="40"/>
      <c r="Q14" s="40"/>
      <c r="R14" s="40"/>
    </row>
    <row r="15" spans="1:20" x14ac:dyDescent="0.35">
      <c r="B15" s="40"/>
      <c r="C15" s="40"/>
      <c r="D15" s="40"/>
      <c r="E15" s="40">
        <f>R15</f>
        <v>-50</v>
      </c>
      <c r="F15" s="40"/>
      <c r="G15" s="40"/>
      <c r="H15" s="40"/>
      <c r="I15" s="40"/>
      <c r="J15" s="40"/>
      <c r="K15" s="40"/>
      <c r="L15" s="40"/>
      <c r="M15" s="33"/>
      <c r="N15" s="40"/>
      <c r="O15" s="40"/>
      <c r="P15" s="40"/>
      <c r="Q15" s="40"/>
      <c r="R15" s="40">
        <f>-E14/2</f>
        <v>-50</v>
      </c>
      <c r="S15" s="32" t="s">
        <v>98</v>
      </c>
    </row>
    <row r="16" spans="1:20" x14ac:dyDescent="0.35"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33"/>
      <c r="N16" s="40"/>
      <c r="O16" s="40"/>
      <c r="P16" s="40"/>
      <c r="Q16" s="40"/>
      <c r="R16" s="40"/>
    </row>
    <row r="17" spans="1:19" x14ac:dyDescent="0.35">
      <c r="A17" s="32" t="s">
        <v>87</v>
      </c>
      <c r="B17" s="40">
        <f>Q17</f>
        <v>1500</v>
      </c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33"/>
      <c r="N17" s="40"/>
      <c r="O17" s="40"/>
      <c r="P17" s="40"/>
      <c r="Q17" s="40">
        <v>1500</v>
      </c>
      <c r="R17" s="40"/>
    </row>
    <row r="18" spans="1:19" x14ac:dyDescent="0.35">
      <c r="A18" s="32" t="s">
        <v>88</v>
      </c>
      <c r="B18" s="40">
        <f>P18</f>
        <v>1500</v>
      </c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33"/>
      <c r="N18" s="40"/>
      <c r="O18" s="40"/>
      <c r="P18" s="40">
        <v>1500</v>
      </c>
      <c r="Q18" s="40"/>
      <c r="R18" s="40"/>
    </row>
    <row r="19" spans="1:19" x14ac:dyDescent="0.35">
      <c r="A19" s="32" t="s">
        <v>89</v>
      </c>
      <c r="B19" s="40">
        <f>P19</f>
        <v>-150</v>
      </c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33"/>
      <c r="N19" s="40"/>
      <c r="O19" s="40"/>
      <c r="P19" s="40">
        <f>-P18/10</f>
        <v>-150</v>
      </c>
      <c r="Q19" s="40"/>
      <c r="R19" s="40"/>
    </row>
    <row r="20" spans="1:19" x14ac:dyDescent="0.35">
      <c r="B20" s="40">
        <f>R20</f>
        <v>-90</v>
      </c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33"/>
      <c r="N20" s="40"/>
      <c r="O20" s="40"/>
      <c r="P20" s="40"/>
      <c r="Q20" s="40"/>
      <c r="R20" s="40">
        <f>-P18*12%/2</f>
        <v>-90</v>
      </c>
      <c r="S20" s="32" t="s">
        <v>99</v>
      </c>
    </row>
    <row r="21" spans="1:19" x14ac:dyDescent="0.35">
      <c r="B21" s="40">
        <v>1750</v>
      </c>
      <c r="C21" s="40">
        <v>350</v>
      </c>
      <c r="D21" s="40"/>
      <c r="E21" s="40"/>
      <c r="F21" s="40"/>
      <c r="G21" s="40"/>
      <c r="H21" s="40"/>
      <c r="I21" s="40"/>
      <c r="J21" s="40"/>
      <c r="K21" s="40"/>
      <c r="L21" s="40"/>
      <c r="M21" s="33"/>
      <c r="N21" s="40"/>
      <c r="O21" s="40"/>
      <c r="P21" s="40"/>
      <c r="Q21" s="40"/>
      <c r="R21" s="40">
        <f>B21+C21</f>
        <v>2100</v>
      </c>
      <c r="S21" s="32" t="s">
        <v>78</v>
      </c>
    </row>
    <row r="22" spans="1:19" x14ac:dyDescent="0.35">
      <c r="B22" s="40">
        <f>R22</f>
        <v>100</v>
      </c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33"/>
      <c r="N22" s="40"/>
      <c r="O22" s="40"/>
      <c r="P22" s="40"/>
      <c r="Q22" s="40"/>
      <c r="R22" s="40">
        <v>100</v>
      </c>
      <c r="S22" s="32" t="s">
        <v>79</v>
      </c>
    </row>
    <row r="23" spans="1:19" x14ac:dyDescent="0.35">
      <c r="A23" s="32" t="s">
        <v>90</v>
      </c>
      <c r="B23" s="40">
        <f>-H23</f>
        <v>-200</v>
      </c>
      <c r="C23" s="40"/>
      <c r="D23" s="40"/>
      <c r="E23" s="40"/>
      <c r="F23" s="40"/>
      <c r="G23" s="40"/>
      <c r="H23" s="40">
        <v>200</v>
      </c>
      <c r="I23" s="40"/>
      <c r="J23" s="40"/>
      <c r="K23" s="40"/>
      <c r="L23" s="40"/>
      <c r="M23" s="33"/>
      <c r="N23" s="40"/>
      <c r="O23" s="40"/>
      <c r="P23" s="40"/>
      <c r="Q23" s="40"/>
      <c r="R23" s="40"/>
    </row>
    <row r="24" spans="1:19" x14ac:dyDescent="0.35">
      <c r="B24" s="40"/>
      <c r="C24" s="40"/>
      <c r="D24" s="40"/>
      <c r="E24" s="40"/>
      <c r="F24" s="40"/>
      <c r="G24" s="40"/>
      <c r="H24" s="40"/>
      <c r="I24" s="40">
        <f>R24</f>
        <v>50</v>
      </c>
      <c r="J24" s="40"/>
      <c r="K24" s="40"/>
      <c r="L24" s="40"/>
      <c r="M24" s="33"/>
      <c r="N24" s="40"/>
      <c r="O24" s="40"/>
      <c r="P24" s="40"/>
      <c r="Q24" s="40"/>
      <c r="R24" s="40">
        <v>50</v>
      </c>
      <c r="S24" s="32" t="s">
        <v>100</v>
      </c>
    </row>
    <row r="25" spans="1:19" x14ac:dyDescent="0.35">
      <c r="B25" s="40">
        <f>R25</f>
        <v>-800</v>
      </c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33"/>
      <c r="N25" s="40"/>
      <c r="O25" s="40"/>
      <c r="P25" s="40"/>
      <c r="Q25" s="40"/>
      <c r="R25" s="40">
        <v>-800</v>
      </c>
      <c r="S25" s="32" t="s">
        <v>103</v>
      </c>
    </row>
    <row r="26" spans="1:19" x14ac:dyDescent="0.35">
      <c r="B26" s="40">
        <f>R26</f>
        <v>-250</v>
      </c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33"/>
      <c r="N26" s="40"/>
      <c r="O26" s="40"/>
      <c r="P26" s="40"/>
      <c r="Q26" s="40"/>
      <c r="R26" s="40">
        <v>-250</v>
      </c>
      <c r="S26" s="32" t="s">
        <v>101</v>
      </c>
    </row>
    <row r="27" spans="1:19" x14ac:dyDescent="0.35">
      <c r="A27" s="32" t="s">
        <v>92</v>
      </c>
      <c r="B27" s="40">
        <f>-G27</f>
        <v>-150</v>
      </c>
      <c r="C27" s="40"/>
      <c r="D27" s="40"/>
      <c r="E27" s="40"/>
      <c r="F27" s="40"/>
      <c r="G27" s="40">
        <v>150</v>
      </c>
      <c r="H27" s="40"/>
      <c r="I27" s="40"/>
      <c r="J27" s="40"/>
      <c r="K27" s="40"/>
      <c r="L27" s="40"/>
      <c r="M27" s="33"/>
      <c r="N27" s="40"/>
      <c r="O27" s="40"/>
      <c r="P27" s="40"/>
      <c r="Q27" s="40"/>
      <c r="R27" s="40"/>
    </row>
    <row r="28" spans="1:19" x14ac:dyDescent="0.35">
      <c r="B28" s="40">
        <f>R28</f>
        <v>-50</v>
      </c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33"/>
      <c r="N28" s="40"/>
      <c r="O28" s="40"/>
      <c r="P28" s="40"/>
      <c r="Q28" s="40"/>
      <c r="R28" s="40">
        <v>-50</v>
      </c>
      <c r="S28" s="32" t="s">
        <v>115</v>
      </c>
    </row>
    <row r="29" spans="1:19" x14ac:dyDescent="0.35">
      <c r="A29" s="32" t="s">
        <v>93</v>
      </c>
      <c r="B29" s="40">
        <f>-F29</f>
        <v>-200</v>
      </c>
      <c r="C29" s="40"/>
      <c r="D29" s="40"/>
      <c r="E29" s="40"/>
      <c r="F29" s="40">
        <v>200</v>
      </c>
      <c r="G29" s="40"/>
      <c r="H29" s="40"/>
      <c r="I29" s="40"/>
      <c r="J29" s="40"/>
      <c r="K29" s="40"/>
      <c r="L29" s="40"/>
      <c r="M29" s="33"/>
      <c r="N29" s="40"/>
      <c r="O29" s="40"/>
      <c r="P29" s="40"/>
      <c r="Q29" s="40"/>
      <c r="R29" s="40"/>
    </row>
    <row r="30" spans="1:19" x14ac:dyDescent="0.35">
      <c r="B30" s="40"/>
      <c r="C30" s="40"/>
      <c r="D30" s="40"/>
      <c r="E30" s="40"/>
      <c r="F30" s="40">
        <f>R30</f>
        <v>-100</v>
      </c>
      <c r="G30" s="40"/>
      <c r="H30" s="40"/>
      <c r="I30" s="40"/>
      <c r="J30" s="40"/>
      <c r="K30" s="40"/>
      <c r="L30" s="40"/>
      <c r="M30" s="33"/>
      <c r="N30" s="40"/>
      <c r="O30" s="40"/>
      <c r="P30" s="40"/>
      <c r="Q30" s="40"/>
      <c r="R30" s="40">
        <f>-F29/2</f>
        <v>-100</v>
      </c>
      <c r="S30" s="32" t="s">
        <v>102</v>
      </c>
    </row>
    <row r="31" spans="1:19" x14ac:dyDescent="0.35"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33"/>
      <c r="N31" s="40">
        <v>200</v>
      </c>
      <c r="O31" s="40"/>
      <c r="P31" s="40"/>
      <c r="Q31" s="40"/>
      <c r="R31" s="40">
        <f>-N31</f>
        <v>-200</v>
      </c>
      <c r="S31" s="32" t="s">
        <v>103</v>
      </c>
    </row>
    <row r="32" spans="1:19" x14ac:dyDescent="0.35">
      <c r="A32" s="32" t="s">
        <v>116</v>
      </c>
      <c r="B32" s="40"/>
      <c r="C32" s="40"/>
      <c r="D32" s="40"/>
      <c r="E32" s="40"/>
      <c r="F32" s="40"/>
      <c r="G32" s="40">
        <v>50</v>
      </c>
      <c r="H32" s="40"/>
      <c r="I32" s="40"/>
      <c r="J32" s="40"/>
      <c r="K32" s="40"/>
      <c r="L32" s="40"/>
      <c r="M32" s="33"/>
      <c r="N32" s="40"/>
      <c r="O32" s="40">
        <f>G32</f>
        <v>50</v>
      </c>
      <c r="P32" s="40"/>
      <c r="Q32" s="40"/>
      <c r="R32" s="40"/>
    </row>
    <row r="33" spans="1:19" x14ac:dyDescent="0.35">
      <c r="B33" s="40"/>
      <c r="C33" s="40"/>
      <c r="D33" s="40"/>
      <c r="E33" s="40"/>
      <c r="F33" s="40"/>
      <c r="G33" s="40">
        <v>-150</v>
      </c>
      <c r="H33" s="40"/>
      <c r="I33" s="40"/>
      <c r="J33" s="40"/>
      <c r="K33" s="40"/>
      <c r="L33" s="40"/>
      <c r="M33" s="33"/>
      <c r="N33" s="40"/>
      <c r="O33" s="40"/>
      <c r="P33" s="40"/>
      <c r="Q33" s="40"/>
      <c r="R33" s="40">
        <f>G33</f>
        <v>-150</v>
      </c>
      <c r="S33" s="32" t="s">
        <v>114</v>
      </c>
    </row>
    <row r="34" spans="1:19" x14ac:dyDescent="0.35">
      <c r="A34" s="41" t="s">
        <v>73</v>
      </c>
      <c r="B34" s="42">
        <f t="shared" ref="B34:L34" si="0">SUM(B5:B33)</f>
        <v>260</v>
      </c>
      <c r="C34" s="42">
        <f t="shared" ref="C34:I34" si="1">SUM(C5:C33)</f>
        <v>350</v>
      </c>
      <c r="D34" s="42">
        <f t="shared" si="1"/>
        <v>50</v>
      </c>
      <c r="E34" s="42">
        <f t="shared" si="1"/>
        <v>50</v>
      </c>
      <c r="F34" s="42">
        <f t="shared" si="1"/>
        <v>100</v>
      </c>
      <c r="G34" s="42">
        <f t="shared" si="1"/>
        <v>50</v>
      </c>
      <c r="H34" s="42">
        <f t="shared" si="1"/>
        <v>200</v>
      </c>
      <c r="I34" s="42">
        <f t="shared" si="1"/>
        <v>50</v>
      </c>
      <c r="J34" s="42">
        <f t="shared" si="0"/>
        <v>1950</v>
      </c>
      <c r="K34" s="42">
        <f t="shared" si="0"/>
        <v>270</v>
      </c>
      <c r="L34" s="42">
        <f t="shared" si="0"/>
        <v>180</v>
      </c>
      <c r="M34" s="43"/>
      <c r="N34" s="42">
        <f>SUM(N5:N33)</f>
        <v>200</v>
      </c>
      <c r="O34" s="42">
        <f>SUM(O5:O33)</f>
        <v>50</v>
      </c>
      <c r="P34" s="42">
        <f>SUM(P5:P33)</f>
        <v>1350</v>
      </c>
      <c r="Q34" s="42">
        <f>SUM(Q5:Q33)</f>
        <v>1500</v>
      </c>
      <c r="R34" s="42">
        <f>SUM(R5:R33)</f>
        <v>410</v>
      </c>
    </row>
    <row r="36" spans="1:19" ht="14.5" thickBot="1" x14ac:dyDescent="0.4">
      <c r="L36" s="44">
        <f>SUM(B34:L34)</f>
        <v>3510</v>
      </c>
      <c r="M36" s="26" t="s">
        <v>18</v>
      </c>
      <c r="N36" s="44">
        <f>SUM(N34:R34)</f>
        <v>3510</v>
      </c>
      <c r="O36" s="30"/>
    </row>
    <row r="37" spans="1:19" ht="14.5" thickTop="1" x14ac:dyDescent="0.35"/>
  </sheetData>
  <mergeCells count="3">
    <mergeCell ref="Q3:R3"/>
    <mergeCell ref="B3:L3"/>
    <mergeCell ref="N3:P3"/>
  </mergeCells>
  <conditionalFormatting sqref="B3:I3 S4:S5 C5 B4:E4 F4:Q5 M3:N3">
    <cfRule type="cellIs" dxfId="4" priority="5" operator="lessThan">
      <formula>0</formula>
    </cfRule>
  </conditionalFormatting>
  <conditionalFormatting sqref="R5">
    <cfRule type="cellIs" dxfId="3" priority="4" operator="lessThan">
      <formula>0</formula>
    </cfRule>
  </conditionalFormatting>
  <conditionalFormatting sqref="Q3">
    <cfRule type="cellIs" dxfId="2" priority="3" operator="lessThan">
      <formula>0</formula>
    </cfRule>
  </conditionalFormatting>
  <conditionalFormatting sqref="R4">
    <cfRule type="cellIs" dxfId="1" priority="2" operator="lessThan">
      <formula>0</formula>
    </cfRule>
  </conditionalFormatting>
  <conditionalFormatting sqref="A4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zoomScale="110" zoomScaleNormal="110" workbookViewId="0">
      <selection activeCell="A3" sqref="A3"/>
    </sheetView>
  </sheetViews>
  <sheetFormatPr defaultColWidth="8.81640625" defaultRowHeight="14" x14ac:dyDescent="0.35"/>
  <cols>
    <col min="1" max="1" width="50.7265625" style="8" bestFit="1" customWidth="1"/>
    <col min="2" max="2" width="15.1796875" style="8" customWidth="1"/>
    <col min="3" max="16384" width="8.81640625" style="8"/>
  </cols>
  <sheetData>
    <row r="1" spans="1:3" ht="41.25" customHeight="1" x14ac:dyDescent="0.35">
      <c r="A1" s="22" t="s">
        <v>31</v>
      </c>
      <c r="B1" s="23"/>
      <c r="C1" s="7"/>
    </row>
    <row r="2" spans="1:3" x14ac:dyDescent="0.35">
      <c r="A2" s="9" t="s">
        <v>0</v>
      </c>
      <c r="B2" s="9" t="s">
        <v>1</v>
      </c>
      <c r="C2" s="7"/>
    </row>
    <row r="3" spans="1:3" x14ac:dyDescent="0.35">
      <c r="A3" s="8" t="s">
        <v>120</v>
      </c>
      <c r="B3" s="8">
        <v>2100</v>
      </c>
    </row>
    <row r="4" spans="1:3" x14ac:dyDescent="0.35">
      <c r="A4" s="8" t="s">
        <v>45</v>
      </c>
      <c r="B4" s="8">
        <v>100</v>
      </c>
    </row>
    <row r="5" spans="1:3" x14ac:dyDescent="0.35">
      <c r="A5" s="8" t="s">
        <v>100</v>
      </c>
      <c r="B5" s="8">
        <v>50</v>
      </c>
    </row>
    <row r="6" spans="1:3" x14ac:dyDescent="0.35">
      <c r="A6" s="9" t="s">
        <v>2</v>
      </c>
      <c r="B6" s="11">
        <f>SUM(B3:B5)</f>
        <v>2250</v>
      </c>
    </row>
    <row r="8" spans="1:3" ht="15" x14ac:dyDescent="0.35">
      <c r="A8" s="12" t="s">
        <v>3</v>
      </c>
    </row>
    <row r="9" spans="1:3" x14ac:dyDescent="0.35">
      <c r="A9" s="8" t="s">
        <v>46</v>
      </c>
      <c r="B9" s="8">
        <v>150</v>
      </c>
    </row>
    <row r="10" spans="1:3" x14ac:dyDescent="0.35">
      <c r="A10" s="8" t="s">
        <v>4</v>
      </c>
      <c r="B10" s="8">
        <v>1000</v>
      </c>
    </row>
    <row r="11" spans="1:3" x14ac:dyDescent="0.35">
      <c r="A11" s="8" t="s">
        <v>47</v>
      </c>
      <c r="B11" s="8">
        <v>50</v>
      </c>
    </row>
    <row r="12" spans="1:3" x14ac:dyDescent="0.35">
      <c r="A12" s="8" t="s">
        <v>5</v>
      </c>
      <c r="B12" s="8">
        <v>250</v>
      </c>
    </row>
    <row r="13" spans="1:3" x14ac:dyDescent="0.35">
      <c r="A13" s="8" t="s">
        <v>48</v>
      </c>
      <c r="B13" s="8">
        <v>50</v>
      </c>
    </row>
    <row r="14" spans="1:3" x14ac:dyDescent="0.35">
      <c r="A14" s="8" t="s">
        <v>49</v>
      </c>
      <c r="B14" s="8">
        <v>50</v>
      </c>
    </row>
    <row r="15" spans="1:3" ht="28" x14ac:dyDescent="0.35">
      <c r="A15" s="13" t="s">
        <v>118</v>
      </c>
      <c r="B15" s="8">
        <v>90</v>
      </c>
    </row>
    <row r="16" spans="1:3" x14ac:dyDescent="0.35">
      <c r="A16" s="8" t="s">
        <v>50</v>
      </c>
      <c r="B16" s="8">
        <v>100</v>
      </c>
    </row>
    <row r="17" spans="1:2" x14ac:dyDescent="0.35">
      <c r="A17" s="8" t="s">
        <v>51</v>
      </c>
      <c r="B17" s="14">
        <v>50</v>
      </c>
    </row>
    <row r="18" spans="1:2" x14ac:dyDescent="0.35">
      <c r="A18" s="8" t="s">
        <v>52</v>
      </c>
      <c r="B18" s="14">
        <v>30</v>
      </c>
    </row>
    <row r="19" spans="1:2" x14ac:dyDescent="0.35">
      <c r="A19" s="8" t="s">
        <v>53</v>
      </c>
      <c r="B19" s="10">
        <v>20</v>
      </c>
    </row>
    <row r="21" spans="1:2" x14ac:dyDescent="0.35">
      <c r="A21" s="9" t="s">
        <v>7</v>
      </c>
      <c r="B21" s="11">
        <f>SUM(B9:B19)</f>
        <v>1840</v>
      </c>
    </row>
    <row r="22" spans="1:2" x14ac:dyDescent="0.35">
      <c r="A22" s="11"/>
      <c r="B22" s="11"/>
    </row>
    <row r="23" spans="1:2" x14ac:dyDescent="0.35">
      <c r="A23" s="9" t="s">
        <v>26</v>
      </c>
      <c r="B23" s="9">
        <f>B6-B21</f>
        <v>410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7"/>
  <sheetViews>
    <sheetView workbookViewId="0">
      <selection sqref="A1:F1"/>
    </sheetView>
  </sheetViews>
  <sheetFormatPr defaultColWidth="8.81640625" defaultRowHeight="18" customHeight="1" x14ac:dyDescent="0.35"/>
  <cols>
    <col min="1" max="1" width="36.453125" style="8" bestFit="1" customWidth="1"/>
    <col min="2" max="2" width="9.08984375" style="8" bestFit="1" customWidth="1"/>
    <col min="3" max="3" width="11.08984375" style="8" bestFit="1" customWidth="1"/>
    <col min="4" max="4" width="58.81640625" style="8" customWidth="1"/>
    <col min="5" max="5" width="9.08984375" style="8" bestFit="1" customWidth="1"/>
    <col min="6" max="6" width="11.08984375" style="8" bestFit="1" customWidth="1"/>
    <col min="7" max="16384" width="8.81640625" style="8"/>
  </cols>
  <sheetData>
    <row r="1" spans="1:6" ht="18" customHeight="1" x14ac:dyDescent="0.35">
      <c r="A1" s="24" t="s">
        <v>32</v>
      </c>
      <c r="B1" s="24"/>
      <c r="C1" s="24"/>
      <c r="D1" s="24"/>
      <c r="E1" s="24"/>
      <c r="F1" s="24"/>
    </row>
    <row r="2" spans="1:6" ht="18" customHeight="1" x14ac:dyDescent="0.35">
      <c r="A2" s="15" t="s">
        <v>8</v>
      </c>
      <c r="B2" s="15"/>
      <c r="C2" s="15" t="s">
        <v>9</v>
      </c>
      <c r="D2" s="15" t="s">
        <v>10</v>
      </c>
      <c r="E2" s="15"/>
      <c r="F2" s="15" t="s">
        <v>9</v>
      </c>
    </row>
    <row r="3" spans="1:6" ht="18" customHeight="1" x14ac:dyDescent="0.35">
      <c r="A3" s="16" t="s">
        <v>13</v>
      </c>
      <c r="B3" s="17"/>
      <c r="C3" s="17"/>
      <c r="D3" s="16" t="s">
        <v>11</v>
      </c>
      <c r="E3" s="17"/>
      <c r="F3" s="17"/>
    </row>
    <row r="4" spans="1:6" ht="18" customHeight="1" x14ac:dyDescent="0.35">
      <c r="A4" s="17" t="s">
        <v>119</v>
      </c>
      <c r="B4" s="17">
        <v>260</v>
      </c>
      <c r="C4" s="17"/>
      <c r="D4" s="17" t="s">
        <v>39</v>
      </c>
      <c r="E4" s="17">
        <v>200</v>
      </c>
      <c r="F4" s="17"/>
    </row>
    <row r="5" spans="1:6" ht="18" customHeight="1" x14ac:dyDescent="0.35">
      <c r="A5" s="17" t="s">
        <v>40</v>
      </c>
      <c r="B5" s="17">
        <v>350</v>
      </c>
      <c r="C5" s="17"/>
      <c r="D5" s="18" t="s">
        <v>38</v>
      </c>
      <c r="E5" s="19" t="s">
        <v>6</v>
      </c>
      <c r="F5" s="17">
        <v>250</v>
      </c>
    </row>
    <row r="6" spans="1:6" ht="18" customHeight="1" x14ac:dyDescent="0.35">
      <c r="A6" s="17" t="s">
        <v>41</v>
      </c>
      <c r="B6" s="17">
        <v>50</v>
      </c>
      <c r="C6" s="17"/>
      <c r="D6" s="17"/>
      <c r="E6" s="17"/>
      <c r="F6" s="17"/>
    </row>
    <row r="7" spans="1:6" ht="18" customHeight="1" x14ac:dyDescent="0.35">
      <c r="A7" s="17" t="s">
        <v>33</v>
      </c>
      <c r="B7" s="17">
        <v>50</v>
      </c>
      <c r="C7" s="17"/>
      <c r="D7" s="16" t="s">
        <v>36</v>
      </c>
      <c r="E7" s="17"/>
      <c r="F7" s="17"/>
    </row>
    <row r="8" spans="1:6" ht="18" customHeight="1" x14ac:dyDescent="0.35">
      <c r="A8" s="18" t="s">
        <v>42</v>
      </c>
      <c r="B8" s="17">
        <v>50</v>
      </c>
      <c r="C8" s="17"/>
      <c r="D8" s="18" t="s">
        <v>35</v>
      </c>
      <c r="E8" s="17">
        <v>1500</v>
      </c>
      <c r="F8" s="17"/>
    </row>
    <row r="9" spans="1:6" ht="18" customHeight="1" x14ac:dyDescent="0.35">
      <c r="A9" s="18" t="s">
        <v>43</v>
      </c>
      <c r="B9" s="17">
        <v>50</v>
      </c>
      <c r="C9" s="17"/>
      <c r="D9" s="18" t="s">
        <v>34</v>
      </c>
      <c r="E9" s="17">
        <v>-150</v>
      </c>
      <c r="F9" s="17">
        <v>1350</v>
      </c>
    </row>
    <row r="10" spans="1:6" ht="18" customHeight="1" x14ac:dyDescent="0.35">
      <c r="A10" s="18" t="s">
        <v>56</v>
      </c>
      <c r="B10" s="17">
        <v>100</v>
      </c>
      <c r="C10" s="17">
        <f>SUM(B4:B10)</f>
        <v>910</v>
      </c>
      <c r="D10" s="17"/>
      <c r="E10" s="17"/>
      <c r="F10" s="17"/>
    </row>
    <row r="11" spans="1:6" ht="18" customHeight="1" x14ac:dyDescent="0.35">
      <c r="A11" s="17"/>
      <c r="B11" s="17"/>
      <c r="C11" s="17"/>
      <c r="D11" s="16" t="s">
        <v>37</v>
      </c>
      <c r="E11" s="17">
        <v>1500</v>
      </c>
      <c r="F11" s="17"/>
    </row>
    <row r="12" spans="1:6" ht="18" customHeight="1" x14ac:dyDescent="0.35">
      <c r="A12" s="20" t="s">
        <v>14</v>
      </c>
      <c r="B12" s="17"/>
      <c r="C12" s="17"/>
      <c r="D12" s="18" t="s">
        <v>54</v>
      </c>
      <c r="E12" s="19" t="s">
        <v>12</v>
      </c>
      <c r="F12" s="17">
        <v>1910</v>
      </c>
    </row>
    <row r="13" spans="1:6" ht="18" customHeight="1" x14ac:dyDescent="0.35">
      <c r="A13" s="21" t="s">
        <v>15</v>
      </c>
      <c r="B13" s="17">
        <v>1800</v>
      </c>
      <c r="C13" s="17"/>
      <c r="D13" s="17"/>
      <c r="E13" s="17"/>
      <c r="F13" s="17"/>
    </row>
    <row r="14" spans="1:6" ht="18" customHeight="1" x14ac:dyDescent="0.35">
      <c r="A14" s="18" t="s">
        <v>16</v>
      </c>
      <c r="B14" s="19" t="s">
        <v>17</v>
      </c>
      <c r="C14" s="17"/>
      <c r="D14" s="17"/>
      <c r="E14" s="17"/>
      <c r="F14" s="17"/>
    </row>
    <row r="15" spans="1:6" ht="18" customHeight="1" x14ac:dyDescent="0.35">
      <c r="A15" s="18" t="s">
        <v>18</v>
      </c>
      <c r="B15" s="17">
        <v>2000</v>
      </c>
      <c r="C15" s="17"/>
      <c r="D15" s="17"/>
      <c r="E15" s="17"/>
      <c r="F15" s="17"/>
    </row>
    <row r="16" spans="1:6" ht="18" customHeight="1" x14ac:dyDescent="0.35">
      <c r="A16" s="18" t="s">
        <v>19</v>
      </c>
      <c r="B16" s="17">
        <v>-50</v>
      </c>
      <c r="C16" s="17">
        <v>1950</v>
      </c>
      <c r="D16" s="17"/>
      <c r="E16" s="17"/>
      <c r="F16" s="17"/>
    </row>
    <row r="17" spans="1:6" ht="18" customHeight="1" x14ac:dyDescent="0.35">
      <c r="A17" s="17"/>
      <c r="B17" s="17"/>
      <c r="C17" s="17"/>
      <c r="D17" s="17"/>
      <c r="E17" s="17"/>
      <c r="F17" s="17"/>
    </row>
    <row r="18" spans="1:6" ht="18" customHeight="1" x14ac:dyDescent="0.35">
      <c r="A18" s="21" t="s">
        <v>20</v>
      </c>
      <c r="B18" s="17">
        <v>300</v>
      </c>
      <c r="C18" s="17"/>
      <c r="D18" s="17"/>
      <c r="E18" s="17"/>
      <c r="F18" s="17"/>
    </row>
    <row r="19" spans="1:6" ht="18" customHeight="1" x14ac:dyDescent="0.35">
      <c r="A19" s="18" t="s">
        <v>21</v>
      </c>
      <c r="B19" s="17">
        <v>-30</v>
      </c>
      <c r="C19" s="17">
        <v>270</v>
      </c>
      <c r="D19" s="17"/>
      <c r="E19" s="17"/>
      <c r="F19" s="17"/>
    </row>
    <row r="20" spans="1:6" ht="18" customHeight="1" x14ac:dyDescent="0.35">
      <c r="A20" s="17"/>
      <c r="B20" s="17"/>
      <c r="C20" s="17"/>
      <c r="D20" s="17"/>
      <c r="E20" s="17"/>
      <c r="F20" s="17"/>
    </row>
    <row r="21" spans="1:6" ht="18" customHeight="1" x14ac:dyDescent="0.35">
      <c r="A21" s="21" t="s">
        <v>55</v>
      </c>
      <c r="B21" s="17">
        <v>200</v>
      </c>
      <c r="C21" s="17"/>
      <c r="D21" s="17"/>
      <c r="E21" s="17"/>
      <c r="F21" s="17"/>
    </row>
    <row r="22" spans="1:6" ht="18" customHeight="1" x14ac:dyDescent="0.35">
      <c r="A22" s="18" t="s">
        <v>22</v>
      </c>
      <c r="B22" s="17">
        <v>-20</v>
      </c>
      <c r="C22" s="17">
        <v>180</v>
      </c>
      <c r="D22" s="17"/>
      <c r="E22" s="17"/>
      <c r="F22" s="17"/>
    </row>
    <row r="23" spans="1:6" ht="18" customHeight="1" x14ac:dyDescent="0.35">
      <c r="A23" s="17"/>
      <c r="B23" s="17"/>
      <c r="C23" s="17"/>
      <c r="D23" s="17"/>
      <c r="E23" s="17"/>
      <c r="F23" s="17"/>
    </row>
    <row r="24" spans="1:6" ht="18" customHeight="1" x14ac:dyDescent="0.35">
      <c r="A24" s="16" t="s">
        <v>23</v>
      </c>
      <c r="B24" s="17"/>
      <c r="C24" s="17"/>
      <c r="D24" s="17"/>
      <c r="E24" s="17"/>
      <c r="F24" s="17"/>
    </row>
    <row r="25" spans="1:6" ht="18" customHeight="1" x14ac:dyDescent="0.35">
      <c r="A25" s="17" t="s">
        <v>44</v>
      </c>
      <c r="B25" s="17"/>
      <c r="C25" s="17">
        <v>200</v>
      </c>
      <c r="D25" s="17"/>
      <c r="E25" s="17"/>
      <c r="F25" s="17"/>
    </row>
    <row r="26" spans="1:6" ht="18" customHeight="1" x14ac:dyDescent="0.35">
      <c r="A26" s="17"/>
      <c r="B26" s="17"/>
      <c r="C26" s="17"/>
      <c r="D26" s="17"/>
      <c r="E26" s="17"/>
      <c r="F26" s="17"/>
    </row>
    <row r="27" spans="1:6" ht="18" customHeight="1" x14ac:dyDescent="0.35">
      <c r="A27" s="15" t="s">
        <v>24</v>
      </c>
      <c r="B27" s="15"/>
      <c r="C27" s="15">
        <f>SUM(C10:C25)</f>
        <v>3510</v>
      </c>
      <c r="D27" s="15" t="s">
        <v>25</v>
      </c>
      <c r="E27" s="15"/>
      <c r="F27" s="15">
        <f>SUM(F5:F12)</f>
        <v>3510</v>
      </c>
    </row>
  </sheetData>
  <mergeCells count="1">
    <mergeCell ref="A1:F1"/>
  </mergeCells>
  <pageMargins left="0.7" right="0.7" top="0.75" bottom="0.75" header="0.3" footer="0.3"/>
  <pageSetup orientation="portrait" horizontalDpi="4294967292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0"/>
  <sheetViews>
    <sheetView workbookViewId="0">
      <selection activeCell="A21" sqref="A21"/>
    </sheetView>
  </sheetViews>
  <sheetFormatPr defaultColWidth="8.81640625" defaultRowHeight="14" x14ac:dyDescent="0.35"/>
  <cols>
    <col min="1" max="1" width="30" style="1" bestFit="1" customWidth="1"/>
    <col min="2" max="2" width="40.54296875" style="1" customWidth="1"/>
    <col min="3" max="16384" width="8.81640625" style="1"/>
  </cols>
  <sheetData>
    <row r="1" spans="1:2" ht="20" x14ac:dyDescent="0.35">
      <c r="A1" s="25" t="s">
        <v>29</v>
      </c>
      <c r="B1" s="25"/>
    </row>
    <row r="2" spans="1:2" x14ac:dyDescent="0.35">
      <c r="A2" s="2" t="s">
        <v>57</v>
      </c>
      <c r="B2" s="2">
        <v>300</v>
      </c>
    </row>
    <row r="3" spans="1:2" x14ac:dyDescent="0.35">
      <c r="A3" s="3"/>
      <c r="B3" s="3"/>
    </row>
    <row r="4" spans="1:2" x14ac:dyDescent="0.35">
      <c r="A4" s="2" t="s">
        <v>28</v>
      </c>
      <c r="B4" s="3"/>
    </row>
    <row r="5" spans="1:2" ht="28" x14ac:dyDescent="0.35">
      <c r="A5" s="6" t="s">
        <v>58</v>
      </c>
      <c r="B5" s="4">
        <v>1750</v>
      </c>
    </row>
    <row r="6" spans="1:2" ht="28" x14ac:dyDescent="0.35">
      <c r="A6" s="5" t="s">
        <v>45</v>
      </c>
      <c r="B6" s="4">
        <v>100</v>
      </c>
    </row>
    <row r="7" spans="1:2" x14ac:dyDescent="0.35">
      <c r="A7" s="2" t="s">
        <v>30</v>
      </c>
      <c r="B7" s="2">
        <f>SUM(B5:B6)</f>
        <v>1850</v>
      </c>
    </row>
    <row r="8" spans="1:2" x14ac:dyDescent="0.35">
      <c r="A8" s="3"/>
      <c r="B8" s="3"/>
    </row>
    <row r="9" spans="1:2" x14ac:dyDescent="0.35">
      <c r="A9" s="2" t="s">
        <v>27</v>
      </c>
      <c r="B9" s="3"/>
    </row>
    <row r="10" spans="1:2" x14ac:dyDescent="0.35">
      <c r="A10" s="3" t="s">
        <v>59</v>
      </c>
      <c r="B10" s="3">
        <v>150</v>
      </c>
    </row>
    <row r="11" spans="1:2" x14ac:dyDescent="0.35">
      <c r="A11" s="3" t="s">
        <v>60</v>
      </c>
      <c r="B11" s="3">
        <v>90</v>
      </c>
    </row>
    <row r="12" spans="1:2" x14ac:dyDescent="0.35">
      <c r="A12" s="3" t="s">
        <v>61</v>
      </c>
      <c r="B12" s="3">
        <v>800</v>
      </c>
    </row>
    <row r="13" spans="1:2" x14ac:dyDescent="0.35">
      <c r="A13" s="3" t="s">
        <v>62</v>
      </c>
      <c r="B13" s="3">
        <v>250</v>
      </c>
    </row>
    <row r="14" spans="1:2" x14ac:dyDescent="0.35">
      <c r="A14" s="3" t="s">
        <v>63</v>
      </c>
      <c r="B14" s="3">
        <v>150</v>
      </c>
    </row>
    <row r="15" spans="1:2" x14ac:dyDescent="0.35">
      <c r="A15" s="3" t="s">
        <v>47</v>
      </c>
      <c r="B15" s="3">
        <v>50</v>
      </c>
    </row>
    <row r="16" spans="1:2" x14ac:dyDescent="0.35">
      <c r="A16" s="3" t="s">
        <v>64</v>
      </c>
      <c r="B16" s="3">
        <v>200</v>
      </c>
    </row>
    <row r="17" spans="1:2" x14ac:dyDescent="0.35">
      <c r="A17" s="3" t="s">
        <v>65</v>
      </c>
      <c r="B17" s="3">
        <v>200</v>
      </c>
    </row>
    <row r="18" spans="1:2" x14ac:dyDescent="0.35">
      <c r="A18" s="2" t="s">
        <v>66</v>
      </c>
      <c r="B18" s="2">
        <f>SUM(B10:B17)</f>
        <v>1890</v>
      </c>
    </row>
    <row r="19" spans="1:2" x14ac:dyDescent="0.35">
      <c r="A19" s="3"/>
      <c r="B19" s="3"/>
    </row>
    <row r="20" spans="1:2" x14ac:dyDescent="0.35">
      <c r="A20" s="2" t="s">
        <v>67</v>
      </c>
      <c r="B20" s="2">
        <f>B2+B7-B18</f>
        <v>260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Accounting Eq</vt:lpstr>
      <vt:lpstr>Income Statement</vt:lpstr>
      <vt:lpstr>Balance Sheet</vt:lpstr>
      <vt:lpstr>Cash 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2020-05-05T11:13:13Z</dcterms:modified>
</cp:coreProperties>
</file>