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22980" windowHeight="9550" activeTab="6"/>
  </bookViews>
  <sheets>
    <sheet name="Prob 16" sheetId="1" r:id="rId1"/>
    <sheet name="Prob17" sheetId="2" r:id="rId2"/>
    <sheet name="Prob18" sheetId="3" r:id="rId3"/>
    <sheet name="Prob19" sheetId="4" r:id="rId4"/>
    <sheet name="19 in 2nd method" sheetId="5" r:id="rId5"/>
    <sheet name="Prob20b" sheetId="6" r:id="rId6"/>
    <sheet name="Prob 20c" sheetId="7" r:id="rId7"/>
  </sheets>
  <definedNames>
    <definedName name="solver_adj" localSheetId="4" hidden="1">'19 in 2nd method'!$F$2:$I$2</definedName>
    <definedName name="solver_adj" localSheetId="0" hidden="1">'Prob 16'!$G$3:$I$3</definedName>
    <definedName name="solver_adj" localSheetId="6" hidden="1">'Prob 20c'!$F$2:$L$2</definedName>
    <definedName name="solver_adj" localSheetId="1" hidden="1">Prob17!$F$2:$N$2</definedName>
    <definedName name="solver_adj" localSheetId="2" hidden="1">Prob18!$F$2:$N$2</definedName>
    <definedName name="solver_adj" localSheetId="3" hidden="1">Prob19!$F$2:$I$2</definedName>
    <definedName name="solver_adj" localSheetId="5" hidden="1">Prob20b!$F$2:$L$2</definedName>
    <definedName name="solver_cvg" localSheetId="4" hidden="1">0.0001</definedName>
    <definedName name="solver_cvg" localSheetId="0" hidden="1">0.0001</definedName>
    <definedName name="solver_cvg" localSheetId="6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0" hidden="1">1</definedName>
    <definedName name="solver_drv" localSheetId="6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2</definedName>
    <definedName name="solver_eng" localSheetId="0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st" localSheetId="4" hidden="1">1</definedName>
    <definedName name="solver_est" localSheetId="0" hidden="1">1</definedName>
    <definedName name="solver_est" localSheetId="6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0" hidden="1">2147483647</definedName>
    <definedName name="solver_itr" localSheetId="6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4" hidden="1">'19 in 2nd method'!$J$13</definedName>
    <definedName name="solver_lhs1" localSheetId="0" hidden="1">'Prob 16'!$J$7:$J$10</definedName>
    <definedName name="solver_lhs1" localSheetId="6" hidden="1">'Prob 20c'!$M$13:$M$20</definedName>
    <definedName name="solver_lhs1" localSheetId="1" hidden="1">Prob17!$O$10</definedName>
    <definedName name="solver_lhs1" localSheetId="2" hidden="1">Prob18!$O$12:$O$14</definedName>
    <definedName name="solver_lhs1" localSheetId="3" hidden="1">Prob19!$J$13</definedName>
    <definedName name="solver_lhs1" localSheetId="5" hidden="1">Prob20b!$M$10:$M$12</definedName>
    <definedName name="solver_lhs2" localSheetId="4" hidden="1">'19 in 2nd method'!$J$7</definedName>
    <definedName name="solver_lhs2" localSheetId="6" hidden="1">'Prob 20c'!$M$9:$M$12</definedName>
    <definedName name="solver_lhs2" localSheetId="1" hidden="1">Prob17!$O$11:$O$13</definedName>
    <definedName name="solver_lhs2" localSheetId="2" hidden="1">Prob18!$O$6:$O$8</definedName>
    <definedName name="solver_lhs2" localSheetId="3" hidden="1">Prob19!$J$7</definedName>
    <definedName name="solver_lhs2" localSheetId="5" hidden="1">Prob20b!$M$13</definedName>
    <definedName name="solver_lhs3" localSheetId="4" hidden="1">'19 in 2nd method'!$J$8:$J$12</definedName>
    <definedName name="solver_lhs3" localSheetId="6" hidden="1">'Prob 20c'!$N$7</definedName>
    <definedName name="solver_lhs3" localSheetId="1" hidden="1">Prob17!$O$14</definedName>
    <definedName name="solver_lhs3" localSheetId="2" hidden="1">Prob18!$O$9:$O$11</definedName>
    <definedName name="solver_lhs3" localSheetId="3" hidden="1">Prob19!$J$8:$J$12</definedName>
    <definedName name="solver_lhs3" localSheetId="5" hidden="1">Prob20b!$M$14</definedName>
    <definedName name="solver_lhs4" localSheetId="6" hidden="1">'Prob 20c'!$N$8</definedName>
    <definedName name="solver_lhs4" localSheetId="1" hidden="1">Prob17!$O$15</definedName>
    <definedName name="solver_lhs4" localSheetId="5" hidden="1">Prob20b!$M$7</definedName>
    <definedName name="solver_lhs5" localSheetId="1" hidden="1">Prob17!$O$16</definedName>
    <definedName name="solver_lhs5" localSheetId="5" hidden="1">Prob20b!$M$8</definedName>
    <definedName name="solver_lhs6" localSheetId="1" hidden="1">Prob17!$O$17</definedName>
    <definedName name="solver_lhs6" localSheetId="5" hidden="1">Prob20b!$M$9</definedName>
    <definedName name="solver_lhs7" localSheetId="1" hidden="1">Prob17!$O$7:$O$9</definedName>
    <definedName name="solver_mip" localSheetId="4" hidden="1">2147483647</definedName>
    <definedName name="solver_mip" localSheetId="0" hidden="1">2147483647</definedName>
    <definedName name="solver_mip" localSheetId="6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0" hidden="1">30</definedName>
    <definedName name="solver_mni" localSheetId="6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0" hidden="1">0.075</definedName>
    <definedName name="solver_mrt" localSheetId="6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0" hidden="1">2</definedName>
    <definedName name="solver_msl" localSheetId="6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0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0" hidden="1">2147483647</definedName>
    <definedName name="solver_nod" localSheetId="6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3</definedName>
    <definedName name="solver_num" localSheetId="0" hidden="1">1</definedName>
    <definedName name="solver_num" localSheetId="6" hidden="1">4</definedName>
    <definedName name="solver_num" localSheetId="1" hidden="1">7</definedName>
    <definedName name="solver_num" localSheetId="2" hidden="1">3</definedName>
    <definedName name="solver_num" localSheetId="3" hidden="1">3</definedName>
    <definedName name="solver_num" localSheetId="5" hidden="1">6</definedName>
    <definedName name="solver_nwt" localSheetId="4" hidden="1">1</definedName>
    <definedName name="solver_nwt" localSheetId="0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'19 in 2nd method'!$J$4</definedName>
    <definedName name="solver_opt" localSheetId="0" hidden="1">'Prob 16'!$J$5</definedName>
    <definedName name="solver_opt" localSheetId="6" hidden="1">'Prob 20c'!$M$3</definedName>
    <definedName name="solver_opt" localSheetId="1" hidden="1">Prob17!$O$4</definedName>
    <definedName name="solver_opt" localSheetId="2" hidden="1">Prob18!$O$4</definedName>
    <definedName name="solver_opt" localSheetId="3" hidden="1">Prob19!$J$4</definedName>
    <definedName name="solver_opt" localSheetId="5" hidden="1">Prob20b!$M$3</definedName>
    <definedName name="solver_pre" localSheetId="4" hidden="1">0.000001</definedName>
    <definedName name="solver_pre" localSheetId="0" hidden="1">0.000001</definedName>
    <definedName name="solver_pre" localSheetId="6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0" hidden="1">1</definedName>
    <definedName name="solver_rbv" localSheetId="6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4" hidden="1">3</definedName>
    <definedName name="solver_rel1" localSheetId="0" hidden="1">1</definedName>
    <definedName name="solver_rel1" localSheetId="6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5" hidden="1">3</definedName>
    <definedName name="solver_rel2" localSheetId="4" hidden="1">2</definedName>
    <definedName name="solver_rel2" localSheetId="6" hidden="1">3</definedName>
    <definedName name="solver_rel2" localSheetId="1" hidden="1">3</definedName>
    <definedName name="solver_rel2" localSheetId="2" hidden="1">1</definedName>
    <definedName name="solver_rel2" localSheetId="3" hidden="1">2</definedName>
    <definedName name="solver_rel2" localSheetId="5" hidden="1">1</definedName>
    <definedName name="solver_rel3" localSheetId="4" hidden="1">1</definedName>
    <definedName name="solver_rel3" localSheetId="6" hidden="1">3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5" hidden="1">1</definedName>
    <definedName name="solver_rel4" localSheetId="6" hidden="1">1</definedName>
    <definedName name="solver_rel4" localSheetId="1" hidden="1">3</definedName>
    <definedName name="solver_rel4" localSheetId="5" hidden="1">3</definedName>
    <definedName name="solver_rel5" localSheetId="1" hidden="1">1</definedName>
    <definedName name="solver_rel5" localSheetId="5" hidden="1">1</definedName>
    <definedName name="solver_rel6" localSheetId="1" hidden="1">3</definedName>
    <definedName name="solver_rel6" localSheetId="5" hidden="1">3</definedName>
    <definedName name="solver_rel7" localSheetId="1" hidden="1">3</definedName>
    <definedName name="solver_rhs1" localSheetId="4" hidden="1">'19 in 2nd method'!$L$13</definedName>
    <definedName name="solver_rhs1" localSheetId="0" hidden="1">'Prob 16'!$L$7:$L$10</definedName>
    <definedName name="solver_rhs1" localSheetId="6" hidden="1">'Prob 20c'!$O$13:$O$20</definedName>
    <definedName name="solver_rhs1" localSheetId="1" hidden="1">Prob17!$Q$10</definedName>
    <definedName name="solver_rhs1" localSheetId="2" hidden="1">Prob18!$Q$12:$Q$14</definedName>
    <definedName name="solver_rhs1" localSheetId="3" hidden="1">Prob19!$L$13</definedName>
    <definedName name="solver_rhs1" localSheetId="5" hidden="1">Prob20b!$O$10:$O$12</definedName>
    <definedName name="solver_rhs2" localSheetId="4" hidden="1">'19 in 2nd method'!$L$7</definedName>
    <definedName name="solver_rhs2" localSheetId="6" hidden="1">'Prob 20c'!$O$9:$O$12</definedName>
    <definedName name="solver_rhs2" localSheetId="1" hidden="1">Prob17!$Q$11:$Q$13</definedName>
    <definedName name="solver_rhs2" localSheetId="2" hidden="1">Prob18!$Q$6:$Q$8</definedName>
    <definedName name="solver_rhs2" localSheetId="3" hidden="1">Prob19!$L$7</definedName>
    <definedName name="solver_rhs2" localSheetId="5" hidden="1">Prob20b!$O$13</definedName>
    <definedName name="solver_rhs3" localSheetId="4" hidden="1">'19 in 2nd method'!$L$8:$L$12</definedName>
    <definedName name="solver_rhs3" localSheetId="6" hidden="1">'Prob 20c'!$O$7</definedName>
    <definedName name="solver_rhs3" localSheetId="1" hidden="1">Prob17!$Q$14</definedName>
    <definedName name="solver_rhs3" localSheetId="2" hidden="1">Prob18!$Q$9:$Q$11</definedName>
    <definedName name="solver_rhs3" localSheetId="3" hidden="1">Prob19!$L$8:$L$12</definedName>
    <definedName name="solver_rhs3" localSheetId="5" hidden="1">Prob20b!$O$14</definedName>
    <definedName name="solver_rhs4" localSheetId="6" hidden="1">'Prob 20c'!$O$8</definedName>
    <definedName name="solver_rhs4" localSheetId="1" hidden="1">Prob17!$Q$15</definedName>
    <definedName name="solver_rhs4" localSheetId="5" hidden="1">Prob20b!$O$7</definedName>
    <definedName name="solver_rhs5" localSheetId="1" hidden="1">Prob17!$Q$16</definedName>
    <definedName name="solver_rhs5" localSheetId="5" hidden="1">Prob20b!$O$8</definedName>
    <definedName name="solver_rhs6" localSheetId="1" hidden="1">Prob17!$Q$17</definedName>
    <definedName name="solver_rhs6" localSheetId="5" hidden="1">Prob20b!$O$9</definedName>
    <definedName name="solver_rhs7" localSheetId="1" hidden="1">Prob17!$Q$7:$Q$9</definedName>
    <definedName name="solver_rlx" localSheetId="4" hidden="1">2</definedName>
    <definedName name="solver_rlx" localSheetId="0" hidden="1">2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0" hidden="1">0</definedName>
    <definedName name="solver_rsd" localSheetId="6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0" hidden="1">1</definedName>
    <definedName name="solver_scl" localSheetId="6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0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0" hidden="1">100</definedName>
    <definedName name="solver_ssz" localSheetId="6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0" hidden="1">2147483647</definedName>
    <definedName name="solver_tim" localSheetId="6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0" hidden="1">0.01</definedName>
    <definedName name="solver_tol" localSheetId="6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1</definedName>
    <definedName name="solver_typ" localSheetId="0" hidden="1">1</definedName>
    <definedName name="solver_typ" localSheetId="6" hidden="1">2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5" hidden="1">2</definedName>
    <definedName name="solver_val" localSheetId="4" hidden="1">0</definedName>
    <definedName name="solver_val" localSheetId="0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0" hidden="1">3</definedName>
    <definedName name="solver_ver" localSheetId="6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44525"/>
</workbook>
</file>

<file path=xl/calcChain.xml><?xml version="1.0" encoding="utf-8"?>
<calcChain xmlns="http://schemas.openxmlformats.org/spreadsheetml/2006/main">
  <c r="M18" i="7" l="1"/>
  <c r="J4" i="5"/>
  <c r="O4" i="3"/>
  <c r="J7" i="1"/>
  <c r="J5" i="1"/>
  <c r="J8" i="1"/>
  <c r="J10" i="1"/>
  <c r="J9" i="1"/>
  <c r="M15" i="7" l="1"/>
  <c r="M7" i="7" l="1"/>
  <c r="M3" i="7"/>
  <c r="M20" i="7"/>
  <c r="M19" i="7"/>
  <c r="M17" i="7"/>
  <c r="M16" i="7"/>
  <c r="M14" i="7"/>
  <c r="M13" i="7"/>
  <c r="M12" i="7"/>
  <c r="M11" i="7"/>
  <c r="M10" i="7"/>
  <c r="M9" i="7"/>
  <c r="M8" i="7"/>
  <c r="M3" i="6"/>
  <c r="M14" i="6"/>
  <c r="M13" i="6"/>
  <c r="M12" i="6"/>
  <c r="M11" i="6"/>
  <c r="M10" i="6"/>
  <c r="M9" i="6"/>
  <c r="M8" i="6"/>
  <c r="M7" i="6"/>
  <c r="J11" i="4"/>
  <c r="J8" i="5"/>
  <c r="J13" i="5"/>
  <c r="J12" i="5"/>
  <c r="J11" i="5"/>
  <c r="J10" i="5"/>
  <c r="J9" i="5"/>
  <c r="J7" i="5"/>
  <c r="J13" i="4"/>
  <c r="J12" i="4"/>
  <c r="J10" i="4"/>
  <c r="J9" i="4"/>
  <c r="J8" i="4"/>
  <c r="J7" i="4"/>
  <c r="J4" i="4"/>
  <c r="K20" i="3" l="1"/>
  <c r="K19" i="3"/>
  <c r="K18" i="3"/>
  <c r="I21" i="3"/>
  <c r="H21" i="3"/>
  <c r="G21" i="3"/>
  <c r="O14" i="3"/>
  <c r="O10" i="3"/>
  <c r="O7" i="3"/>
  <c r="O6" i="3"/>
  <c r="O13" i="3"/>
  <c r="O12" i="3"/>
  <c r="O11" i="3"/>
  <c r="O9" i="3"/>
  <c r="O8" i="3"/>
  <c r="O15" i="2"/>
  <c r="O10" i="2"/>
  <c r="O17" i="2" l="1"/>
  <c r="O8" i="2"/>
  <c r="O7" i="2"/>
  <c r="O16" i="2"/>
  <c r="O14" i="2"/>
  <c r="O13" i="2"/>
  <c r="O12" i="2"/>
  <c r="O11" i="2"/>
  <c r="O9" i="2"/>
  <c r="O4" i="2"/>
</calcChain>
</file>

<file path=xl/sharedStrings.xml><?xml version="1.0" encoding="utf-8"?>
<sst xmlns="http://schemas.openxmlformats.org/spreadsheetml/2006/main" count="249" uniqueCount="116">
  <si>
    <t>Decision Variable</t>
  </si>
  <si>
    <t>S</t>
  </si>
  <si>
    <t>T</t>
  </si>
  <si>
    <t>C</t>
  </si>
  <si>
    <t>Max    Z</t>
  </si>
  <si>
    <t>S: No. of Pieces of Sofa to made per week</t>
  </si>
  <si>
    <t>T: No. of Pieces of Tables to made per week</t>
  </si>
  <si>
    <t>C: No. of Pieces of Chairs to made per week</t>
  </si>
  <si>
    <t>Constraints</t>
  </si>
  <si>
    <t>Total Capacity of furniture</t>
  </si>
  <si>
    <t>LHS</t>
  </si>
  <si>
    <t>&lt;=</t>
  </si>
  <si>
    <t>RHS</t>
  </si>
  <si>
    <t>Total Wood</t>
  </si>
  <si>
    <t>Total Upholstery</t>
  </si>
  <si>
    <t>Total Labour</t>
  </si>
  <si>
    <t>$</t>
  </si>
  <si>
    <t>Pieces</t>
  </si>
  <si>
    <t>Board feet</t>
  </si>
  <si>
    <t>Yard</t>
  </si>
  <si>
    <t>Hours</t>
  </si>
  <si>
    <t>They should make only 40 sofas.</t>
  </si>
  <si>
    <t>$16000 is their max. profit</t>
  </si>
  <si>
    <t>Objective function</t>
  </si>
  <si>
    <t>Z=400S+275T+190C</t>
  </si>
  <si>
    <t>nos.</t>
  </si>
  <si>
    <t>Decision Variables</t>
  </si>
  <si>
    <t>X t1</t>
  </si>
  <si>
    <t>X m1</t>
  </si>
  <si>
    <t>X b1</t>
  </si>
  <si>
    <t>X t2</t>
  </si>
  <si>
    <t>X m2</t>
  </si>
  <si>
    <t>X b2</t>
  </si>
  <si>
    <t>X t3</t>
  </si>
  <si>
    <t>X m3</t>
  </si>
  <si>
    <t>X b3</t>
  </si>
  <si>
    <t>&gt;=</t>
  </si>
  <si>
    <t>Home1 min.</t>
  </si>
  <si>
    <t>Home2 Min</t>
  </si>
  <si>
    <t>Comm.3 Min</t>
  </si>
  <si>
    <t>Home1 MIX</t>
  </si>
  <si>
    <t>Home 1 MIX</t>
  </si>
  <si>
    <t>Home 2 MIX</t>
  </si>
  <si>
    <t>Comm.3 MIX</t>
  </si>
  <si>
    <t>Min     Z</t>
  </si>
  <si>
    <t>pounds</t>
  </si>
  <si>
    <t>Pounds</t>
  </si>
  <si>
    <t>Min. Z</t>
  </si>
  <si>
    <t>C1</t>
  </si>
  <si>
    <t>P1</t>
  </si>
  <si>
    <t>S1</t>
  </si>
  <si>
    <t>C2</t>
  </si>
  <si>
    <t>P2</t>
  </si>
  <si>
    <t>S2</t>
  </si>
  <si>
    <t>C3</t>
  </si>
  <si>
    <t>P3</t>
  </si>
  <si>
    <t>S3</t>
  </si>
  <si>
    <t>Acres</t>
  </si>
  <si>
    <t>Total Corn Cultivation</t>
  </si>
  <si>
    <t>Total Peas Cultivation</t>
  </si>
  <si>
    <t>Total Soyabeans Cultivation</t>
  </si>
  <si>
    <t>Plot 1 min 60%</t>
  </si>
  <si>
    <t>Max. Plot1 acreage</t>
  </si>
  <si>
    <t>Max. Plot2 acreage</t>
  </si>
  <si>
    <t>Max. Plot 3 Acreage</t>
  </si>
  <si>
    <t>PLot2 min.60%</t>
  </si>
  <si>
    <t>Plot3 min.60%</t>
  </si>
  <si>
    <t>Plot1</t>
  </si>
  <si>
    <t>Corn</t>
  </si>
  <si>
    <t>Plot2</t>
  </si>
  <si>
    <t>Plot3</t>
  </si>
  <si>
    <t>Peas</t>
  </si>
  <si>
    <t>Soyabeans</t>
  </si>
  <si>
    <t>J</t>
  </si>
  <si>
    <t>P</t>
  </si>
  <si>
    <t>M</t>
  </si>
  <si>
    <t>Max.    Z</t>
  </si>
  <si>
    <t>Votes</t>
  </si>
  <si>
    <t>Votes/$</t>
  </si>
  <si>
    <t>=</t>
  </si>
  <si>
    <t>Chicken</t>
  </si>
  <si>
    <t>Fish</t>
  </si>
  <si>
    <t>Ground Beef</t>
  </si>
  <si>
    <t>DriedBeans</t>
  </si>
  <si>
    <t>Lettuce</t>
  </si>
  <si>
    <t>Potatoes</t>
  </si>
  <si>
    <t>Milk(2%)</t>
  </si>
  <si>
    <t>Iron</t>
  </si>
  <si>
    <t>Calories</t>
  </si>
  <si>
    <t>Protein</t>
  </si>
  <si>
    <t>Carbohydrates</t>
  </si>
  <si>
    <t>Fat</t>
  </si>
  <si>
    <t>Cholesterol</t>
  </si>
  <si>
    <t>$/lb</t>
  </si>
  <si>
    <t>lb</t>
  </si>
  <si>
    <t>lbs</t>
  </si>
  <si>
    <t>The solution becomes infeasible.</t>
  </si>
  <si>
    <t>Actually Dried beans can not be restricted to 0.5 pounds</t>
  </si>
  <si>
    <t>Potatoes(restricted to 0.5lbs)</t>
  </si>
  <si>
    <t>(S+T+C&lt;=650)</t>
  </si>
  <si>
    <t>Home1: X1</t>
  </si>
  <si>
    <t>Home2:X2</t>
  </si>
  <si>
    <t>Comm3: X3</t>
  </si>
  <si>
    <t>Tall Fescue:t</t>
  </si>
  <si>
    <t>Mustang Fescue: m</t>
  </si>
  <si>
    <t>Bluegrass: b</t>
  </si>
  <si>
    <t>(1*X t1+1*Xt2+1*Xt3)&gt;=1200 pounds</t>
  </si>
  <si>
    <t>0.5Xt1-0.5Xm1-0.5Xb1&lt;=0</t>
  </si>
  <si>
    <t>100% correct solution</t>
  </si>
  <si>
    <t>C1+C2+C3&lt;=900</t>
  </si>
  <si>
    <t>C1+P1+S1&lt;=500</t>
  </si>
  <si>
    <t>$800000</t>
  </si>
  <si>
    <t>100%correct</t>
  </si>
  <si>
    <t>Not getting solution properly</t>
  </si>
  <si>
    <t>Just confirm with professor</t>
  </si>
  <si>
    <t>240000 votes is correct but Is J, P, S, M mix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</si>
</sst>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2" borderId="0" xfId="0" applyFont="1" applyFill="1"/>
    <xf numFmtId="0" fontId="0" fillId="2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2" fontId="0" fillId="4" borderId="0" xfId="0" applyNumberFormat="1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6" borderId="0" xfId="0" applyNumberFormat="1" applyFill="1"/>
    <xf numFmtId="0" fontId="0" fillId="6" borderId="0" xfId="0" applyNumberFormat="1" applyFill="1"/>
    <xf numFmtId="0" fontId="0" fillId="0" borderId="0" xfId="0" applyFill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N16" sqref="N16"/>
    </sheetView>
  </sheetViews>
  <sheetFormatPr defaultRowHeight="14.5" x14ac:dyDescent="0.35"/>
  <cols>
    <col min="13" max="13" width="15.1796875" customWidth="1"/>
  </cols>
  <sheetData>
    <row r="1" spans="1:17" x14ac:dyDescent="0.3">
      <c r="A1" t="s">
        <v>0</v>
      </c>
    </row>
    <row r="2" spans="1:17" x14ac:dyDescent="0.3">
      <c r="A2" t="s">
        <v>5</v>
      </c>
      <c r="G2" t="s">
        <v>1</v>
      </c>
      <c r="H2" t="s">
        <v>2</v>
      </c>
      <c r="I2" t="s">
        <v>3</v>
      </c>
    </row>
    <row r="3" spans="1:17" x14ac:dyDescent="0.3">
      <c r="A3" t="s">
        <v>6</v>
      </c>
      <c r="G3" s="2">
        <v>40</v>
      </c>
      <c r="H3" s="2">
        <v>0</v>
      </c>
      <c r="I3" s="2">
        <v>0</v>
      </c>
      <c r="J3" t="s">
        <v>25</v>
      </c>
    </row>
    <row r="4" spans="1:17" x14ac:dyDescent="0.3">
      <c r="A4" t="s">
        <v>7</v>
      </c>
      <c r="G4">
        <v>400</v>
      </c>
      <c r="H4">
        <v>275</v>
      </c>
      <c r="I4">
        <v>190</v>
      </c>
      <c r="J4" t="s">
        <v>16</v>
      </c>
      <c r="P4" s="6" t="s">
        <v>108</v>
      </c>
      <c r="Q4" s="6"/>
    </row>
    <row r="5" spans="1:17" x14ac:dyDescent="0.3">
      <c r="I5" t="s">
        <v>4</v>
      </c>
      <c r="J5" s="1">
        <f>SUMPRODUCT(G3:I3,G4:I4)</f>
        <v>16000</v>
      </c>
      <c r="K5" t="s">
        <v>16</v>
      </c>
    </row>
    <row r="6" spans="1:17" x14ac:dyDescent="0.3">
      <c r="A6" t="s">
        <v>23</v>
      </c>
      <c r="E6" t="s">
        <v>8</v>
      </c>
      <c r="J6" t="s">
        <v>10</v>
      </c>
      <c r="L6" t="s">
        <v>12</v>
      </c>
    </row>
    <row r="7" spans="1:17" x14ac:dyDescent="0.3">
      <c r="A7" s="5" t="s">
        <v>24</v>
      </c>
      <c r="D7" t="s">
        <v>9</v>
      </c>
      <c r="G7">
        <v>1</v>
      </c>
      <c r="H7">
        <v>1</v>
      </c>
      <c r="I7">
        <v>1</v>
      </c>
      <c r="J7" s="4">
        <f>SUMPRODUCT($G$3:$I$3,G7:I7)</f>
        <v>40</v>
      </c>
      <c r="K7" t="s">
        <v>11</v>
      </c>
      <c r="L7">
        <v>650</v>
      </c>
      <c r="M7" t="s">
        <v>17</v>
      </c>
      <c r="N7" s="5" t="s">
        <v>99</v>
      </c>
    </row>
    <row r="8" spans="1:17" x14ac:dyDescent="0.3">
      <c r="D8" t="s">
        <v>13</v>
      </c>
      <c r="G8">
        <v>7</v>
      </c>
      <c r="H8">
        <v>5</v>
      </c>
      <c r="I8">
        <v>4</v>
      </c>
      <c r="J8" s="4">
        <f>SUMPRODUCT($G$3:$I$3,G8:I8)</f>
        <v>280</v>
      </c>
      <c r="K8" t="s">
        <v>11</v>
      </c>
      <c r="L8">
        <v>2250</v>
      </c>
      <c r="M8" t="s">
        <v>18</v>
      </c>
    </row>
    <row r="9" spans="1:17" x14ac:dyDescent="0.3">
      <c r="D9" t="s">
        <v>14</v>
      </c>
      <c r="G9">
        <v>12</v>
      </c>
      <c r="I9">
        <v>7</v>
      </c>
      <c r="J9" s="4">
        <f t="shared" ref="J9:J10" si="0">SUMPRODUCT($G$3:$I$3,G9:I9)</f>
        <v>480</v>
      </c>
      <c r="K9" t="s">
        <v>11</v>
      </c>
      <c r="L9">
        <v>1000</v>
      </c>
      <c r="M9" t="s">
        <v>19</v>
      </c>
    </row>
    <row r="10" spans="1:17" x14ac:dyDescent="0.3">
      <c r="D10" t="s">
        <v>15</v>
      </c>
      <c r="G10">
        <v>6</v>
      </c>
      <c r="H10">
        <v>9</v>
      </c>
      <c r="I10">
        <v>5</v>
      </c>
      <c r="J10" s="4">
        <f t="shared" si="0"/>
        <v>240</v>
      </c>
      <c r="K10" t="s">
        <v>11</v>
      </c>
      <c r="L10">
        <v>240</v>
      </c>
      <c r="M10" t="s">
        <v>20</v>
      </c>
    </row>
    <row r="11" spans="1:17" x14ac:dyDescent="0.3">
      <c r="J11" s="21"/>
    </row>
    <row r="13" spans="1:17" x14ac:dyDescent="0.3">
      <c r="E13" t="s">
        <v>21</v>
      </c>
    </row>
    <row r="14" spans="1:17" x14ac:dyDescent="0.3">
      <c r="E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F2" sqref="F2:N2"/>
    </sheetView>
  </sheetViews>
  <sheetFormatPr defaultRowHeight="14.5" x14ac:dyDescent="0.35"/>
  <sheetData>
    <row r="1" spans="1:21" x14ac:dyDescent="0.3">
      <c r="A1" t="s">
        <v>26</v>
      </c>
      <c r="F1" t="s">
        <v>27</v>
      </c>
      <c r="G1" s="21" t="s">
        <v>30</v>
      </c>
      <c r="H1" s="21" t="s">
        <v>33</v>
      </c>
      <c r="I1" t="s">
        <v>28</v>
      </c>
      <c r="J1" s="21" t="s">
        <v>31</v>
      </c>
      <c r="K1" s="21" t="s">
        <v>34</v>
      </c>
      <c r="L1" t="s">
        <v>29</v>
      </c>
      <c r="M1" s="21" t="s">
        <v>32</v>
      </c>
      <c r="N1" s="21" t="s">
        <v>35</v>
      </c>
    </row>
    <row r="2" spans="1:21" x14ac:dyDescent="0.3">
      <c r="A2" t="s">
        <v>100</v>
      </c>
      <c r="F2" s="3">
        <v>600</v>
      </c>
      <c r="G2" s="3">
        <v>179.99999999999997</v>
      </c>
      <c r="H2" s="3">
        <v>1680</v>
      </c>
      <c r="I2" s="3">
        <v>600</v>
      </c>
      <c r="J2" s="3">
        <v>450</v>
      </c>
      <c r="K2" s="3">
        <v>480.00000000000006</v>
      </c>
      <c r="L2" s="3">
        <v>0</v>
      </c>
      <c r="M2" s="3">
        <v>270</v>
      </c>
      <c r="N2" s="3">
        <v>239.99999999999991</v>
      </c>
      <c r="O2" t="s">
        <v>45</v>
      </c>
    </row>
    <row r="3" spans="1:21" x14ac:dyDescent="0.3">
      <c r="A3" t="s">
        <v>101</v>
      </c>
      <c r="F3">
        <v>1.7</v>
      </c>
      <c r="G3">
        <v>1.7</v>
      </c>
      <c r="H3">
        <v>1.7</v>
      </c>
      <c r="I3">
        <v>2.8</v>
      </c>
      <c r="J3">
        <v>2.8</v>
      </c>
      <c r="K3">
        <v>2.8</v>
      </c>
      <c r="L3">
        <v>3.25</v>
      </c>
      <c r="M3">
        <v>3.25</v>
      </c>
      <c r="N3">
        <v>3.25</v>
      </c>
      <c r="O3" t="s">
        <v>16</v>
      </c>
      <c r="S3" s="3" t="s">
        <v>108</v>
      </c>
      <c r="T3" s="3"/>
    </row>
    <row r="4" spans="1:21" x14ac:dyDescent="0.3">
      <c r="A4" t="s">
        <v>102</v>
      </c>
      <c r="N4" t="s">
        <v>44</v>
      </c>
      <c r="O4" s="1">
        <f>SUMPRODUCT(F2:N2,F3:N3)</f>
        <v>10123.5</v>
      </c>
      <c r="P4" t="s">
        <v>16</v>
      </c>
    </row>
    <row r="5" spans="1:21" x14ac:dyDescent="0.3">
      <c r="A5" t="s">
        <v>103</v>
      </c>
      <c r="D5" t="s">
        <v>8</v>
      </c>
    </row>
    <row r="6" spans="1:21" x14ac:dyDescent="0.3">
      <c r="A6" t="s">
        <v>104</v>
      </c>
    </row>
    <row r="7" spans="1:21" x14ac:dyDescent="0.3">
      <c r="A7" t="s">
        <v>105</v>
      </c>
      <c r="D7" t="s">
        <v>37</v>
      </c>
      <c r="F7">
        <v>1</v>
      </c>
      <c r="I7">
        <v>1</v>
      </c>
      <c r="L7">
        <v>1</v>
      </c>
      <c r="O7" s="4">
        <f>SUMPRODUCT($F$2:$N$2,F7:N7)</f>
        <v>1200</v>
      </c>
      <c r="P7" t="s">
        <v>36</v>
      </c>
      <c r="Q7">
        <v>1200</v>
      </c>
      <c r="R7" t="s">
        <v>46</v>
      </c>
      <c r="T7" t="s">
        <v>106</v>
      </c>
    </row>
    <row r="8" spans="1:21" x14ac:dyDescent="0.3">
      <c r="D8" t="s">
        <v>38</v>
      </c>
      <c r="G8">
        <v>1</v>
      </c>
      <c r="J8">
        <v>1</v>
      </c>
      <c r="M8">
        <v>1</v>
      </c>
      <c r="O8" s="4">
        <f>SUMPRODUCT($F$2:$N$2,F8:N8)</f>
        <v>900</v>
      </c>
      <c r="P8" t="s">
        <v>36</v>
      </c>
      <c r="Q8">
        <v>900</v>
      </c>
      <c r="R8" t="s">
        <v>46</v>
      </c>
    </row>
    <row r="9" spans="1:21" x14ac:dyDescent="0.3">
      <c r="D9" t="s">
        <v>39</v>
      </c>
      <c r="H9">
        <v>1</v>
      </c>
      <c r="K9">
        <v>1</v>
      </c>
      <c r="N9">
        <v>1</v>
      </c>
      <c r="O9" s="4">
        <f t="shared" ref="O9:O16" si="0">SUMPRODUCT($F$2:$N$2,F9:N9)</f>
        <v>2400</v>
      </c>
      <c r="P9" t="s">
        <v>36</v>
      </c>
      <c r="Q9">
        <v>2400</v>
      </c>
      <c r="R9" t="s">
        <v>46</v>
      </c>
    </row>
    <row r="10" spans="1:21" x14ac:dyDescent="0.3">
      <c r="D10" s="21" t="s">
        <v>40</v>
      </c>
      <c r="E10" s="21"/>
      <c r="F10" s="21">
        <v>0.5</v>
      </c>
      <c r="G10" s="21"/>
      <c r="H10" s="21"/>
      <c r="I10" s="21">
        <v>-0.5</v>
      </c>
      <c r="J10" s="21"/>
      <c r="K10" s="21"/>
      <c r="L10" s="21">
        <v>-0.5</v>
      </c>
      <c r="M10" s="21"/>
      <c r="N10" s="21"/>
      <c r="O10" s="4">
        <f>SUMPRODUCT($F$2:$N$2,F10:N10)</f>
        <v>0</v>
      </c>
      <c r="P10" s="21" t="s">
        <v>11</v>
      </c>
      <c r="Q10" s="21">
        <v>0</v>
      </c>
      <c r="R10" s="21"/>
      <c r="S10" s="21"/>
      <c r="T10" s="5" t="s">
        <v>107</v>
      </c>
      <c r="U10" s="5"/>
    </row>
    <row r="11" spans="1:21" x14ac:dyDescent="0.3">
      <c r="D11" s="21" t="s">
        <v>41</v>
      </c>
      <c r="F11" s="21">
        <v>-0.2</v>
      </c>
      <c r="G11" s="21"/>
      <c r="H11" s="21"/>
      <c r="I11" s="21">
        <v>0.8</v>
      </c>
      <c r="J11" s="21"/>
      <c r="K11" s="21"/>
      <c r="L11" s="21">
        <v>-0.2</v>
      </c>
      <c r="M11" s="21"/>
      <c r="N11" s="21"/>
      <c r="O11" s="4">
        <f t="shared" si="0"/>
        <v>360</v>
      </c>
      <c r="P11" s="21" t="s">
        <v>36</v>
      </c>
      <c r="Q11" s="21">
        <v>0</v>
      </c>
      <c r="R11" s="21"/>
      <c r="S11" s="21"/>
    </row>
    <row r="12" spans="1:21" x14ac:dyDescent="0.3">
      <c r="D12" s="21" t="s">
        <v>42</v>
      </c>
      <c r="E12" s="21"/>
      <c r="F12" s="21"/>
      <c r="G12" s="21">
        <v>-0.3</v>
      </c>
      <c r="H12" s="21"/>
      <c r="I12" s="21"/>
      <c r="J12" s="21">
        <v>-0.3</v>
      </c>
      <c r="K12" s="21"/>
      <c r="L12" s="21"/>
      <c r="M12" s="21">
        <v>0.7</v>
      </c>
      <c r="N12" s="21"/>
      <c r="O12" s="4">
        <f t="shared" si="0"/>
        <v>0</v>
      </c>
      <c r="P12" s="21" t="s">
        <v>36</v>
      </c>
      <c r="Q12" s="21">
        <v>0</v>
      </c>
      <c r="R12" s="21"/>
      <c r="S12" s="21"/>
    </row>
    <row r="13" spans="1:21" x14ac:dyDescent="0.3">
      <c r="A13" t="s">
        <v>23</v>
      </c>
      <c r="D13" s="21" t="s">
        <v>42</v>
      </c>
      <c r="E13" s="21"/>
      <c r="F13" s="21"/>
      <c r="G13" s="21">
        <v>-0.3</v>
      </c>
      <c r="H13" s="21"/>
      <c r="I13" s="21"/>
      <c r="J13" s="21">
        <v>0.7</v>
      </c>
      <c r="K13" s="21"/>
      <c r="L13" s="21"/>
      <c r="M13" s="21">
        <v>-0.3</v>
      </c>
      <c r="N13" s="21"/>
      <c r="O13" s="4">
        <f t="shared" si="0"/>
        <v>180</v>
      </c>
      <c r="P13" s="21" t="s">
        <v>36</v>
      </c>
      <c r="Q13" s="21">
        <v>0</v>
      </c>
      <c r="R13" s="21"/>
      <c r="S13" s="21"/>
    </row>
    <row r="14" spans="1:21" x14ac:dyDescent="0.3">
      <c r="D14" s="21" t="s">
        <v>42</v>
      </c>
      <c r="E14" s="21"/>
      <c r="F14" s="21"/>
      <c r="G14" s="21">
        <v>0.8</v>
      </c>
      <c r="H14" s="21"/>
      <c r="I14" s="21"/>
      <c r="J14" s="21">
        <v>-0.2</v>
      </c>
      <c r="K14" s="21"/>
      <c r="L14" s="21"/>
      <c r="M14" s="21">
        <v>-0.2</v>
      </c>
      <c r="N14" s="21"/>
      <c r="O14" s="7">
        <f t="shared" si="0"/>
        <v>-2.8421709430404007E-14</v>
      </c>
      <c r="P14" s="21" t="s">
        <v>11</v>
      </c>
      <c r="Q14" s="21">
        <v>0</v>
      </c>
      <c r="R14" s="21"/>
      <c r="S14" s="21"/>
    </row>
    <row r="15" spans="1:21" x14ac:dyDescent="0.3">
      <c r="A15" t="s">
        <v>47</v>
      </c>
      <c r="D15" s="21" t="s">
        <v>43</v>
      </c>
      <c r="E15" s="21"/>
      <c r="F15" s="21"/>
      <c r="G15" s="21"/>
      <c r="H15" s="21">
        <v>0.5</v>
      </c>
      <c r="I15" s="21"/>
      <c r="J15" s="21"/>
      <c r="K15" s="21">
        <v>-0.5</v>
      </c>
      <c r="L15" s="21"/>
      <c r="M15" s="21"/>
      <c r="N15" s="21">
        <v>-0.5</v>
      </c>
      <c r="O15" s="4">
        <f>SUMPRODUCT($F$2:$N$2,F15:N15)</f>
        <v>480.00000000000006</v>
      </c>
      <c r="P15" s="21" t="s">
        <v>36</v>
      </c>
      <c r="Q15" s="21">
        <v>0</v>
      </c>
      <c r="R15" s="21"/>
      <c r="S15" s="21"/>
    </row>
    <row r="16" spans="1:21" x14ac:dyDescent="0.3">
      <c r="D16" s="21" t="s">
        <v>43</v>
      </c>
      <c r="E16" s="21"/>
      <c r="F16" s="21"/>
      <c r="G16" s="21"/>
      <c r="H16" s="21">
        <v>0.3</v>
      </c>
      <c r="I16" s="21"/>
      <c r="J16" s="21"/>
      <c r="K16" s="21">
        <v>-0.7</v>
      </c>
      <c r="L16" s="21"/>
      <c r="M16" s="21"/>
      <c r="N16" s="21">
        <v>-0.7</v>
      </c>
      <c r="O16" s="7">
        <f t="shared" si="0"/>
        <v>5.6843418860808015E-14</v>
      </c>
      <c r="P16" s="21" t="s">
        <v>11</v>
      </c>
      <c r="Q16" s="21">
        <v>0</v>
      </c>
      <c r="R16" s="21"/>
      <c r="S16" s="21"/>
    </row>
    <row r="17" spans="4:19" x14ac:dyDescent="0.3">
      <c r="D17" s="21" t="s">
        <v>43</v>
      </c>
      <c r="E17" s="21"/>
      <c r="F17" s="21"/>
      <c r="G17" s="21"/>
      <c r="H17" s="21">
        <v>-0.1</v>
      </c>
      <c r="I17" s="21"/>
      <c r="J17" s="21"/>
      <c r="K17" s="21">
        <v>-0.1</v>
      </c>
      <c r="L17" s="21"/>
      <c r="M17" s="21"/>
      <c r="N17" s="21">
        <v>0.9</v>
      </c>
      <c r="O17" s="7">
        <f>SUMPRODUCT($F$2:$N$2,F17:N17)</f>
        <v>-8.5265128291212022E-14</v>
      </c>
      <c r="P17" s="21" t="s">
        <v>36</v>
      </c>
      <c r="Q17" s="21">
        <v>0</v>
      </c>
      <c r="R17" s="21"/>
      <c r="S17" s="21"/>
    </row>
    <row r="18" spans="4:19" x14ac:dyDescent="0.3"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N4" sqref="N4:P4"/>
    </sheetView>
  </sheetViews>
  <sheetFormatPr defaultRowHeight="14.5" x14ac:dyDescent="0.35"/>
  <sheetData>
    <row r="1" spans="1:20" ht="14.4" x14ac:dyDescent="0.3">
      <c r="A1" t="s">
        <v>26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</row>
    <row r="2" spans="1:20" ht="14.4" x14ac:dyDescent="0.3">
      <c r="F2" s="2">
        <v>0</v>
      </c>
      <c r="G2" s="2">
        <v>100</v>
      </c>
      <c r="H2" s="2">
        <v>400</v>
      </c>
      <c r="I2" s="2">
        <v>200</v>
      </c>
      <c r="J2" s="2">
        <v>600</v>
      </c>
      <c r="K2" s="2">
        <v>0</v>
      </c>
      <c r="L2" s="2">
        <v>700</v>
      </c>
      <c r="M2" s="2">
        <v>0</v>
      </c>
      <c r="N2" s="2">
        <v>0</v>
      </c>
      <c r="O2" t="s">
        <v>57</v>
      </c>
    </row>
    <row r="3" spans="1:20" ht="14.4" x14ac:dyDescent="0.3">
      <c r="F3">
        <v>600</v>
      </c>
      <c r="G3">
        <v>450</v>
      </c>
      <c r="H3">
        <v>300</v>
      </c>
      <c r="I3">
        <v>600</v>
      </c>
      <c r="J3">
        <v>450</v>
      </c>
      <c r="K3">
        <v>300</v>
      </c>
      <c r="L3">
        <v>600</v>
      </c>
      <c r="M3">
        <v>450</v>
      </c>
      <c r="N3">
        <v>300</v>
      </c>
      <c r="O3" t="s">
        <v>16</v>
      </c>
    </row>
    <row r="4" spans="1:20" ht="14.4" x14ac:dyDescent="0.3">
      <c r="N4" t="s">
        <v>4</v>
      </c>
      <c r="O4" s="1">
        <f>SUMPRODUCT(F2:N2,F3:N3)</f>
        <v>975000</v>
      </c>
      <c r="P4" t="s">
        <v>16</v>
      </c>
    </row>
    <row r="5" spans="1:20" ht="14.4" x14ac:dyDescent="0.3">
      <c r="O5" t="s">
        <v>10</v>
      </c>
      <c r="Q5" t="s">
        <v>12</v>
      </c>
    </row>
    <row r="6" spans="1:20" ht="14.4" x14ac:dyDescent="0.3">
      <c r="C6" s="21" t="s">
        <v>58</v>
      </c>
      <c r="D6" s="21"/>
      <c r="E6" s="21"/>
      <c r="F6" s="21">
        <v>1</v>
      </c>
      <c r="G6" s="21"/>
      <c r="H6" s="21"/>
      <c r="I6" s="21">
        <v>1</v>
      </c>
      <c r="J6" s="21"/>
      <c r="K6" s="21"/>
      <c r="L6" s="21">
        <v>1</v>
      </c>
      <c r="M6" s="21"/>
      <c r="N6" s="21"/>
      <c r="O6" s="21">
        <f>SUMPRODUCT($F$2:$N$2,F6:N6)</f>
        <v>900</v>
      </c>
      <c r="P6" s="21" t="s">
        <v>11</v>
      </c>
      <c r="Q6" s="21">
        <v>900</v>
      </c>
      <c r="R6" s="21" t="s">
        <v>57</v>
      </c>
      <c r="S6" s="21"/>
      <c r="T6" t="s">
        <v>109</v>
      </c>
    </row>
    <row r="7" spans="1:20" ht="14.4" x14ac:dyDescent="0.3">
      <c r="C7" s="21" t="s">
        <v>59</v>
      </c>
      <c r="D7" s="21"/>
      <c r="E7" s="21"/>
      <c r="F7" s="21"/>
      <c r="G7" s="21">
        <v>1</v>
      </c>
      <c r="H7" s="21"/>
      <c r="I7" s="21"/>
      <c r="J7" s="21">
        <v>1</v>
      </c>
      <c r="K7" s="21"/>
      <c r="L7" s="21"/>
      <c r="M7" s="21">
        <v>1</v>
      </c>
      <c r="N7" s="21"/>
      <c r="O7" s="21">
        <f>SUMPRODUCT($F$2:$N$2,F7:N7)</f>
        <v>700</v>
      </c>
      <c r="P7" s="21" t="s">
        <v>11</v>
      </c>
      <c r="Q7" s="21">
        <v>700</v>
      </c>
      <c r="R7" s="21" t="s">
        <v>57</v>
      </c>
      <c r="S7" s="21"/>
    </row>
    <row r="8" spans="1:20" ht="14.4" x14ac:dyDescent="0.3">
      <c r="C8" s="21" t="s">
        <v>60</v>
      </c>
      <c r="D8" s="21"/>
      <c r="E8" s="21"/>
      <c r="F8" s="21"/>
      <c r="G8" s="21"/>
      <c r="H8" s="21">
        <v>1</v>
      </c>
      <c r="I8" s="21"/>
      <c r="J8" s="21"/>
      <c r="K8" s="21">
        <v>1</v>
      </c>
      <c r="L8" s="21"/>
      <c r="M8" s="21"/>
      <c r="N8" s="21">
        <v>1</v>
      </c>
      <c r="O8" s="21">
        <f t="shared" ref="O8:O13" si="0">SUMPRODUCT($F$2:$N$2,F8:N8)</f>
        <v>400</v>
      </c>
      <c r="P8" s="21" t="s">
        <v>11</v>
      </c>
      <c r="Q8" s="21">
        <v>1000</v>
      </c>
      <c r="R8" s="21" t="s">
        <v>57</v>
      </c>
      <c r="S8" s="21"/>
    </row>
    <row r="9" spans="1:20" ht="14.4" x14ac:dyDescent="0.3">
      <c r="C9" s="21" t="s">
        <v>61</v>
      </c>
      <c r="D9" s="21"/>
      <c r="E9" s="21"/>
      <c r="F9" s="21">
        <v>1</v>
      </c>
      <c r="G9" s="21">
        <v>1</v>
      </c>
      <c r="H9" s="21">
        <v>1</v>
      </c>
      <c r="I9" s="21"/>
      <c r="J9" s="21"/>
      <c r="K9" s="21"/>
      <c r="L9" s="21"/>
      <c r="M9" s="21"/>
      <c r="N9" s="21"/>
      <c r="O9" s="21">
        <f t="shared" si="0"/>
        <v>500</v>
      </c>
      <c r="P9" s="21" t="s">
        <v>36</v>
      </c>
      <c r="Q9" s="21">
        <v>300</v>
      </c>
      <c r="R9" s="21" t="s">
        <v>57</v>
      </c>
      <c r="S9" s="21"/>
    </row>
    <row r="10" spans="1:20" ht="14.4" x14ac:dyDescent="0.3">
      <c r="C10" s="21" t="s">
        <v>65</v>
      </c>
      <c r="D10" s="21"/>
      <c r="E10" s="21"/>
      <c r="F10" s="21"/>
      <c r="G10" s="21"/>
      <c r="H10" s="21"/>
      <c r="I10" s="21">
        <v>1</v>
      </c>
      <c r="J10" s="21">
        <v>1</v>
      </c>
      <c r="K10" s="21">
        <v>1</v>
      </c>
      <c r="L10" s="21"/>
      <c r="M10" s="21"/>
      <c r="N10" s="21"/>
      <c r="O10" s="21">
        <f>SUMPRODUCT($F$2:$N$2,F10:N10)</f>
        <v>800</v>
      </c>
      <c r="P10" s="21" t="s">
        <v>36</v>
      </c>
      <c r="Q10" s="21">
        <v>480</v>
      </c>
      <c r="R10" s="21" t="s">
        <v>57</v>
      </c>
      <c r="S10" s="21"/>
    </row>
    <row r="11" spans="1:20" ht="14.4" x14ac:dyDescent="0.3">
      <c r="C11" s="21" t="s">
        <v>66</v>
      </c>
      <c r="D11" s="21"/>
      <c r="E11" s="21"/>
      <c r="F11" s="21"/>
      <c r="G11" s="21"/>
      <c r="H11" s="21"/>
      <c r="I11" s="21"/>
      <c r="J11" s="21"/>
      <c r="K11" s="21"/>
      <c r="L11" s="21">
        <v>1</v>
      </c>
      <c r="M11" s="21">
        <v>1</v>
      </c>
      <c r="N11" s="21">
        <v>1</v>
      </c>
      <c r="O11" s="21">
        <f t="shared" si="0"/>
        <v>700</v>
      </c>
      <c r="P11" s="21" t="s">
        <v>36</v>
      </c>
      <c r="Q11" s="21">
        <v>420</v>
      </c>
      <c r="R11" s="21" t="s">
        <v>57</v>
      </c>
      <c r="S11" s="21"/>
    </row>
    <row r="12" spans="1:20" ht="14.4" x14ac:dyDescent="0.3">
      <c r="C12" s="21" t="s">
        <v>62</v>
      </c>
      <c r="D12" s="21"/>
      <c r="E12" s="21"/>
      <c r="F12" s="21">
        <v>1</v>
      </c>
      <c r="G12" s="21">
        <v>1</v>
      </c>
      <c r="H12" s="21">
        <v>1</v>
      </c>
      <c r="I12" s="21"/>
      <c r="J12" s="21"/>
      <c r="K12" s="21"/>
      <c r="L12" s="21"/>
      <c r="M12" s="21"/>
      <c r="N12" s="21"/>
      <c r="O12" s="21">
        <f t="shared" si="0"/>
        <v>500</v>
      </c>
      <c r="P12" s="21" t="s">
        <v>11</v>
      </c>
      <c r="Q12" s="21">
        <v>500</v>
      </c>
      <c r="R12" s="21" t="s">
        <v>57</v>
      </c>
      <c r="S12" t="s">
        <v>110</v>
      </c>
    </row>
    <row r="13" spans="1:20" ht="14.4" x14ac:dyDescent="0.3">
      <c r="C13" s="21" t="s">
        <v>63</v>
      </c>
      <c r="D13" s="21"/>
      <c r="E13" s="21"/>
      <c r="F13" s="21"/>
      <c r="G13" s="21"/>
      <c r="H13" s="21"/>
      <c r="I13" s="21">
        <v>1</v>
      </c>
      <c r="J13" s="21">
        <v>1</v>
      </c>
      <c r="K13" s="21">
        <v>1</v>
      </c>
      <c r="L13" s="21"/>
      <c r="M13" s="21"/>
      <c r="N13" s="21"/>
      <c r="O13" s="21">
        <f t="shared" si="0"/>
        <v>800</v>
      </c>
      <c r="P13" s="21" t="s">
        <v>11</v>
      </c>
      <c r="Q13" s="21">
        <v>800</v>
      </c>
      <c r="R13" s="21" t="s">
        <v>57</v>
      </c>
      <c r="S13" s="21"/>
    </row>
    <row r="14" spans="1:20" ht="14.4" x14ac:dyDescent="0.3">
      <c r="C14" s="21" t="s">
        <v>64</v>
      </c>
      <c r="D14" s="21"/>
      <c r="E14" s="21"/>
      <c r="F14" s="21"/>
      <c r="G14" s="21"/>
      <c r="H14" s="21"/>
      <c r="I14" s="21"/>
      <c r="J14" s="21"/>
      <c r="K14" s="21"/>
      <c r="L14" s="21">
        <v>1</v>
      </c>
      <c r="M14" s="21">
        <v>1</v>
      </c>
      <c r="N14" s="21">
        <v>1</v>
      </c>
      <c r="O14" s="21">
        <f>SUMPRODUCT($F$2:$N$2,F14:N14)</f>
        <v>700</v>
      </c>
      <c r="P14" s="21" t="s">
        <v>11</v>
      </c>
      <c r="Q14" s="21">
        <v>700</v>
      </c>
      <c r="R14" s="21" t="s">
        <v>57</v>
      </c>
      <c r="S14" s="21"/>
    </row>
    <row r="15" spans="1:20" ht="14.4" x14ac:dyDescent="0.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20" ht="15" thickBot="1" x14ac:dyDescent="0.35"/>
    <row r="17" spans="6:11" ht="14.4" x14ac:dyDescent="0.3">
      <c r="F17" s="10"/>
      <c r="G17" s="11" t="s">
        <v>67</v>
      </c>
      <c r="H17" s="11" t="s">
        <v>69</v>
      </c>
      <c r="I17" s="11" t="s">
        <v>70</v>
      </c>
      <c r="J17" s="11"/>
      <c r="K17" s="12"/>
    </row>
    <row r="18" spans="6:11" ht="14.4" x14ac:dyDescent="0.3">
      <c r="F18" s="13" t="s">
        <v>68</v>
      </c>
      <c r="G18" s="14">
        <v>0</v>
      </c>
      <c r="H18" s="14">
        <v>200</v>
      </c>
      <c r="I18" s="14">
        <v>700</v>
      </c>
      <c r="J18" s="14"/>
      <c r="K18" s="15">
        <f>SUM(G18:I18)</f>
        <v>900</v>
      </c>
    </row>
    <row r="19" spans="6:11" ht="14.4" x14ac:dyDescent="0.3">
      <c r="F19" s="13" t="s">
        <v>71</v>
      </c>
      <c r="G19" s="14">
        <v>100</v>
      </c>
      <c r="H19" s="14">
        <v>600</v>
      </c>
      <c r="I19" s="14">
        <v>0</v>
      </c>
      <c r="J19" s="14"/>
      <c r="K19" s="15">
        <f>SUM(G19:I19)</f>
        <v>700</v>
      </c>
    </row>
    <row r="20" spans="6:11" ht="14.4" x14ac:dyDescent="0.3">
      <c r="F20" s="13" t="s">
        <v>72</v>
      </c>
      <c r="G20" s="14">
        <v>400</v>
      </c>
      <c r="H20" s="14">
        <v>0</v>
      </c>
      <c r="I20" s="14">
        <v>0</v>
      </c>
      <c r="J20" s="14"/>
      <c r="K20" s="15">
        <f>SUM(G20:I20)</f>
        <v>400</v>
      </c>
    </row>
    <row r="21" spans="6:11" ht="15" thickBot="1" x14ac:dyDescent="0.35">
      <c r="F21" s="13"/>
      <c r="G21" s="9">
        <f>SUM(G18:G20)</f>
        <v>500</v>
      </c>
      <c r="H21" s="9">
        <f>SUM(H18:H20)</f>
        <v>800</v>
      </c>
      <c r="I21" s="9">
        <f>SUM(I18:I20)</f>
        <v>700</v>
      </c>
      <c r="J21" s="14"/>
      <c r="K21" s="15"/>
    </row>
    <row r="22" spans="6:11" ht="15.65" thickTop="1" thickBot="1" x14ac:dyDescent="0.35">
      <c r="F22" s="16"/>
      <c r="G22" s="17"/>
      <c r="H22" s="17"/>
      <c r="I22" s="17"/>
      <c r="J22" s="17"/>
      <c r="K2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P15" sqref="P15"/>
    </sheetView>
  </sheetViews>
  <sheetFormatPr defaultRowHeight="14.5" x14ac:dyDescent="0.35"/>
  <cols>
    <col min="10" max="10" width="10.36328125" customWidth="1"/>
  </cols>
  <sheetData>
    <row r="1" spans="1:17" ht="14.4" x14ac:dyDescent="0.3">
      <c r="A1" t="s">
        <v>26</v>
      </c>
      <c r="F1" t="s">
        <v>73</v>
      </c>
      <c r="G1" t="s">
        <v>74</v>
      </c>
      <c r="H1" t="s">
        <v>1</v>
      </c>
      <c r="I1" t="s">
        <v>75</v>
      </c>
    </row>
    <row r="2" spans="1:17" ht="14.4" x14ac:dyDescent="0.3">
      <c r="F2" s="3">
        <v>399999.99999999977</v>
      </c>
      <c r="G2" s="3">
        <v>1600000.0000000002</v>
      </c>
      <c r="H2" s="3">
        <v>399999.99999999983</v>
      </c>
      <c r="I2" s="3">
        <v>1600000</v>
      </c>
      <c r="J2" t="s">
        <v>16</v>
      </c>
    </row>
    <row r="3" spans="1:17" x14ac:dyDescent="0.35">
      <c r="F3">
        <v>0.02</v>
      </c>
      <c r="G3">
        <v>0.09</v>
      </c>
      <c r="H3">
        <v>0.06</v>
      </c>
      <c r="I3">
        <v>0.04</v>
      </c>
      <c r="J3" t="s">
        <v>78</v>
      </c>
    </row>
    <row r="4" spans="1:17" x14ac:dyDescent="0.35">
      <c r="I4" t="s">
        <v>76</v>
      </c>
      <c r="J4" s="1">
        <f>SUMPRODUCT(F2:I2,F3:I3)</f>
        <v>240000.00000000003</v>
      </c>
      <c r="K4" t="s">
        <v>77</v>
      </c>
      <c r="P4" s="22" t="s">
        <v>115</v>
      </c>
      <c r="Q4" s="22"/>
    </row>
    <row r="5" spans="1:17" x14ac:dyDescent="0.35">
      <c r="P5" s="22"/>
      <c r="Q5" s="22"/>
    </row>
    <row r="6" spans="1:17" x14ac:dyDescent="0.35">
      <c r="J6" t="s">
        <v>10</v>
      </c>
      <c r="L6" t="s">
        <v>12</v>
      </c>
      <c r="P6" s="22"/>
      <c r="Q6" s="22"/>
    </row>
    <row r="7" spans="1:17" x14ac:dyDescent="0.35">
      <c r="F7">
        <v>1</v>
      </c>
      <c r="G7">
        <v>1</v>
      </c>
      <c r="H7">
        <v>1</v>
      </c>
      <c r="I7">
        <v>1</v>
      </c>
      <c r="J7" s="8">
        <f>SUMPRODUCT($F$2:$I$2,F7:I7)</f>
        <v>4000000</v>
      </c>
      <c r="K7" t="s">
        <v>79</v>
      </c>
      <c r="L7">
        <v>4000000</v>
      </c>
      <c r="M7" t="s">
        <v>16</v>
      </c>
      <c r="P7" s="22"/>
      <c r="Q7" s="22"/>
    </row>
    <row r="8" spans="1:17" x14ac:dyDescent="0.35">
      <c r="F8">
        <v>0.6</v>
      </c>
      <c r="G8">
        <v>-0.4</v>
      </c>
      <c r="H8">
        <v>-0.4</v>
      </c>
      <c r="I8">
        <v>-0.4</v>
      </c>
      <c r="J8" s="8">
        <f t="shared" ref="J8:J13" si="0">SUMPRODUCT($F$2:$I$2,F8:I8)</f>
        <v>-1200000.0000000002</v>
      </c>
      <c r="K8" t="s">
        <v>11</v>
      </c>
      <c r="L8">
        <v>0</v>
      </c>
    </row>
    <row r="9" spans="1:17" ht="14.4" x14ac:dyDescent="0.3">
      <c r="F9">
        <v>-0.4</v>
      </c>
      <c r="G9">
        <v>0.6</v>
      </c>
      <c r="H9">
        <v>-0.4</v>
      </c>
      <c r="I9">
        <v>-0.4</v>
      </c>
      <c r="J9" s="19">
        <f t="shared" si="0"/>
        <v>2.3283064365386963E-10</v>
      </c>
      <c r="K9" t="s">
        <v>11</v>
      </c>
      <c r="L9">
        <v>0</v>
      </c>
    </row>
    <row r="10" spans="1:17" ht="14.4" x14ac:dyDescent="0.3">
      <c r="F10">
        <v>-0.4</v>
      </c>
      <c r="G10">
        <v>-0.4</v>
      </c>
      <c r="H10">
        <v>0.6</v>
      </c>
      <c r="I10">
        <v>-0.4</v>
      </c>
      <c r="J10" s="8">
        <f t="shared" si="0"/>
        <v>-1200000</v>
      </c>
      <c r="K10" t="s">
        <v>11</v>
      </c>
      <c r="L10">
        <v>0</v>
      </c>
    </row>
    <row r="11" spans="1:17" ht="14.4" x14ac:dyDescent="0.3">
      <c r="F11">
        <v>-0.4</v>
      </c>
      <c r="G11">
        <v>-0.4</v>
      </c>
      <c r="H11">
        <v>-0.4</v>
      </c>
      <c r="I11">
        <v>0.6</v>
      </c>
      <c r="J11" s="8">
        <f>SUMPRODUCT($F$2:$I$2,F11:I11)</f>
        <v>0</v>
      </c>
      <c r="K11" t="s">
        <v>11</v>
      </c>
      <c r="L11">
        <v>0</v>
      </c>
    </row>
    <row r="12" spans="1:17" ht="14.4" x14ac:dyDescent="0.3">
      <c r="G12">
        <v>1</v>
      </c>
      <c r="H12">
        <v>-1</v>
      </c>
      <c r="I12">
        <v>-1</v>
      </c>
      <c r="J12" s="8">
        <f t="shared" si="0"/>
        <v>-399999.99999999953</v>
      </c>
      <c r="K12" t="s">
        <v>11</v>
      </c>
      <c r="L12">
        <v>0</v>
      </c>
    </row>
    <row r="13" spans="1:17" ht="14.4" x14ac:dyDescent="0.3">
      <c r="F13">
        <v>1</v>
      </c>
      <c r="H13">
        <v>-1</v>
      </c>
      <c r="J13" s="19">
        <f t="shared" si="0"/>
        <v>-5.8207660913467407E-11</v>
      </c>
      <c r="K13" t="s">
        <v>36</v>
      </c>
      <c r="L13">
        <v>0</v>
      </c>
    </row>
  </sheetData>
  <mergeCells count="1">
    <mergeCell ref="P4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8" sqref="L8"/>
    </sheetView>
  </sheetViews>
  <sheetFormatPr defaultRowHeight="14.5" x14ac:dyDescent="0.35"/>
  <cols>
    <col min="10" max="10" width="14.08984375" customWidth="1"/>
  </cols>
  <sheetData>
    <row r="1" spans="1:13" x14ac:dyDescent="0.3">
      <c r="A1" t="s">
        <v>26</v>
      </c>
      <c r="F1" t="s">
        <v>73</v>
      </c>
      <c r="G1" t="s">
        <v>74</v>
      </c>
      <c r="H1" t="s">
        <v>1</v>
      </c>
      <c r="I1" t="s">
        <v>75</v>
      </c>
    </row>
    <row r="2" spans="1:13" x14ac:dyDescent="0.3">
      <c r="F2" s="3">
        <v>800000.00000000023</v>
      </c>
      <c r="G2" s="3">
        <v>1600000</v>
      </c>
      <c r="H2" s="3">
        <v>799999.99999999988</v>
      </c>
      <c r="I2" s="3">
        <v>800000</v>
      </c>
      <c r="J2" t="s">
        <v>16</v>
      </c>
    </row>
    <row r="3" spans="1:13" x14ac:dyDescent="0.3">
      <c r="F3">
        <v>0.02</v>
      </c>
      <c r="G3">
        <v>0.09</v>
      </c>
      <c r="H3">
        <v>0.06</v>
      </c>
      <c r="I3">
        <v>0.04</v>
      </c>
      <c r="J3" t="s">
        <v>78</v>
      </c>
    </row>
    <row r="4" spans="1:13" x14ac:dyDescent="0.3">
      <c r="I4" t="s">
        <v>76</v>
      </c>
      <c r="J4" s="1">
        <f>SUMPRODUCT(F2:I2,F3:I3)</f>
        <v>240000</v>
      </c>
      <c r="K4" t="s">
        <v>77</v>
      </c>
    </row>
    <row r="6" spans="1:13" x14ac:dyDescent="0.3">
      <c r="J6" t="s">
        <v>10</v>
      </c>
      <c r="L6" t="s">
        <v>12</v>
      </c>
    </row>
    <row r="7" spans="1:13" x14ac:dyDescent="0.3">
      <c r="F7">
        <v>1</v>
      </c>
      <c r="G7">
        <v>1</v>
      </c>
      <c r="H7">
        <v>1</v>
      </c>
      <c r="I7">
        <v>1</v>
      </c>
      <c r="J7" s="8">
        <f>SUMPRODUCT($F$2:$I$2,F7:I7)</f>
        <v>4000000</v>
      </c>
      <c r="K7" t="s">
        <v>79</v>
      </c>
      <c r="L7">
        <v>4000000</v>
      </c>
      <c r="M7" t="s">
        <v>16</v>
      </c>
    </row>
    <row r="8" spans="1:13" x14ac:dyDescent="0.3">
      <c r="F8">
        <v>1</v>
      </c>
      <c r="J8" s="8">
        <f>SUMPRODUCT($F$2:$I$2,F8:I8)</f>
        <v>800000.00000000023</v>
      </c>
      <c r="K8" t="s">
        <v>11</v>
      </c>
      <c r="L8">
        <v>1600000</v>
      </c>
    </row>
    <row r="9" spans="1:13" x14ac:dyDescent="0.3">
      <c r="G9">
        <v>1</v>
      </c>
      <c r="J9" s="20">
        <f t="shared" ref="J9:J13" si="0">SUMPRODUCT($F$2:$I$2,F9:I9)</f>
        <v>1600000</v>
      </c>
      <c r="K9" t="s">
        <v>11</v>
      </c>
      <c r="L9">
        <v>1600000</v>
      </c>
    </row>
    <row r="10" spans="1:13" x14ac:dyDescent="0.3">
      <c r="H10">
        <v>1</v>
      </c>
      <c r="J10" s="8">
        <f t="shared" si="0"/>
        <v>799999.99999999988</v>
      </c>
      <c r="K10" t="s">
        <v>11</v>
      </c>
      <c r="L10">
        <v>1600000</v>
      </c>
    </row>
    <row r="11" spans="1:13" x14ac:dyDescent="0.3">
      <c r="I11">
        <v>1</v>
      </c>
      <c r="J11" s="8">
        <f t="shared" si="0"/>
        <v>800000</v>
      </c>
      <c r="K11" t="s">
        <v>11</v>
      </c>
      <c r="L11">
        <v>1600000</v>
      </c>
    </row>
    <row r="12" spans="1:13" x14ac:dyDescent="0.3">
      <c r="G12">
        <v>1</v>
      </c>
      <c r="H12">
        <v>-1</v>
      </c>
      <c r="I12">
        <v>-1</v>
      </c>
      <c r="J12" s="19">
        <f t="shared" si="0"/>
        <v>1.1641532182693481E-10</v>
      </c>
      <c r="K12" t="s">
        <v>11</v>
      </c>
      <c r="L12">
        <v>0</v>
      </c>
    </row>
    <row r="13" spans="1:13" x14ac:dyDescent="0.3">
      <c r="F13">
        <v>1</v>
      </c>
      <c r="H13">
        <v>-1</v>
      </c>
      <c r="J13" s="19">
        <f t="shared" si="0"/>
        <v>3.4924596548080444E-10</v>
      </c>
      <c r="K13" t="s">
        <v>36</v>
      </c>
      <c r="L13">
        <v>0</v>
      </c>
    </row>
    <row r="16" spans="1:13" x14ac:dyDescent="0.3">
      <c r="F16" t="s">
        <v>73</v>
      </c>
      <c r="G16" t="s">
        <v>111</v>
      </c>
    </row>
    <row r="17" spans="6:6" x14ac:dyDescent="0.3">
      <c r="F17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M25" sqref="M25"/>
    </sheetView>
  </sheetViews>
  <sheetFormatPr defaultRowHeight="14.5" x14ac:dyDescent="0.35"/>
  <cols>
    <col min="8" max="8" width="11.1796875" bestFit="1" customWidth="1"/>
  </cols>
  <sheetData>
    <row r="1" spans="1:19" x14ac:dyDescent="0.3">
      <c r="A1" t="s">
        <v>26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9" x14ac:dyDescent="0.3">
      <c r="E2" t="s">
        <v>94</v>
      </c>
      <c r="F2" s="6">
        <v>0</v>
      </c>
      <c r="G2" s="6">
        <v>0</v>
      </c>
      <c r="H2" s="6">
        <v>0</v>
      </c>
      <c r="I2" s="6">
        <v>1.6666666666666656</v>
      </c>
      <c r="J2" s="6">
        <v>0</v>
      </c>
      <c r="K2" s="6">
        <v>0.30434782608695876</v>
      </c>
      <c r="L2" s="6">
        <v>1.5</v>
      </c>
    </row>
    <row r="3" spans="1:19" x14ac:dyDescent="0.3">
      <c r="E3" t="s">
        <v>93</v>
      </c>
      <c r="F3">
        <v>0.8</v>
      </c>
      <c r="G3">
        <v>3.7</v>
      </c>
      <c r="H3">
        <v>2.2999999999999998</v>
      </c>
      <c r="I3">
        <v>0.9</v>
      </c>
      <c r="J3">
        <v>0.75</v>
      </c>
      <c r="K3">
        <v>0.4</v>
      </c>
      <c r="L3">
        <v>0.83</v>
      </c>
      <c r="M3" s="1">
        <f>SUMPRODUCT(F2:L2,F3:L3)</f>
        <v>2.8667391304347825</v>
      </c>
      <c r="N3" t="s">
        <v>16</v>
      </c>
    </row>
    <row r="4" spans="1:19" x14ac:dyDescent="0.3">
      <c r="R4" s="6" t="s">
        <v>112</v>
      </c>
      <c r="S4" s="6"/>
    </row>
    <row r="5" spans="1:19" x14ac:dyDescent="0.3">
      <c r="M5" t="s">
        <v>10</v>
      </c>
      <c r="O5" t="s">
        <v>12</v>
      </c>
    </row>
    <row r="7" spans="1:19" x14ac:dyDescent="0.3">
      <c r="D7" t="s">
        <v>88</v>
      </c>
      <c r="F7">
        <v>520</v>
      </c>
      <c r="G7">
        <v>500</v>
      </c>
      <c r="H7">
        <v>860</v>
      </c>
      <c r="I7">
        <v>600</v>
      </c>
      <c r="J7">
        <v>50</v>
      </c>
      <c r="K7">
        <v>460</v>
      </c>
      <c r="L7">
        <v>240</v>
      </c>
      <c r="M7">
        <f>SUMPRODUCT($F$2:$L$2,F7:L7)</f>
        <v>1500.0000000000005</v>
      </c>
      <c r="N7" t="s">
        <v>36</v>
      </c>
      <c r="O7">
        <v>1500</v>
      </c>
    </row>
    <row r="8" spans="1:19" x14ac:dyDescent="0.3">
      <c r="A8" t="s">
        <v>47</v>
      </c>
      <c r="D8" t="s">
        <v>88</v>
      </c>
      <c r="F8">
        <v>520</v>
      </c>
      <c r="G8">
        <v>500</v>
      </c>
      <c r="H8">
        <v>860</v>
      </c>
      <c r="I8">
        <v>600</v>
      </c>
      <c r="J8">
        <v>50</v>
      </c>
      <c r="K8">
        <v>460</v>
      </c>
      <c r="L8">
        <v>240</v>
      </c>
      <c r="M8">
        <f t="shared" ref="M8:M14" si="0">SUMPRODUCT($F$2:$L$2,F8:L8)</f>
        <v>1500.0000000000005</v>
      </c>
      <c r="N8" t="s">
        <v>11</v>
      </c>
      <c r="O8">
        <v>2000</v>
      </c>
    </row>
    <row r="9" spans="1:19" x14ac:dyDescent="0.3">
      <c r="D9" t="s">
        <v>87</v>
      </c>
      <c r="F9">
        <v>4.4000000000000004</v>
      </c>
      <c r="G9">
        <v>3.3</v>
      </c>
      <c r="H9">
        <v>0.3</v>
      </c>
      <c r="I9">
        <v>3.4</v>
      </c>
      <c r="J9">
        <v>0.5</v>
      </c>
      <c r="K9">
        <v>2.2000000000000002</v>
      </c>
      <c r="L9">
        <v>0.2</v>
      </c>
      <c r="M9">
        <f t="shared" si="0"/>
        <v>6.636231884057973</v>
      </c>
      <c r="N9" t="s">
        <v>36</v>
      </c>
      <c r="O9">
        <v>5</v>
      </c>
    </row>
    <row r="10" spans="1:19" x14ac:dyDescent="0.3">
      <c r="D10" t="s">
        <v>89</v>
      </c>
      <c r="F10">
        <v>17</v>
      </c>
      <c r="G10">
        <v>85</v>
      </c>
      <c r="H10">
        <v>82</v>
      </c>
      <c r="I10">
        <v>10</v>
      </c>
      <c r="J10">
        <v>6</v>
      </c>
      <c r="K10">
        <v>10</v>
      </c>
      <c r="L10">
        <v>16</v>
      </c>
      <c r="M10">
        <f t="shared" si="0"/>
        <v>43.710144927536248</v>
      </c>
      <c r="N10" t="s">
        <v>36</v>
      </c>
      <c r="O10">
        <v>30</v>
      </c>
    </row>
    <row r="11" spans="1:19" x14ac:dyDescent="0.3">
      <c r="D11" t="s">
        <v>90</v>
      </c>
      <c r="F11">
        <v>0</v>
      </c>
      <c r="G11">
        <v>0</v>
      </c>
      <c r="H11">
        <v>0</v>
      </c>
      <c r="I11">
        <v>30</v>
      </c>
      <c r="J11">
        <v>0</v>
      </c>
      <c r="K11">
        <v>70</v>
      </c>
      <c r="L11">
        <v>22</v>
      </c>
      <c r="M11">
        <f t="shared" si="0"/>
        <v>104.30434782608708</v>
      </c>
      <c r="N11" t="s">
        <v>36</v>
      </c>
      <c r="O11">
        <v>40</v>
      </c>
    </row>
    <row r="12" spans="1:19" x14ac:dyDescent="0.3">
      <c r="D12" t="s">
        <v>91</v>
      </c>
      <c r="F12">
        <v>30</v>
      </c>
      <c r="G12">
        <v>5</v>
      </c>
      <c r="H12">
        <v>75</v>
      </c>
      <c r="I12">
        <v>3</v>
      </c>
      <c r="J12">
        <v>0</v>
      </c>
      <c r="K12">
        <v>0</v>
      </c>
      <c r="L12">
        <v>10</v>
      </c>
      <c r="M12">
        <f t="shared" si="0"/>
        <v>19.999999999999996</v>
      </c>
      <c r="N12" t="s">
        <v>36</v>
      </c>
      <c r="O12">
        <v>20</v>
      </c>
    </row>
    <row r="13" spans="1:19" x14ac:dyDescent="0.3">
      <c r="D13" t="s">
        <v>91</v>
      </c>
      <c r="F13">
        <v>30</v>
      </c>
      <c r="G13">
        <v>5</v>
      </c>
      <c r="H13">
        <v>75</v>
      </c>
      <c r="I13">
        <v>3</v>
      </c>
      <c r="J13">
        <v>0</v>
      </c>
      <c r="K13">
        <v>0</v>
      </c>
      <c r="L13">
        <v>10</v>
      </c>
      <c r="M13">
        <f t="shared" si="0"/>
        <v>19.999999999999996</v>
      </c>
      <c r="N13" t="s">
        <v>11</v>
      </c>
      <c r="O13">
        <v>60</v>
      </c>
    </row>
    <row r="14" spans="1:19" x14ac:dyDescent="0.3">
      <c r="D14" t="s">
        <v>92</v>
      </c>
      <c r="F14">
        <v>180</v>
      </c>
      <c r="G14">
        <v>90</v>
      </c>
      <c r="H14">
        <v>350</v>
      </c>
      <c r="I14">
        <v>0</v>
      </c>
      <c r="J14">
        <v>0</v>
      </c>
      <c r="K14">
        <v>0</v>
      </c>
      <c r="L14">
        <v>20</v>
      </c>
      <c r="M14">
        <f t="shared" si="0"/>
        <v>30</v>
      </c>
      <c r="N14" t="s">
        <v>11</v>
      </c>
      <c r="O14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F14" sqref="F14"/>
    </sheetView>
  </sheetViews>
  <sheetFormatPr defaultRowHeight="14.5" x14ac:dyDescent="0.35"/>
  <cols>
    <col min="8" max="8" width="11.1796875" bestFit="1" customWidth="1"/>
  </cols>
  <sheetData>
    <row r="1" spans="1:19" x14ac:dyDescent="0.3">
      <c r="A1" t="s">
        <v>26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9" x14ac:dyDescent="0.3">
      <c r="E2" t="s">
        <v>94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t="s">
        <v>94</v>
      </c>
    </row>
    <row r="3" spans="1:19" x14ac:dyDescent="0.3">
      <c r="E3" t="s">
        <v>93</v>
      </c>
      <c r="F3">
        <v>0.8</v>
      </c>
      <c r="G3">
        <v>3.7</v>
      </c>
      <c r="H3">
        <v>2.2999999999999998</v>
      </c>
      <c r="I3">
        <v>0.9</v>
      </c>
      <c r="J3">
        <v>0.75</v>
      </c>
      <c r="K3">
        <v>0.4</v>
      </c>
      <c r="L3">
        <v>0.83</v>
      </c>
      <c r="M3" s="1">
        <f>SUMPRODUCT(F2:L2,F3:L3)</f>
        <v>0</v>
      </c>
      <c r="N3" t="s">
        <v>16</v>
      </c>
    </row>
    <row r="5" spans="1:19" x14ac:dyDescent="0.3">
      <c r="M5" t="s">
        <v>10</v>
      </c>
      <c r="O5" t="s">
        <v>12</v>
      </c>
      <c r="Q5" s="1" t="s">
        <v>113</v>
      </c>
      <c r="R5" s="1"/>
      <c r="S5" s="1"/>
    </row>
    <row r="6" spans="1:19" x14ac:dyDescent="0.35">
      <c r="Q6" s="1" t="s">
        <v>114</v>
      </c>
      <c r="R6" s="1"/>
      <c r="S6" s="1"/>
    </row>
    <row r="7" spans="1:19" x14ac:dyDescent="0.3">
      <c r="D7" t="s">
        <v>88</v>
      </c>
      <c r="F7">
        <v>520</v>
      </c>
      <c r="G7">
        <v>500</v>
      </c>
      <c r="H7">
        <v>860</v>
      </c>
      <c r="I7">
        <v>600</v>
      </c>
      <c r="J7">
        <v>50</v>
      </c>
      <c r="K7">
        <v>460</v>
      </c>
      <c r="L7">
        <v>240</v>
      </c>
      <c r="M7">
        <f>SUMPRODUCT($F$2:$L$2,F7:L7)</f>
        <v>0</v>
      </c>
      <c r="N7" t="s">
        <v>36</v>
      </c>
      <c r="O7">
        <v>1500</v>
      </c>
    </row>
    <row r="8" spans="1:19" x14ac:dyDescent="0.3">
      <c r="D8" t="s">
        <v>88</v>
      </c>
      <c r="F8">
        <v>520</v>
      </c>
      <c r="G8">
        <v>500</v>
      </c>
      <c r="H8">
        <v>860</v>
      </c>
      <c r="I8">
        <v>600</v>
      </c>
      <c r="J8">
        <v>50</v>
      </c>
      <c r="K8">
        <v>460</v>
      </c>
      <c r="L8">
        <v>240</v>
      </c>
      <c r="M8">
        <f t="shared" ref="M8:M20" si="0">SUMPRODUCT($F$2:$L$2,F8:L8)</f>
        <v>0</v>
      </c>
      <c r="N8" t="s">
        <v>11</v>
      </c>
      <c r="O8">
        <v>2000</v>
      </c>
    </row>
    <row r="9" spans="1:19" x14ac:dyDescent="0.3">
      <c r="D9" t="s">
        <v>87</v>
      </c>
      <c r="F9">
        <v>4.4000000000000004</v>
      </c>
      <c r="G9">
        <v>3.3</v>
      </c>
      <c r="H9">
        <v>0.3</v>
      </c>
      <c r="I9">
        <v>3.4</v>
      </c>
      <c r="J9">
        <v>0.5</v>
      </c>
      <c r="K9">
        <v>2.2000000000000002</v>
      </c>
      <c r="L9">
        <v>0.2</v>
      </c>
      <c r="M9">
        <f t="shared" si="0"/>
        <v>0</v>
      </c>
      <c r="N9" t="s">
        <v>36</v>
      </c>
      <c r="O9">
        <v>5</v>
      </c>
    </row>
    <row r="10" spans="1:19" x14ac:dyDescent="0.3">
      <c r="D10" t="s">
        <v>89</v>
      </c>
      <c r="F10">
        <v>17</v>
      </c>
      <c r="G10">
        <v>85</v>
      </c>
      <c r="H10">
        <v>82</v>
      </c>
      <c r="I10">
        <v>10</v>
      </c>
      <c r="J10">
        <v>6</v>
      </c>
      <c r="K10">
        <v>10</v>
      </c>
      <c r="L10">
        <v>16</v>
      </c>
      <c r="M10">
        <f t="shared" si="0"/>
        <v>0</v>
      </c>
      <c r="N10" t="s">
        <v>36</v>
      </c>
      <c r="O10">
        <v>30</v>
      </c>
    </row>
    <row r="11" spans="1:19" x14ac:dyDescent="0.3">
      <c r="D11" t="s">
        <v>90</v>
      </c>
      <c r="F11">
        <v>0</v>
      </c>
      <c r="G11">
        <v>0</v>
      </c>
      <c r="H11">
        <v>0</v>
      </c>
      <c r="I11">
        <v>30</v>
      </c>
      <c r="J11">
        <v>0</v>
      </c>
      <c r="K11">
        <v>70</v>
      </c>
      <c r="L11">
        <v>22</v>
      </c>
      <c r="M11">
        <f t="shared" si="0"/>
        <v>0</v>
      </c>
      <c r="N11" t="s">
        <v>36</v>
      </c>
      <c r="O11">
        <v>40</v>
      </c>
    </row>
    <row r="12" spans="1:19" x14ac:dyDescent="0.3">
      <c r="D12" t="s">
        <v>91</v>
      </c>
      <c r="F12">
        <v>30</v>
      </c>
      <c r="G12">
        <v>5</v>
      </c>
      <c r="H12">
        <v>75</v>
      </c>
      <c r="I12">
        <v>3</v>
      </c>
      <c r="J12">
        <v>0</v>
      </c>
      <c r="K12">
        <v>0</v>
      </c>
      <c r="L12">
        <v>10</v>
      </c>
      <c r="M12">
        <f t="shared" si="0"/>
        <v>0</v>
      </c>
      <c r="N12" t="s">
        <v>36</v>
      </c>
      <c r="O12">
        <v>20</v>
      </c>
    </row>
    <row r="13" spans="1:19" x14ac:dyDescent="0.3">
      <c r="D13" t="s">
        <v>91</v>
      </c>
      <c r="F13">
        <v>30</v>
      </c>
      <c r="G13">
        <v>5</v>
      </c>
      <c r="H13">
        <v>75</v>
      </c>
      <c r="I13">
        <v>3</v>
      </c>
      <c r="J13">
        <v>0</v>
      </c>
      <c r="K13">
        <v>0</v>
      </c>
      <c r="L13">
        <v>10</v>
      </c>
      <c r="M13">
        <f t="shared" si="0"/>
        <v>0</v>
      </c>
      <c r="N13" t="s">
        <v>11</v>
      </c>
      <c r="O13">
        <v>60</v>
      </c>
    </row>
    <row r="14" spans="1:19" x14ac:dyDescent="0.3">
      <c r="D14" t="s">
        <v>92</v>
      </c>
      <c r="F14">
        <v>180</v>
      </c>
      <c r="G14">
        <v>90</v>
      </c>
      <c r="H14">
        <v>350</v>
      </c>
      <c r="I14">
        <v>0</v>
      </c>
      <c r="J14">
        <v>0</v>
      </c>
      <c r="K14">
        <v>0</v>
      </c>
      <c r="L14">
        <v>20</v>
      </c>
      <c r="M14">
        <f t="shared" si="0"/>
        <v>0</v>
      </c>
      <c r="N14" t="s">
        <v>11</v>
      </c>
      <c r="O14">
        <v>30</v>
      </c>
    </row>
    <row r="15" spans="1:19" x14ac:dyDescent="0.3">
      <c r="F15">
        <v>1</v>
      </c>
      <c r="M15">
        <f>SUMPRODUCT($F$2:$L$2,F15:L15)</f>
        <v>0</v>
      </c>
      <c r="N15" t="s">
        <v>11</v>
      </c>
      <c r="O15">
        <v>0.5</v>
      </c>
      <c r="P15" t="s">
        <v>95</v>
      </c>
    </row>
    <row r="16" spans="1:19" x14ac:dyDescent="0.3">
      <c r="G16">
        <v>1</v>
      </c>
      <c r="M16">
        <f t="shared" si="0"/>
        <v>0</v>
      </c>
      <c r="N16" t="s">
        <v>11</v>
      </c>
      <c r="O16">
        <v>0.5</v>
      </c>
    </row>
    <row r="17" spans="3:15" x14ac:dyDescent="0.3">
      <c r="H17">
        <v>1</v>
      </c>
      <c r="M17">
        <f t="shared" si="0"/>
        <v>0</v>
      </c>
      <c r="N17" t="s">
        <v>11</v>
      </c>
      <c r="O17">
        <v>0.5</v>
      </c>
    </row>
    <row r="18" spans="3:15" x14ac:dyDescent="0.3">
      <c r="J18">
        <v>1</v>
      </c>
      <c r="M18">
        <f t="shared" si="0"/>
        <v>0</v>
      </c>
      <c r="N18" t="s">
        <v>11</v>
      </c>
      <c r="O18">
        <v>0.5</v>
      </c>
    </row>
    <row r="19" spans="3:15" x14ac:dyDescent="0.3">
      <c r="J19">
        <v>1</v>
      </c>
      <c r="M19">
        <f t="shared" si="0"/>
        <v>0</v>
      </c>
      <c r="N19" t="s">
        <v>11</v>
      </c>
      <c r="O19">
        <v>0.5</v>
      </c>
    </row>
    <row r="20" spans="3:15" x14ac:dyDescent="0.3">
      <c r="C20" t="s">
        <v>98</v>
      </c>
      <c r="K20">
        <v>1</v>
      </c>
      <c r="M20">
        <f t="shared" si="0"/>
        <v>0</v>
      </c>
      <c r="N20" t="s">
        <v>11</v>
      </c>
      <c r="O20">
        <v>0.5</v>
      </c>
    </row>
    <row r="23" spans="3:15" x14ac:dyDescent="0.3">
      <c r="F23" s="21" t="s">
        <v>96</v>
      </c>
      <c r="G23" s="21"/>
      <c r="H23" s="21"/>
      <c r="I23" s="21"/>
      <c r="J23" s="21"/>
      <c r="K23" s="21"/>
    </row>
    <row r="24" spans="3:15" x14ac:dyDescent="0.3">
      <c r="F24" s="21" t="s">
        <v>97</v>
      </c>
      <c r="G24" s="21"/>
      <c r="H24" s="21"/>
      <c r="I24" s="21"/>
      <c r="J24" s="21"/>
      <c r="K24" s="21"/>
    </row>
    <row r="25" spans="3:15" x14ac:dyDescent="0.3">
      <c r="F25" s="21"/>
      <c r="G25" s="21"/>
      <c r="H25" s="21"/>
      <c r="I25" s="21"/>
      <c r="J25" s="21"/>
      <c r="K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 16</vt:lpstr>
      <vt:lpstr>Prob17</vt:lpstr>
      <vt:lpstr>Prob18</vt:lpstr>
      <vt:lpstr>Prob19</vt:lpstr>
      <vt:lpstr>19 in 2nd method</vt:lpstr>
      <vt:lpstr>Prob20b</vt:lpstr>
      <vt:lpstr>Prob 20c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2020-09-09T14:42:56Z</dcterms:created>
  <dcterms:modified xsi:type="dcterms:W3CDTF">2020-09-14T16:46:09Z</dcterms:modified>
</cp:coreProperties>
</file>