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22980" windowHeight="9550" activeTab="4"/>
  </bookViews>
  <sheets>
    <sheet name="Prob 10" sheetId="4" r:id="rId1"/>
    <sheet name="Prob 11" sheetId="6" r:id="rId2"/>
    <sheet name="Prob13_Page152BT" sheetId="1" r:id="rId3"/>
    <sheet name="Prob14" sheetId="2" r:id="rId4"/>
    <sheet name="Prob15" sheetId="5" r:id="rId5"/>
  </sheets>
  <definedNames>
    <definedName name="solver_adj" localSheetId="0" hidden="1">'Prob 10'!$H$3:$J$3</definedName>
    <definedName name="solver_adj" localSheetId="1" hidden="1">'Prob 11'!$G$3:$I$3</definedName>
    <definedName name="solver_adj" localSheetId="2" hidden="1">Prob13_Page152BT!$G$2:$J$2</definedName>
    <definedName name="solver_adj" localSheetId="3" hidden="1">Prob14!$F$2:$K$2</definedName>
    <definedName name="solver_adj" localSheetId="4" hidden="1">Prob15!$D$2:$L$2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'Prob 10'!$K$10:$K$12</definedName>
    <definedName name="solver_lhs1" localSheetId="1" hidden="1">'Prob 11'!$J$9:$J$13</definedName>
    <definedName name="solver_lhs1" localSheetId="2" hidden="1">Prob13_Page152BT!$K$12:$K$16</definedName>
    <definedName name="solver_lhs1" localSheetId="3" hidden="1">Prob14!$L$10</definedName>
    <definedName name="solver_lhs1" localSheetId="4" hidden="1">Prob15!$M$6:$M$8</definedName>
    <definedName name="solver_lhs2" localSheetId="0" hidden="1">'Prob 10'!$K$13</definedName>
    <definedName name="solver_lhs2" localSheetId="3" hidden="1">Prob14!$L$11</definedName>
    <definedName name="solver_lhs2" localSheetId="4" hidden="1">Prob15!$M$9:$M$11</definedName>
    <definedName name="solver_lhs3" localSheetId="0" hidden="1">'Prob 10'!$K$7:$K$9</definedName>
    <definedName name="solver_lhs3" localSheetId="3" hidden="1">Prob14!$L$12</definedName>
    <definedName name="solver_lhs4" localSheetId="3" hidden="1">Prob14!$L$7</definedName>
    <definedName name="solver_lhs5" localSheetId="3" hidden="1">Prob14!$L$8:$L$9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'Prob 10'!$K$5</definedName>
    <definedName name="solver_opt" localSheetId="1" hidden="1">'Prob 11'!$J$5</definedName>
    <definedName name="solver_opt" localSheetId="2" hidden="1">Prob13_Page152BT!$K$4</definedName>
    <definedName name="solver_opt" localSheetId="3" hidden="1">Prob14!$L$5</definedName>
    <definedName name="solver_opt" localSheetId="4" hidden="1">Prob15!$M$4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4" hidden="1">2</definedName>
    <definedName name="solver_rel2" localSheetId="0" hidden="1">2</definedName>
    <definedName name="solver_rel2" localSheetId="3" hidden="1">1</definedName>
    <definedName name="solver_rel2" localSheetId="4" hidden="1">1</definedName>
    <definedName name="solver_rel3" localSheetId="0" hidden="1">3</definedName>
    <definedName name="solver_rel3" localSheetId="3" hidden="1">2</definedName>
    <definedName name="solver_rel4" localSheetId="3" hidden="1">3</definedName>
    <definedName name="solver_rel5" localSheetId="3" hidden="1">1</definedName>
    <definedName name="solver_rhs1" localSheetId="0" hidden="1">'Prob 10'!$M$10:$M$12</definedName>
    <definedName name="solver_rhs1" localSheetId="1" hidden="1">'Prob 11'!$L$9:$L$13</definedName>
    <definedName name="solver_rhs1" localSheetId="2" hidden="1">Prob13_Page152BT!$M$12:$M$16</definedName>
    <definedName name="solver_rhs1" localSheetId="3" hidden="1">Prob14!$N$10</definedName>
    <definedName name="solver_rhs1" localSheetId="4" hidden="1">Prob15!$O$6:$O$8</definedName>
    <definedName name="solver_rhs2" localSheetId="0" hidden="1">'Prob 10'!$M$13</definedName>
    <definedName name="solver_rhs2" localSheetId="3" hidden="1">Prob14!$N$11</definedName>
    <definedName name="solver_rhs2" localSheetId="4" hidden="1">Prob15!$O$9:$O$11</definedName>
    <definedName name="solver_rhs3" localSheetId="0" hidden="1">'Prob 10'!$M$7:$M$9</definedName>
    <definedName name="solver_rhs3" localSheetId="3" hidden="1">Prob14!$N$12</definedName>
    <definedName name="solver_rhs4" localSheetId="3" hidden="1">Prob14!$N$7</definedName>
    <definedName name="solver_rhs5" localSheetId="3" hidden="1">Prob14!$N$8:$N$9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val" localSheetId="0" hidden="1">2800000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44525"/>
</workbook>
</file>

<file path=xl/calcChain.xml><?xml version="1.0" encoding="utf-8"?>
<calcChain xmlns="http://schemas.openxmlformats.org/spreadsheetml/2006/main">
  <c r="L12" i="2" l="1"/>
  <c r="L5" i="2"/>
  <c r="L7" i="2"/>
  <c r="N7" i="2"/>
  <c r="L8" i="2"/>
  <c r="K14" i="1"/>
  <c r="K13" i="4"/>
  <c r="K12" i="4"/>
  <c r="K11" i="4"/>
  <c r="K10" i="4"/>
  <c r="K9" i="4"/>
  <c r="K8" i="4"/>
  <c r="K7" i="4"/>
  <c r="K5" i="4"/>
  <c r="J13" i="6" l="1"/>
  <c r="J12" i="6"/>
  <c r="J11" i="6"/>
  <c r="J10" i="6"/>
  <c r="J9" i="6"/>
  <c r="J5" i="6"/>
  <c r="M11" i="5" l="1"/>
  <c r="M10" i="5"/>
  <c r="M9" i="5"/>
  <c r="M8" i="5"/>
  <c r="M7" i="5"/>
  <c r="M6" i="5"/>
  <c r="M4" i="5"/>
  <c r="K12" i="1"/>
  <c r="K4" i="1"/>
  <c r="L11" i="2" l="1"/>
  <c r="L10" i="2"/>
  <c r="L9" i="2"/>
  <c r="K16" i="1" l="1"/>
  <c r="K15" i="1"/>
  <c r="K13" i="1"/>
  <c r="E9" i="1"/>
  <c r="D9" i="1"/>
  <c r="C9" i="1"/>
  <c r="B9" i="1"/>
</calcChain>
</file>

<file path=xl/sharedStrings.xml><?xml version="1.0" encoding="utf-8"?>
<sst xmlns="http://schemas.openxmlformats.org/spreadsheetml/2006/main" count="198" uniqueCount="113">
  <si>
    <t>Decision variables</t>
  </si>
  <si>
    <t>Sf</t>
  </si>
  <si>
    <t>Sd</t>
  </si>
  <si>
    <t>Gf</t>
  </si>
  <si>
    <t>Gd</t>
  </si>
  <si>
    <t>Max.   Z</t>
  </si>
  <si>
    <t>Objective function</t>
  </si>
  <si>
    <t>Max Z</t>
  </si>
  <si>
    <t>Sf: No. of pounds of fertilizer SuperTwo at Fresno</t>
  </si>
  <si>
    <t>Gf: No. of pounds of fertilizer GreenGrow at Fresno</t>
  </si>
  <si>
    <t>Sd: No. of pounds of fertilizer SuperTwo at Dearborn</t>
  </si>
  <si>
    <t>Gd: No. of pounds of fertilizer GreenGrow at Dearborn</t>
  </si>
  <si>
    <t>SP</t>
  </si>
  <si>
    <t>CP</t>
  </si>
  <si>
    <t>Contribution</t>
  </si>
  <si>
    <t>Constraints</t>
  </si>
  <si>
    <t>LHS</t>
  </si>
  <si>
    <t>&lt;=</t>
  </si>
  <si>
    <t>RHS</t>
  </si>
  <si>
    <t>pounds</t>
  </si>
  <si>
    <t>$</t>
  </si>
  <si>
    <t>Fresno weight</t>
  </si>
  <si>
    <t>Dearborn weight</t>
  </si>
  <si>
    <t>Daily budget at 2 plants</t>
  </si>
  <si>
    <t>Max. demand for SuperTwo</t>
  </si>
  <si>
    <t>Max. demand for GreenGrow</t>
  </si>
  <si>
    <t>Ore1:</t>
  </si>
  <si>
    <t>Ore2:</t>
  </si>
  <si>
    <t>Ore3:</t>
  </si>
  <si>
    <t>Ore4:</t>
  </si>
  <si>
    <t>Ore5:</t>
  </si>
  <si>
    <t>Ore6:</t>
  </si>
  <si>
    <t>Ore/Tonne of alloy</t>
  </si>
  <si>
    <t>Cost/Tonne</t>
  </si>
  <si>
    <t>Metal A</t>
  </si>
  <si>
    <t>Metal B</t>
  </si>
  <si>
    <t>Metal C</t>
  </si>
  <si>
    <t>Metal D</t>
  </si>
  <si>
    <t>&gt;=</t>
  </si>
  <si>
    <t>Min. Z</t>
  </si>
  <si>
    <t>Min. Z =27*O1+25*O2+…..24*O6</t>
  </si>
  <si>
    <t>Cost/Tonne after removing the impurities would be</t>
  </si>
  <si>
    <t>100% correct</t>
  </si>
  <si>
    <t>=</t>
  </si>
  <si>
    <t>Correct solution</t>
  </si>
  <si>
    <t>Decision Variables:</t>
  </si>
  <si>
    <t>X1</t>
  </si>
  <si>
    <t>X2</t>
  </si>
  <si>
    <t>X3</t>
  </si>
  <si>
    <t>C2S</t>
  </si>
  <si>
    <t>C2A</t>
  </si>
  <si>
    <t>C2N</t>
  </si>
  <si>
    <t>M2S</t>
  </si>
  <si>
    <t>M2A</t>
  </si>
  <si>
    <t>M2N</t>
  </si>
  <si>
    <t>L2S</t>
  </si>
  <si>
    <t>L2A</t>
  </si>
  <si>
    <t>L2N</t>
  </si>
  <si>
    <t>Charlotte Warehouse</t>
  </si>
  <si>
    <t>Memphis Warehouse</t>
  </si>
  <si>
    <t>Louisville Warehouse</t>
  </si>
  <si>
    <t>Terminal St. Louis  Addl. Truck</t>
  </si>
  <si>
    <t>Terminal Atlanta  Addl. Truck</t>
  </si>
  <si>
    <t>Terminal New york  Addl. Truck</t>
  </si>
  <si>
    <t>Trucks</t>
  </si>
  <si>
    <t>B: No. of Boats of Bass</t>
  </si>
  <si>
    <t>Ski: No of Boats of Ski</t>
  </si>
  <si>
    <t>Speed: No. of Boats of Speed</t>
  </si>
  <si>
    <t>B</t>
  </si>
  <si>
    <t>Ski</t>
  </si>
  <si>
    <t>Speed</t>
  </si>
  <si>
    <t>Z</t>
  </si>
  <si>
    <t>Breakeven</t>
  </si>
  <si>
    <t>Bass min.</t>
  </si>
  <si>
    <t>Bass Max.</t>
  </si>
  <si>
    <t>Ski Min.</t>
  </si>
  <si>
    <t>Speed Min</t>
  </si>
  <si>
    <t>Ski Max.</t>
  </si>
  <si>
    <t>Speed Max.</t>
  </si>
  <si>
    <t>So the company must sell</t>
  </si>
  <si>
    <t>70 Bass</t>
  </si>
  <si>
    <t>120 Ski</t>
  </si>
  <si>
    <t>75.20 Speed</t>
  </si>
  <si>
    <t>so that the breakeven will happen and the Variable cost would be reduced</t>
  </si>
  <si>
    <t>Minimising Variable cost and getting breakeven</t>
  </si>
  <si>
    <t>C: No. of units of clocks</t>
  </si>
  <si>
    <t>R: No. of Units of Radio</t>
  </si>
  <si>
    <t>T: No. of Units of Toasters</t>
  </si>
  <si>
    <t>C</t>
  </si>
  <si>
    <t>R</t>
  </si>
  <si>
    <t>T</t>
  </si>
  <si>
    <t>Budget</t>
  </si>
  <si>
    <t>Labour</t>
  </si>
  <si>
    <t>Clock demand</t>
  </si>
  <si>
    <t>Radio Demand</t>
  </si>
  <si>
    <t>Toaster Demand</t>
  </si>
  <si>
    <t>nos</t>
  </si>
  <si>
    <t>Units</t>
  </si>
  <si>
    <t>100% correct solution</t>
  </si>
  <si>
    <t>23000X1+18000X2+26000X3=12500X1+8500X2+13700X3+2800000</t>
  </si>
  <si>
    <t>Revenue=Total Cost</t>
  </si>
  <si>
    <t>Revenue = Variable Cost+Fixed Cost</t>
  </si>
  <si>
    <t>SP=VC+FC</t>
  </si>
  <si>
    <t>10500X1+9500X2+12300X3=2800000</t>
  </si>
  <si>
    <t>Min. Z=12500X1+8500X2+13700</t>
  </si>
  <si>
    <t>Z=8C+10R+7T</t>
  </si>
  <si>
    <t>Budget Cont</t>
  </si>
  <si>
    <t>7*C+10*R+5*T&lt;=2000</t>
  </si>
  <si>
    <t>2*C+3R+2*T&lt;=660</t>
  </si>
  <si>
    <t>Z=7X1+5X2+5X3+4X4</t>
  </si>
  <si>
    <t>Max</t>
  </si>
  <si>
    <t>Pure constraint</t>
  </si>
  <si>
    <t>Pure alloy in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</si>
</sst>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/>
    <xf numFmtId="0" fontId="0" fillId="4" borderId="0" xfId="0" applyFill="1"/>
    <xf numFmtId="0" fontId="1" fillId="0" borderId="0" xfId="0" applyFont="1"/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3" zoomScale="116" zoomScaleNormal="116" workbookViewId="0">
      <selection activeCell="K5" sqref="K5"/>
    </sheetView>
  </sheetViews>
  <sheetFormatPr defaultRowHeight="14.5" x14ac:dyDescent="0.35"/>
  <cols>
    <col min="6" max="6" width="11.08984375" customWidth="1"/>
  </cols>
  <sheetData>
    <row r="1" spans="1:16" ht="14.4" x14ac:dyDescent="0.3">
      <c r="A1" s="6" t="s">
        <v>45</v>
      </c>
    </row>
    <row r="2" spans="1:16" ht="14.4" x14ac:dyDescent="0.3">
      <c r="A2" t="s">
        <v>65</v>
      </c>
      <c r="D2" t="s">
        <v>46</v>
      </c>
      <c r="H2" t="s">
        <v>68</v>
      </c>
      <c r="I2" t="s">
        <v>69</v>
      </c>
      <c r="J2" t="s">
        <v>70</v>
      </c>
    </row>
    <row r="3" spans="1:16" ht="14.4" x14ac:dyDescent="0.3">
      <c r="A3" t="s">
        <v>66</v>
      </c>
      <c r="D3" t="s">
        <v>47</v>
      </c>
      <c r="H3" s="5">
        <v>70</v>
      </c>
      <c r="I3" s="5">
        <v>120</v>
      </c>
      <c r="J3" s="5">
        <v>75.203252032520339</v>
      </c>
    </row>
    <row r="4" spans="1:16" ht="14.4" x14ac:dyDescent="0.3">
      <c r="A4" t="s">
        <v>67</v>
      </c>
      <c r="D4" t="s">
        <v>48</v>
      </c>
      <c r="H4">
        <v>12500</v>
      </c>
      <c r="I4">
        <v>8500</v>
      </c>
      <c r="J4">
        <v>13700</v>
      </c>
    </row>
    <row r="5" spans="1:16" ht="15" thickBot="1" x14ac:dyDescent="0.35">
      <c r="J5" t="s">
        <v>71</v>
      </c>
      <c r="K5" s="2">
        <f>SUMPRODUCT(H3:J3,H4:J4)</f>
        <v>2925284.5528455288</v>
      </c>
    </row>
    <row r="6" spans="1:16" ht="14.4" x14ac:dyDescent="0.3">
      <c r="F6" s="17" t="s">
        <v>15</v>
      </c>
      <c r="G6" s="8"/>
      <c r="H6" s="8"/>
      <c r="I6" s="8"/>
      <c r="J6" s="8"/>
      <c r="K6" s="8" t="s">
        <v>16</v>
      </c>
      <c r="L6" s="8"/>
      <c r="M6" s="9" t="s">
        <v>18</v>
      </c>
    </row>
    <row r="7" spans="1:16" ht="14.4" x14ac:dyDescent="0.3">
      <c r="F7" s="10" t="s">
        <v>73</v>
      </c>
      <c r="G7" s="11"/>
      <c r="H7" s="11">
        <v>1</v>
      </c>
      <c r="I7" s="11"/>
      <c r="J7" s="11"/>
      <c r="K7" s="11">
        <f>SUMPRODUCT($H$3:$J$3,H7:J7)</f>
        <v>70</v>
      </c>
      <c r="L7" s="11" t="s">
        <v>38</v>
      </c>
      <c r="M7" s="12">
        <v>70</v>
      </c>
    </row>
    <row r="8" spans="1:16" ht="14.4" x14ac:dyDescent="0.3">
      <c r="F8" s="10" t="s">
        <v>75</v>
      </c>
      <c r="G8" s="11"/>
      <c r="H8" s="11"/>
      <c r="I8" s="11">
        <v>1</v>
      </c>
      <c r="J8" s="11"/>
      <c r="K8" s="11">
        <f t="shared" ref="K8:K13" si="0">SUMPRODUCT($H$3:$J$3,H8:J8)</f>
        <v>120</v>
      </c>
      <c r="L8" s="11" t="s">
        <v>38</v>
      </c>
      <c r="M8" s="12">
        <v>50</v>
      </c>
      <c r="O8" s="5" t="s">
        <v>42</v>
      </c>
      <c r="P8" s="5"/>
    </row>
    <row r="9" spans="1:16" ht="14.4" x14ac:dyDescent="0.3">
      <c r="F9" s="10" t="s">
        <v>76</v>
      </c>
      <c r="G9" s="11"/>
      <c r="H9" s="11"/>
      <c r="I9" s="11"/>
      <c r="J9" s="11">
        <v>1</v>
      </c>
      <c r="K9" s="11">
        <f t="shared" si="0"/>
        <v>75.203252032520339</v>
      </c>
      <c r="L9" s="11" t="s">
        <v>38</v>
      </c>
      <c r="M9" s="12">
        <v>50</v>
      </c>
    </row>
    <row r="10" spans="1:16" ht="14.4" x14ac:dyDescent="0.3">
      <c r="F10" s="10" t="s">
        <v>74</v>
      </c>
      <c r="G10" s="11"/>
      <c r="H10" s="11">
        <v>1</v>
      </c>
      <c r="I10" s="11"/>
      <c r="J10" s="11"/>
      <c r="K10" s="11">
        <f t="shared" si="0"/>
        <v>70</v>
      </c>
      <c r="L10" s="11" t="s">
        <v>17</v>
      </c>
      <c r="M10" s="12">
        <v>120</v>
      </c>
    </row>
    <row r="11" spans="1:16" ht="14.4" x14ac:dyDescent="0.3">
      <c r="A11" t="s">
        <v>6</v>
      </c>
      <c r="F11" s="10" t="s">
        <v>77</v>
      </c>
      <c r="G11" s="11"/>
      <c r="H11" s="11"/>
      <c r="I11" s="11">
        <v>1</v>
      </c>
      <c r="J11" s="11"/>
      <c r="K11" s="11">
        <f t="shared" si="0"/>
        <v>120</v>
      </c>
      <c r="L11" s="11" t="s">
        <v>17</v>
      </c>
      <c r="M11" s="12">
        <v>120</v>
      </c>
    </row>
    <row r="12" spans="1:16" ht="14.4" x14ac:dyDescent="0.3">
      <c r="F12" s="10" t="s">
        <v>78</v>
      </c>
      <c r="G12" s="11"/>
      <c r="H12" s="11"/>
      <c r="I12" s="11"/>
      <c r="J12" s="11">
        <v>1</v>
      </c>
      <c r="K12" s="11">
        <f t="shared" si="0"/>
        <v>75.203252032520339</v>
      </c>
      <c r="L12" s="11" t="s">
        <v>17</v>
      </c>
      <c r="M12" s="12">
        <v>120</v>
      </c>
    </row>
    <row r="13" spans="1:16" ht="15" thickBot="1" x14ac:dyDescent="0.35">
      <c r="A13" t="s">
        <v>84</v>
      </c>
      <c r="F13" s="13" t="s">
        <v>72</v>
      </c>
      <c r="G13" s="14"/>
      <c r="H13" s="14">
        <v>10500</v>
      </c>
      <c r="I13" s="14">
        <v>9500</v>
      </c>
      <c r="J13" s="14">
        <v>12300</v>
      </c>
      <c r="K13" s="11">
        <f t="shared" si="0"/>
        <v>2800000</v>
      </c>
      <c r="L13" s="14" t="s">
        <v>43</v>
      </c>
      <c r="M13" s="15">
        <v>2800000</v>
      </c>
    </row>
    <row r="14" spans="1:16" ht="14.4" x14ac:dyDescent="0.3">
      <c r="A14" s="6" t="s">
        <v>104</v>
      </c>
      <c r="B14" s="6"/>
      <c r="C14" s="6"/>
      <c r="D14" s="6"/>
    </row>
    <row r="17" spans="4:9" ht="14.4" x14ac:dyDescent="0.3">
      <c r="F17" t="s">
        <v>79</v>
      </c>
      <c r="I17" t="s">
        <v>80</v>
      </c>
    </row>
    <row r="18" spans="4:9" ht="14.4" x14ac:dyDescent="0.3">
      <c r="I18" t="s">
        <v>81</v>
      </c>
    </row>
    <row r="19" spans="4:9" ht="14.4" x14ac:dyDescent="0.3">
      <c r="I19" t="s">
        <v>82</v>
      </c>
    </row>
    <row r="21" spans="4:9" ht="14.4" x14ac:dyDescent="0.3">
      <c r="F21" t="s">
        <v>83</v>
      </c>
    </row>
    <row r="23" spans="4:9" x14ac:dyDescent="0.35">
      <c r="F23" s="16"/>
    </row>
    <row r="24" spans="4:9" x14ac:dyDescent="0.35">
      <c r="D24" t="s">
        <v>99</v>
      </c>
    </row>
    <row r="25" spans="4:9" x14ac:dyDescent="0.35">
      <c r="E25" t="s">
        <v>100</v>
      </c>
    </row>
    <row r="27" spans="4:9" x14ac:dyDescent="0.35">
      <c r="E27" t="s">
        <v>101</v>
      </c>
    </row>
    <row r="28" spans="4:9" x14ac:dyDescent="0.35">
      <c r="E28" t="s">
        <v>102</v>
      </c>
    </row>
    <row r="29" spans="4:9" x14ac:dyDescent="0.35">
      <c r="D29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F25" sqref="F25"/>
    </sheetView>
  </sheetViews>
  <sheetFormatPr defaultRowHeight="14.5" x14ac:dyDescent="0.35"/>
  <cols>
    <col min="5" max="5" width="4.54296875" customWidth="1"/>
    <col min="6" max="6" width="11.90625" customWidth="1"/>
  </cols>
  <sheetData>
    <row r="1" spans="1:17" ht="14.4" x14ac:dyDescent="0.3">
      <c r="A1" s="6" t="s">
        <v>45</v>
      </c>
    </row>
    <row r="2" spans="1:17" ht="14.4" x14ac:dyDescent="0.3">
      <c r="A2" t="s">
        <v>85</v>
      </c>
      <c r="G2" t="s">
        <v>88</v>
      </c>
      <c r="H2" t="s">
        <v>89</v>
      </c>
      <c r="I2" t="s">
        <v>90</v>
      </c>
    </row>
    <row r="3" spans="1:17" ht="14.4" x14ac:dyDescent="0.3">
      <c r="A3" t="s">
        <v>86</v>
      </c>
      <c r="G3" s="5"/>
      <c r="H3" s="5"/>
      <c r="I3" s="5"/>
      <c r="J3" t="s">
        <v>97</v>
      </c>
    </row>
    <row r="4" spans="1:17" ht="14.4" x14ac:dyDescent="0.3">
      <c r="A4" t="s">
        <v>87</v>
      </c>
      <c r="F4" t="s">
        <v>14</v>
      </c>
      <c r="G4">
        <v>8</v>
      </c>
      <c r="H4">
        <v>10</v>
      </c>
      <c r="I4">
        <v>7</v>
      </c>
      <c r="J4" t="s">
        <v>20</v>
      </c>
    </row>
    <row r="5" spans="1:17" ht="14.4" x14ac:dyDescent="0.3">
      <c r="I5" t="s">
        <v>7</v>
      </c>
      <c r="J5" s="2">
        <f>SUMPRODUCT(G3:I3,G4:I4)</f>
        <v>0</v>
      </c>
      <c r="K5" t="s">
        <v>20</v>
      </c>
    </row>
    <row r="7" spans="1:17" ht="14.4" x14ac:dyDescent="0.3">
      <c r="A7" t="s">
        <v>6</v>
      </c>
      <c r="P7" s="5" t="s">
        <v>98</v>
      </c>
      <c r="Q7" s="5"/>
    </row>
    <row r="8" spans="1:17" ht="14.4" x14ac:dyDescent="0.3">
      <c r="A8" t="s">
        <v>7</v>
      </c>
      <c r="E8" s="6" t="s">
        <v>15</v>
      </c>
    </row>
    <row r="9" spans="1:17" ht="18" x14ac:dyDescent="0.35">
      <c r="A9" s="18" t="s">
        <v>105</v>
      </c>
      <c r="B9" s="19"/>
      <c r="E9" s="4" t="s">
        <v>91</v>
      </c>
      <c r="F9" s="4"/>
      <c r="G9" s="4">
        <v>7</v>
      </c>
      <c r="H9" s="4">
        <v>10</v>
      </c>
      <c r="I9" s="4">
        <v>5</v>
      </c>
      <c r="J9" s="4">
        <f>SUMPRODUCT($G$3:$I$3,G9:I9)</f>
        <v>0</v>
      </c>
      <c r="K9" s="4" t="s">
        <v>17</v>
      </c>
      <c r="L9" s="4">
        <v>2000</v>
      </c>
      <c r="M9" s="4" t="s">
        <v>20</v>
      </c>
    </row>
    <row r="10" spans="1:17" ht="14.4" x14ac:dyDescent="0.3">
      <c r="E10" s="4" t="s">
        <v>92</v>
      </c>
      <c r="F10" s="4"/>
      <c r="G10" s="4">
        <v>2</v>
      </c>
      <c r="H10" s="4">
        <v>3</v>
      </c>
      <c r="I10" s="4">
        <v>2</v>
      </c>
      <c r="J10" s="4">
        <f t="shared" ref="J10:J13" si="0">SUMPRODUCT($G$3:$I$3,G10:I10)</f>
        <v>0</v>
      </c>
      <c r="K10" s="4" t="s">
        <v>17</v>
      </c>
      <c r="L10" s="4">
        <v>660</v>
      </c>
      <c r="M10" s="4" t="s">
        <v>96</v>
      </c>
    </row>
    <row r="11" spans="1:17" ht="14.4" x14ac:dyDescent="0.3">
      <c r="E11" s="4" t="s">
        <v>93</v>
      </c>
      <c r="F11" s="4"/>
      <c r="G11" s="4">
        <v>1</v>
      </c>
      <c r="H11" s="4"/>
      <c r="I11" s="4"/>
      <c r="J11" s="4">
        <f t="shared" si="0"/>
        <v>0</v>
      </c>
      <c r="K11" s="4" t="s">
        <v>17</v>
      </c>
      <c r="L11" s="4">
        <v>200</v>
      </c>
      <c r="M11" s="4" t="s">
        <v>97</v>
      </c>
    </row>
    <row r="12" spans="1:17" ht="14.4" x14ac:dyDescent="0.3">
      <c r="E12" s="4" t="s">
        <v>94</v>
      </c>
      <c r="F12" s="4"/>
      <c r="G12" s="4"/>
      <c r="H12" s="4">
        <v>1</v>
      </c>
      <c r="I12" s="4"/>
      <c r="J12" s="4">
        <f t="shared" si="0"/>
        <v>0</v>
      </c>
      <c r="K12" s="4" t="s">
        <v>17</v>
      </c>
      <c r="L12" s="4">
        <v>300</v>
      </c>
      <c r="M12" s="4" t="s">
        <v>97</v>
      </c>
    </row>
    <row r="13" spans="1:17" ht="14.4" x14ac:dyDescent="0.3">
      <c r="E13" s="4" t="s">
        <v>95</v>
      </c>
      <c r="F13" s="4"/>
      <c r="G13" s="4"/>
      <c r="H13" s="4"/>
      <c r="I13" s="4">
        <v>1</v>
      </c>
      <c r="J13" s="4">
        <f t="shared" si="0"/>
        <v>0</v>
      </c>
      <c r="K13" s="4" t="s">
        <v>17</v>
      </c>
      <c r="L13" s="4">
        <v>150</v>
      </c>
      <c r="M13" s="4" t="s">
        <v>97</v>
      </c>
    </row>
    <row r="14" spans="1:17" ht="14.4" x14ac:dyDescent="0.3">
      <c r="E14" s="4"/>
      <c r="F14" s="4"/>
      <c r="G14" s="4"/>
      <c r="H14" s="4"/>
      <c r="I14" s="4"/>
      <c r="J14" s="4"/>
      <c r="K14" s="4"/>
      <c r="L14" s="4"/>
      <c r="M14" s="4"/>
    </row>
    <row r="15" spans="1:17" ht="14.4" x14ac:dyDescent="0.3">
      <c r="E15" s="4"/>
      <c r="F15" s="4"/>
      <c r="G15" s="4"/>
      <c r="H15" s="4"/>
      <c r="I15" s="4"/>
      <c r="J15" s="4"/>
      <c r="K15" s="4"/>
      <c r="L15" s="4"/>
      <c r="M15" s="4"/>
    </row>
    <row r="19" spans="3:9" ht="23.4" x14ac:dyDescent="0.45">
      <c r="C19" s="21" t="s">
        <v>106</v>
      </c>
      <c r="F19" s="21"/>
      <c r="G19" s="21" t="s">
        <v>107</v>
      </c>
      <c r="H19" s="21"/>
      <c r="I19" s="21"/>
    </row>
    <row r="20" spans="3:9" ht="21" x14ac:dyDescent="0.4">
      <c r="C20" s="20" t="s">
        <v>92</v>
      </c>
      <c r="D20" s="20"/>
      <c r="E20" s="20"/>
      <c r="F20" s="20"/>
      <c r="G20" s="20" t="s">
        <v>108</v>
      </c>
      <c r="H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S10" sqref="S10"/>
    </sheetView>
  </sheetViews>
  <sheetFormatPr defaultRowHeight="14.5" x14ac:dyDescent="0.35"/>
  <cols>
    <col min="6" max="6" width="16.90625" customWidth="1"/>
  </cols>
  <sheetData>
    <row r="1" spans="1:17" ht="14.4" x14ac:dyDescent="0.3">
      <c r="A1" t="s">
        <v>0</v>
      </c>
      <c r="G1" t="s">
        <v>1</v>
      </c>
      <c r="H1" t="s">
        <v>3</v>
      </c>
      <c r="I1" t="s">
        <v>2</v>
      </c>
      <c r="J1" t="s">
        <v>4</v>
      </c>
    </row>
    <row r="2" spans="1:17" ht="14.4" x14ac:dyDescent="0.3">
      <c r="A2" t="s">
        <v>8</v>
      </c>
      <c r="G2" s="1">
        <v>5000</v>
      </c>
      <c r="H2" s="1">
        <v>0</v>
      </c>
      <c r="I2" s="1">
        <v>1000</v>
      </c>
      <c r="J2" s="1">
        <v>5000</v>
      </c>
      <c r="K2" t="s">
        <v>19</v>
      </c>
      <c r="N2" s="4"/>
      <c r="O2" s="4"/>
      <c r="P2" s="4"/>
      <c r="Q2" s="4"/>
    </row>
    <row r="3" spans="1:17" ht="14.4" x14ac:dyDescent="0.3">
      <c r="A3" t="s">
        <v>9</v>
      </c>
      <c r="G3">
        <v>7</v>
      </c>
      <c r="H3">
        <v>5</v>
      </c>
      <c r="I3">
        <v>5</v>
      </c>
      <c r="J3">
        <v>4</v>
      </c>
      <c r="K3" s="3" t="s">
        <v>20</v>
      </c>
    </row>
    <row r="4" spans="1:17" ht="14.4" x14ac:dyDescent="0.3">
      <c r="A4" t="s">
        <v>10</v>
      </c>
      <c r="J4" t="s">
        <v>5</v>
      </c>
      <c r="K4" s="2">
        <f>SUMPRODUCT(G2:J2,G3:J3)</f>
        <v>60000</v>
      </c>
      <c r="L4" t="s">
        <v>20</v>
      </c>
    </row>
    <row r="5" spans="1:17" ht="14.4" x14ac:dyDescent="0.3">
      <c r="A5" t="s">
        <v>11</v>
      </c>
      <c r="P5" s="5" t="s">
        <v>42</v>
      </c>
      <c r="Q5" s="5"/>
    </row>
    <row r="6" spans="1:17" ht="14.4" x14ac:dyDescent="0.3">
      <c r="B6" t="s">
        <v>1</v>
      </c>
      <c r="C6" t="s">
        <v>3</v>
      </c>
      <c r="D6" t="s">
        <v>2</v>
      </c>
      <c r="E6" t="s">
        <v>4</v>
      </c>
    </row>
    <row r="7" spans="1:17" ht="14.4" x14ac:dyDescent="0.3">
      <c r="A7" t="s">
        <v>12</v>
      </c>
      <c r="B7">
        <v>9</v>
      </c>
      <c r="C7">
        <v>7</v>
      </c>
      <c r="D7">
        <v>9</v>
      </c>
      <c r="E7">
        <v>7</v>
      </c>
    </row>
    <row r="8" spans="1:17" ht="14.4" x14ac:dyDescent="0.3">
      <c r="A8" t="s">
        <v>13</v>
      </c>
      <c r="B8">
        <v>2</v>
      </c>
      <c r="C8">
        <v>2</v>
      </c>
      <c r="D8">
        <v>4</v>
      </c>
      <c r="E8">
        <v>3</v>
      </c>
    </row>
    <row r="9" spans="1:17" ht="14.4" x14ac:dyDescent="0.3">
      <c r="A9" t="s">
        <v>14</v>
      </c>
      <c r="B9">
        <f>B7-B8</f>
        <v>7</v>
      </c>
      <c r="C9">
        <f t="shared" ref="C9:E9" si="0">C7-C8</f>
        <v>5</v>
      </c>
      <c r="D9">
        <f t="shared" si="0"/>
        <v>5</v>
      </c>
      <c r="E9">
        <f t="shared" si="0"/>
        <v>4</v>
      </c>
    </row>
    <row r="11" spans="1:17" ht="14.4" x14ac:dyDescent="0.3">
      <c r="E11" t="s">
        <v>15</v>
      </c>
      <c r="K11" t="s">
        <v>16</v>
      </c>
      <c r="M11" t="s">
        <v>18</v>
      </c>
    </row>
    <row r="12" spans="1:17" ht="14.4" x14ac:dyDescent="0.3">
      <c r="E12" t="s">
        <v>21</v>
      </c>
      <c r="G12">
        <v>1</v>
      </c>
      <c r="H12">
        <v>1</v>
      </c>
      <c r="K12" s="2">
        <f>SUMPRODUCT($G$2:$J$2,G12:J12)</f>
        <v>5000</v>
      </c>
      <c r="L12" t="s">
        <v>17</v>
      </c>
      <c r="M12">
        <v>5000</v>
      </c>
      <c r="N12" t="s">
        <v>19</v>
      </c>
    </row>
    <row r="13" spans="1:17" ht="14.4" x14ac:dyDescent="0.3">
      <c r="A13" t="s">
        <v>6</v>
      </c>
      <c r="E13" t="s">
        <v>22</v>
      </c>
      <c r="I13">
        <v>1</v>
      </c>
      <c r="J13">
        <v>1</v>
      </c>
      <c r="K13" s="2">
        <f>SUMPRODUCT($G$2:$J$2,G13:J13)</f>
        <v>6000</v>
      </c>
      <c r="L13" t="s">
        <v>17</v>
      </c>
      <c r="M13">
        <v>6000</v>
      </c>
      <c r="N13" t="s">
        <v>19</v>
      </c>
    </row>
    <row r="14" spans="1:17" ht="14.4" x14ac:dyDescent="0.3">
      <c r="A14" t="s">
        <v>7</v>
      </c>
      <c r="E14" t="s">
        <v>23</v>
      </c>
      <c r="G14">
        <v>2</v>
      </c>
      <c r="H14">
        <v>2</v>
      </c>
      <c r="I14">
        <v>4</v>
      </c>
      <c r="J14">
        <v>3</v>
      </c>
      <c r="K14" s="2">
        <f>SUMPRODUCT($G$2:$J$2,G14:J14)</f>
        <v>29000</v>
      </c>
      <c r="L14" t="s">
        <v>17</v>
      </c>
      <c r="M14">
        <v>45000</v>
      </c>
      <c r="N14" t="s">
        <v>20</v>
      </c>
    </row>
    <row r="15" spans="1:17" ht="14.4" x14ac:dyDescent="0.3">
      <c r="E15" t="s">
        <v>24</v>
      </c>
      <c r="G15">
        <v>1</v>
      </c>
      <c r="I15">
        <v>1</v>
      </c>
      <c r="K15" s="2">
        <f>SUMPRODUCT($G$2:$J$2,G15:J15)</f>
        <v>6000</v>
      </c>
      <c r="L15" t="s">
        <v>17</v>
      </c>
      <c r="M15">
        <v>6000</v>
      </c>
      <c r="N15" t="s">
        <v>19</v>
      </c>
    </row>
    <row r="16" spans="1:17" ht="14.4" x14ac:dyDescent="0.3">
      <c r="E16" t="s">
        <v>25</v>
      </c>
      <c r="H16">
        <v>1</v>
      </c>
      <c r="J16">
        <v>1</v>
      </c>
      <c r="K16" s="2">
        <f>SUMPRODUCT($G$2:$J$2,G16:J16)</f>
        <v>5000</v>
      </c>
      <c r="L16" t="s">
        <v>17</v>
      </c>
      <c r="M16">
        <v>7000</v>
      </c>
      <c r="N16" t="s">
        <v>19</v>
      </c>
    </row>
    <row r="18" spans="1:3" ht="21" x14ac:dyDescent="0.4">
      <c r="A18" t="s">
        <v>110</v>
      </c>
      <c r="B18" s="20" t="s">
        <v>109</v>
      </c>
      <c r="C18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F15" sqref="F15"/>
    </sheetView>
  </sheetViews>
  <sheetFormatPr defaultRowHeight="14.5" x14ac:dyDescent="0.35"/>
  <cols>
    <col min="4" max="4" width="4.453125" customWidth="1"/>
    <col min="5" max="5" width="16.54296875" customWidth="1"/>
  </cols>
  <sheetData>
    <row r="1" spans="1:18" ht="14.4" x14ac:dyDescent="0.3">
      <c r="A1" t="s">
        <v>0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8" ht="14.4" x14ac:dyDescent="0.3">
      <c r="A2" t="s">
        <v>26</v>
      </c>
      <c r="F2" s="5">
        <v>0</v>
      </c>
      <c r="G2" s="5">
        <v>0.11534684627974315</v>
      </c>
      <c r="H2" s="5">
        <v>0.84869696588190868</v>
      </c>
      <c r="I2" s="5">
        <v>8.0611859498929558E-2</v>
      </c>
      <c r="J2" s="5">
        <v>0.41163288430064227</v>
      </c>
      <c r="K2" s="5">
        <v>0</v>
      </c>
      <c r="L2" t="s">
        <v>32</v>
      </c>
    </row>
    <row r="3" spans="1:18" ht="14.4" x14ac:dyDescent="0.3">
      <c r="A3" t="s">
        <v>27</v>
      </c>
      <c r="E3" s="3" t="s">
        <v>20</v>
      </c>
      <c r="F3">
        <v>27</v>
      </c>
      <c r="G3">
        <v>25</v>
      </c>
      <c r="H3">
        <v>32</v>
      </c>
      <c r="I3">
        <v>22</v>
      </c>
      <c r="J3">
        <v>20</v>
      </c>
      <c r="K3">
        <v>24</v>
      </c>
      <c r="L3" t="s">
        <v>33</v>
      </c>
    </row>
    <row r="4" spans="1:18" ht="14.4" x14ac:dyDescent="0.3">
      <c r="A4" t="s">
        <v>28</v>
      </c>
    </row>
    <row r="5" spans="1:18" ht="14.4" x14ac:dyDescent="0.3">
      <c r="A5" t="s">
        <v>29</v>
      </c>
      <c r="K5" t="s">
        <v>39</v>
      </c>
      <c r="L5" s="2">
        <f>SUMPRODUCT(F2:K2,F3:K3)</f>
        <v>40.048092660203949</v>
      </c>
      <c r="M5" t="s">
        <v>20</v>
      </c>
    </row>
    <row r="6" spans="1:18" ht="14.4" x14ac:dyDescent="0.3">
      <c r="A6" t="s">
        <v>30</v>
      </c>
      <c r="E6" t="s">
        <v>15</v>
      </c>
      <c r="L6" t="s">
        <v>16</v>
      </c>
      <c r="Q6" s="7" t="s">
        <v>44</v>
      </c>
      <c r="R6" s="2"/>
    </row>
    <row r="7" spans="1:18" ht="14.4" x14ac:dyDescent="0.3">
      <c r="A7" t="s">
        <v>31</v>
      </c>
      <c r="E7" t="s">
        <v>34</v>
      </c>
      <c r="F7" s="4">
        <v>0.19</v>
      </c>
      <c r="G7" s="4">
        <v>0.43</v>
      </c>
      <c r="H7" s="4">
        <v>0.17</v>
      </c>
      <c r="I7" s="4">
        <v>0.2</v>
      </c>
      <c r="J7" s="4">
        <v>0</v>
      </c>
      <c r="K7" s="4">
        <v>0.12</v>
      </c>
      <c r="L7">
        <f>SUMPRODUCT($F$2:$K$2,F7:K7)</f>
        <v>0.20999999999999994</v>
      </c>
      <c r="M7" t="s">
        <v>38</v>
      </c>
      <c r="N7">
        <f>0.21</f>
        <v>0.21</v>
      </c>
      <c r="Q7" s="2"/>
      <c r="R7" s="2"/>
    </row>
    <row r="8" spans="1:18" ht="14.4" x14ac:dyDescent="0.3">
      <c r="E8" t="s">
        <v>35</v>
      </c>
      <c r="F8" s="4">
        <v>0.15</v>
      </c>
      <c r="G8" s="4">
        <v>0.1</v>
      </c>
      <c r="H8" s="4">
        <v>0</v>
      </c>
      <c r="I8" s="4">
        <v>0.12</v>
      </c>
      <c r="J8" s="4">
        <v>0.24</v>
      </c>
      <c r="K8" s="4">
        <v>0.18</v>
      </c>
      <c r="L8">
        <f>SUMPRODUCT($F$2:$K$2,F8:K8)</f>
        <v>0.12</v>
      </c>
      <c r="M8" t="s">
        <v>17</v>
      </c>
      <c r="N8">
        <v>0.12</v>
      </c>
      <c r="Q8" s="2"/>
      <c r="R8" s="2"/>
    </row>
    <row r="9" spans="1:18" ht="14.4" x14ac:dyDescent="0.3">
      <c r="E9" t="s">
        <v>36</v>
      </c>
      <c r="F9" s="4">
        <v>0.12</v>
      </c>
      <c r="G9" s="4">
        <v>0.25</v>
      </c>
      <c r="H9" s="4">
        <v>0</v>
      </c>
      <c r="I9" s="4">
        <v>0</v>
      </c>
      <c r="J9" s="4">
        <v>0.1</v>
      </c>
      <c r="K9" s="4">
        <v>0.16</v>
      </c>
      <c r="L9">
        <f t="shared" ref="L9:L11" si="0">SUMPRODUCT($F$2:$K$2,F9:K9)</f>
        <v>7.0000000000000007E-2</v>
      </c>
      <c r="M9" t="s">
        <v>17</v>
      </c>
      <c r="N9">
        <v>7.0000000000000007E-2</v>
      </c>
      <c r="Q9" s="2"/>
      <c r="R9" s="2"/>
    </row>
    <row r="10" spans="1:18" ht="14.4" x14ac:dyDescent="0.3">
      <c r="E10" t="s">
        <v>37</v>
      </c>
      <c r="F10" s="4">
        <v>0.14000000000000001</v>
      </c>
      <c r="G10" s="4">
        <v>7.0000000000000007E-2</v>
      </c>
      <c r="H10" s="4">
        <v>0.53</v>
      </c>
      <c r="I10" s="4">
        <v>0.18</v>
      </c>
      <c r="J10" s="4">
        <v>0.31</v>
      </c>
      <c r="K10" s="4">
        <v>0.25</v>
      </c>
      <c r="L10">
        <f t="shared" si="0"/>
        <v>0.60000000000000009</v>
      </c>
      <c r="M10" t="s">
        <v>38</v>
      </c>
      <c r="N10">
        <v>0.3</v>
      </c>
    </row>
    <row r="11" spans="1:18" ht="14.4" x14ac:dyDescent="0.3">
      <c r="E11" t="s">
        <v>37</v>
      </c>
      <c r="F11" s="4">
        <v>0.14000000000000001</v>
      </c>
      <c r="G11" s="4">
        <v>7.0000000000000007E-2</v>
      </c>
      <c r="H11" s="4">
        <v>0.53</v>
      </c>
      <c r="I11" s="4">
        <v>0.18</v>
      </c>
      <c r="J11" s="4">
        <v>0.31</v>
      </c>
      <c r="K11" s="4">
        <v>0.25</v>
      </c>
      <c r="L11">
        <f t="shared" si="0"/>
        <v>0.60000000000000009</v>
      </c>
      <c r="M11" t="s">
        <v>17</v>
      </c>
      <c r="N11">
        <v>0.65</v>
      </c>
    </row>
    <row r="12" spans="1:18" ht="14.4" x14ac:dyDescent="0.3">
      <c r="E12" t="s">
        <v>111</v>
      </c>
      <c r="F12" s="4">
        <v>0.6</v>
      </c>
      <c r="G12" s="4">
        <v>0.85</v>
      </c>
      <c r="H12" s="4">
        <v>0.7</v>
      </c>
      <c r="I12" s="4">
        <v>0.5</v>
      </c>
      <c r="J12" s="4">
        <v>0.65</v>
      </c>
      <c r="K12" s="4">
        <v>0.71</v>
      </c>
      <c r="L12" s="2">
        <f>SUMPRODUCT($F$2:$K$2,F12:K12)</f>
        <v>1</v>
      </c>
      <c r="M12" t="s">
        <v>43</v>
      </c>
      <c r="N12">
        <v>1</v>
      </c>
      <c r="O12" t="s">
        <v>112</v>
      </c>
    </row>
    <row r="13" spans="1:18" ht="14.4" x14ac:dyDescent="0.3">
      <c r="A13" t="s">
        <v>6</v>
      </c>
      <c r="F13" s="4"/>
      <c r="G13" s="4"/>
      <c r="H13" s="4"/>
      <c r="I13" s="4"/>
      <c r="J13" s="4"/>
      <c r="K13" s="4"/>
    </row>
    <row r="14" spans="1:18" x14ac:dyDescent="0.35">
      <c r="A14" s="6" t="s">
        <v>40</v>
      </c>
      <c r="B14" s="6"/>
      <c r="C14" s="6"/>
    </row>
    <row r="16" spans="1:18" ht="14.4" x14ac:dyDescent="0.3">
      <c r="A16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M13" sqref="M13"/>
    </sheetView>
  </sheetViews>
  <sheetFormatPr defaultRowHeight="14.5" x14ac:dyDescent="0.35"/>
  <cols>
    <col min="3" max="3" width="11.08984375" customWidth="1"/>
  </cols>
  <sheetData>
    <row r="1" spans="1:19" x14ac:dyDescent="0.3">
      <c r="A1" s="6" t="s">
        <v>0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9" x14ac:dyDescent="0.3">
      <c r="D2" s="5">
        <v>0</v>
      </c>
      <c r="E2" s="5">
        <v>30</v>
      </c>
      <c r="F2" s="5">
        <v>0</v>
      </c>
      <c r="G2" s="5">
        <v>30</v>
      </c>
      <c r="H2" s="5">
        <v>0</v>
      </c>
      <c r="I2" s="5">
        <v>0</v>
      </c>
      <c r="J2" s="5">
        <v>0</v>
      </c>
      <c r="K2" s="5">
        <v>0</v>
      </c>
      <c r="L2" s="5">
        <v>30</v>
      </c>
      <c r="M2" t="s">
        <v>64</v>
      </c>
    </row>
    <row r="3" spans="1:19" x14ac:dyDescent="0.3">
      <c r="D3">
        <v>1800</v>
      </c>
      <c r="E3">
        <v>2100</v>
      </c>
      <c r="F3">
        <v>1600</v>
      </c>
      <c r="G3">
        <v>1000</v>
      </c>
      <c r="H3">
        <v>700</v>
      </c>
      <c r="I3">
        <v>900</v>
      </c>
      <c r="J3">
        <v>1400</v>
      </c>
      <c r="K3">
        <v>800</v>
      </c>
      <c r="L3">
        <v>2200</v>
      </c>
      <c r="M3" t="s">
        <v>20</v>
      </c>
    </row>
    <row r="4" spans="1:19" x14ac:dyDescent="0.3">
      <c r="L4" t="s">
        <v>7</v>
      </c>
      <c r="M4" s="2">
        <f>SUMPRODUCT(D2:L2,D3:L3)</f>
        <v>159000</v>
      </c>
      <c r="N4" t="s">
        <v>20</v>
      </c>
    </row>
    <row r="5" spans="1:19" x14ac:dyDescent="0.3">
      <c r="C5" s="6" t="s">
        <v>15</v>
      </c>
      <c r="M5" t="s">
        <v>16</v>
      </c>
      <c r="O5" t="s">
        <v>18</v>
      </c>
      <c r="R5" s="5" t="s">
        <v>42</v>
      </c>
      <c r="S5" s="5"/>
    </row>
    <row r="6" spans="1:19" x14ac:dyDescent="0.3">
      <c r="B6" t="s">
        <v>58</v>
      </c>
      <c r="D6">
        <v>1</v>
      </c>
      <c r="E6">
        <v>1</v>
      </c>
      <c r="F6">
        <v>1</v>
      </c>
      <c r="M6">
        <f>SUMPRODUCT($D$2:$L$2,D6:L6)</f>
        <v>30</v>
      </c>
      <c r="N6" t="s">
        <v>43</v>
      </c>
      <c r="O6">
        <v>30</v>
      </c>
      <c r="P6" t="s">
        <v>64</v>
      </c>
    </row>
    <row r="7" spans="1:19" x14ac:dyDescent="0.3">
      <c r="B7" t="s">
        <v>59</v>
      </c>
      <c r="G7">
        <v>1</v>
      </c>
      <c r="H7">
        <v>1</v>
      </c>
      <c r="I7">
        <v>1</v>
      </c>
      <c r="M7">
        <f t="shared" ref="M7:M11" si="0">SUMPRODUCT($D$2:$L$2,D7:L7)</f>
        <v>30</v>
      </c>
      <c r="N7" t="s">
        <v>43</v>
      </c>
      <c r="O7">
        <v>30</v>
      </c>
      <c r="P7" t="s">
        <v>64</v>
      </c>
    </row>
    <row r="8" spans="1:19" x14ac:dyDescent="0.3">
      <c r="B8" t="s">
        <v>60</v>
      </c>
      <c r="J8">
        <v>1</v>
      </c>
      <c r="K8">
        <v>1</v>
      </c>
      <c r="L8">
        <v>1</v>
      </c>
      <c r="M8">
        <f t="shared" si="0"/>
        <v>30</v>
      </c>
      <c r="N8" t="s">
        <v>43</v>
      </c>
      <c r="O8">
        <v>30</v>
      </c>
      <c r="P8" t="s">
        <v>64</v>
      </c>
    </row>
    <row r="9" spans="1:19" x14ac:dyDescent="0.3">
      <c r="A9" t="s">
        <v>61</v>
      </c>
      <c r="D9">
        <v>1</v>
      </c>
      <c r="G9">
        <v>1</v>
      </c>
      <c r="J9">
        <v>1</v>
      </c>
      <c r="M9">
        <f t="shared" si="0"/>
        <v>30</v>
      </c>
      <c r="N9" t="s">
        <v>17</v>
      </c>
      <c r="O9">
        <v>40</v>
      </c>
      <c r="P9" t="s">
        <v>64</v>
      </c>
    </row>
    <row r="10" spans="1:19" x14ac:dyDescent="0.3">
      <c r="A10" t="s">
        <v>62</v>
      </c>
      <c r="E10">
        <v>1</v>
      </c>
      <c r="H10">
        <v>1</v>
      </c>
      <c r="K10">
        <v>1</v>
      </c>
      <c r="M10">
        <f t="shared" si="0"/>
        <v>30</v>
      </c>
      <c r="N10" t="s">
        <v>17</v>
      </c>
      <c r="O10">
        <v>60</v>
      </c>
      <c r="P10" t="s">
        <v>64</v>
      </c>
    </row>
    <row r="11" spans="1:19" x14ac:dyDescent="0.3">
      <c r="A11" t="s">
        <v>63</v>
      </c>
      <c r="F11">
        <v>1</v>
      </c>
      <c r="I11">
        <v>1</v>
      </c>
      <c r="L11">
        <v>1</v>
      </c>
      <c r="M11">
        <f t="shared" si="0"/>
        <v>30</v>
      </c>
      <c r="N11" t="s">
        <v>17</v>
      </c>
      <c r="O11">
        <v>50</v>
      </c>
      <c r="P11" t="s">
        <v>64</v>
      </c>
    </row>
    <row r="16" spans="1:19" x14ac:dyDescent="0.3">
      <c r="D16" t="s">
        <v>50</v>
      </c>
      <c r="E16">
        <v>30</v>
      </c>
    </row>
    <row r="17" spans="1:5" x14ac:dyDescent="0.3">
      <c r="A17" t="s">
        <v>6</v>
      </c>
      <c r="D17" t="s">
        <v>52</v>
      </c>
      <c r="E17">
        <v>30</v>
      </c>
    </row>
    <row r="18" spans="1:5" x14ac:dyDescent="0.3">
      <c r="D18" t="s">
        <v>57</v>
      </c>
      <c r="E1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 10</vt:lpstr>
      <vt:lpstr>Prob 11</vt:lpstr>
      <vt:lpstr>Prob13_Page152BT</vt:lpstr>
      <vt:lpstr>Prob14</vt:lpstr>
      <vt:lpstr>Prob15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2020-09-06T14:58:53Z</cp:lastPrinted>
  <dcterms:created xsi:type="dcterms:W3CDTF">2020-09-01T14:08:22Z</dcterms:created>
  <dcterms:modified xsi:type="dcterms:W3CDTF">2020-09-14T16:45:33Z</dcterms:modified>
</cp:coreProperties>
</file>