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defaultThemeVersion="124226"/>
  <xr:revisionPtr revIDLastSave="0" documentId="13_ncr:1_{A5124A28-27E1-48ED-AD0A-69B061E9CA04}" xr6:coauthVersionLast="45" xr6:coauthVersionMax="45" xr10:uidLastSave="{00000000-0000-0000-0000-000000000000}"/>
  <bookViews>
    <workbookView xWindow="-110" yWindow="-110" windowWidth="18290" windowHeight="11020" activeTab="1" xr2:uid="{00000000-000D-0000-FFFF-FFFF00000000}"/>
  </bookViews>
  <sheets>
    <sheet name="Accounting Equations" sheetId="4" r:id="rId1"/>
    <sheet name="Income Statement" sheetId="1" r:id="rId2"/>
    <sheet name="Cash Sattement" sheetId="5" r:id="rId3"/>
    <sheet name="Balance sheet" sheetId="2" r:id="rId4"/>
    <sheet name="cash statement- indirect" sheetId="7" r:id="rId5"/>
    <sheet name="Cash balance" sheetId="3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13" i="2"/>
  <c r="F17" i="2"/>
  <c r="C19" i="2"/>
  <c r="F19" i="2"/>
  <c r="B22" i="5" l="1"/>
  <c r="B21" i="5"/>
  <c r="B16" i="5"/>
  <c r="B12" i="5"/>
  <c r="B21" i="1"/>
  <c r="B19" i="1"/>
  <c r="D29" i="4" l="1"/>
  <c r="D11" i="4"/>
  <c r="F29" i="4"/>
  <c r="H11" i="4" l="1"/>
  <c r="H29" i="4" s="1"/>
  <c r="I11" i="4"/>
  <c r="I29" i="4" s="1"/>
  <c r="J11" i="4"/>
  <c r="J29" i="4" s="1"/>
  <c r="C11" i="4" l="1"/>
  <c r="C29" i="4" s="1"/>
  <c r="F11" i="4" l="1"/>
  <c r="B11" i="4"/>
  <c r="B29" i="4" s="1"/>
  <c r="B19" i="3" l="1"/>
  <c r="B9" i="3"/>
  <c r="B21" i="3" l="1"/>
  <c r="B6" i="1"/>
  <c r="E11" i="4" l="1"/>
  <c r="K11" i="4"/>
  <c r="H13" i="4" l="1"/>
  <c r="K29" i="4"/>
  <c r="H31" i="4" s="1"/>
  <c r="F13" i="4"/>
  <c r="E29" i="4"/>
  <c r="F31" i="4"/>
</calcChain>
</file>

<file path=xl/sharedStrings.xml><?xml version="1.0" encoding="utf-8"?>
<sst xmlns="http://schemas.openxmlformats.org/spreadsheetml/2006/main" count="128" uniqueCount="101">
  <si>
    <t>Particulars</t>
  </si>
  <si>
    <t>Net Amount</t>
  </si>
  <si>
    <t>Total Revenues (A)</t>
  </si>
  <si>
    <t>Less: Expenses</t>
  </si>
  <si>
    <t>Total Expenses (B)</t>
  </si>
  <si>
    <t>Net Income (A-B)/Retained Earnings</t>
  </si>
  <si>
    <t>ASSETS</t>
  </si>
  <si>
    <t>AMOUNT</t>
  </si>
  <si>
    <t>LIABILITIES</t>
  </si>
  <si>
    <t>Current Assets:</t>
  </si>
  <si>
    <t>Current Liabilities</t>
  </si>
  <si>
    <t>Non current Assets:</t>
  </si>
  <si>
    <t>Total Assets</t>
  </si>
  <si>
    <t>Total Liabilities+ Owner's Equity</t>
  </si>
  <si>
    <t>Add:Receipts</t>
  </si>
  <si>
    <t>Total Receipts (A)</t>
  </si>
  <si>
    <t>Total Payments (B)</t>
  </si>
  <si>
    <t>Closing Cash Balance(A-B)</t>
  </si>
  <si>
    <t xml:space="preserve">Cash Capital </t>
  </si>
  <si>
    <t>Calculation of Closing Cash Balance as on 30/09/2010</t>
  </si>
  <si>
    <t>Cash Award for Exemplary Performance</t>
  </si>
  <si>
    <t>Opening Cash Balance</t>
  </si>
  <si>
    <t>Office Premises Purchased</t>
  </si>
  <si>
    <t>Equipments Purchased</t>
  </si>
  <si>
    <t>Insurance Premium Paid</t>
  </si>
  <si>
    <t>Salary Paid</t>
  </si>
  <si>
    <t>Wages Paid</t>
  </si>
  <si>
    <t>Electricity Bill Paid</t>
  </si>
  <si>
    <t>Paid to Material Suppliers</t>
  </si>
  <si>
    <t>Loan from Bank</t>
  </si>
  <si>
    <t>Fees Received from Clients</t>
  </si>
  <si>
    <t>Long Term Debt</t>
  </si>
  <si>
    <t>Retained Earnings(Refer Income Statement)</t>
  </si>
  <si>
    <t>Assets</t>
  </si>
  <si>
    <t>Liabilities</t>
  </si>
  <si>
    <t>Capital</t>
  </si>
  <si>
    <t>Loan</t>
  </si>
  <si>
    <t>Equipment</t>
  </si>
  <si>
    <t>Inventory</t>
  </si>
  <si>
    <t>Comments</t>
  </si>
  <si>
    <t>Cash/Bank</t>
  </si>
  <si>
    <t>Account Payable</t>
  </si>
  <si>
    <t>Total</t>
  </si>
  <si>
    <t>Owners' Equity</t>
  </si>
  <si>
    <t>Account receivable</t>
  </si>
  <si>
    <t>Closing Balance</t>
  </si>
  <si>
    <t>Retained Earnings (Revenues-Expenses)</t>
  </si>
  <si>
    <t>Accounting Equations</t>
  </si>
  <si>
    <t>Purchase of equipment</t>
  </si>
  <si>
    <t>Core Revenue</t>
  </si>
  <si>
    <t>Cash</t>
  </si>
  <si>
    <t>Chemailite AE as on June 30th 2003</t>
  </si>
  <si>
    <t>Patent fee</t>
  </si>
  <si>
    <t>legal fee/printing/charted costs</t>
  </si>
  <si>
    <t>Purchase of plastics/chemicals</t>
  </si>
  <si>
    <t>Chemailite AE as on December 30th 2003</t>
  </si>
  <si>
    <t>consulting engineer fee</t>
  </si>
  <si>
    <t>revenue</t>
  </si>
  <si>
    <t>Revenue</t>
  </si>
  <si>
    <t>INVENTORY</t>
  </si>
  <si>
    <t>advertising expense</t>
  </si>
  <si>
    <t>labor/overhead expenses</t>
  </si>
  <si>
    <t>corporate salaries</t>
  </si>
  <si>
    <t>equipment</t>
  </si>
  <si>
    <t>loan</t>
  </si>
  <si>
    <t>interest</t>
  </si>
  <si>
    <t>loan repayment</t>
  </si>
  <si>
    <t>depreciation on machimnery</t>
  </si>
  <si>
    <t>inventory consumed</t>
  </si>
  <si>
    <t>Patent</t>
  </si>
  <si>
    <t>amortization of patent(1 year)</t>
  </si>
  <si>
    <t>depreciation on equipemnt(6 months)</t>
  </si>
  <si>
    <t>Income statement for Chemalite 01/01/2003 to 31/12/2003</t>
  </si>
  <si>
    <t>Accounts Receivable</t>
  </si>
  <si>
    <t>Balance sheet of Chemalite as on 31/12/2003</t>
  </si>
  <si>
    <t>Inventory Consumption Cost</t>
  </si>
  <si>
    <t>Incorporation Expense</t>
  </si>
  <si>
    <t>Consulting engineer expense</t>
  </si>
  <si>
    <t>Manufacturing Labour &amp; Oveheads</t>
  </si>
  <si>
    <t>Corporate Salaries</t>
  </si>
  <si>
    <t>Advertising Expense</t>
  </si>
  <si>
    <t>Patent Amortization</t>
  </si>
  <si>
    <t>Interest Expense</t>
  </si>
  <si>
    <t>Opening Balance (a)</t>
  </si>
  <si>
    <t>Cash Flow from Operating Activities</t>
  </si>
  <si>
    <t>Revenue from sales</t>
  </si>
  <si>
    <t>Total Cashflow from Operating Activities(b)</t>
  </si>
  <si>
    <t>Cash Flow from Investing Activities</t>
  </si>
  <si>
    <t>Total Cashflow from Operating Activities(c)</t>
  </si>
  <si>
    <t>Cash Flow from Financing Activities</t>
  </si>
  <si>
    <t>Short term Loan</t>
  </si>
  <si>
    <t>Short term Loan Repayment</t>
  </si>
  <si>
    <t>Interest on loan</t>
  </si>
  <si>
    <t>Total Cashflow from Operating Activities(d)</t>
  </si>
  <si>
    <t>Total Bank Balance (a+b+c+d)</t>
  </si>
  <si>
    <t xml:space="preserve">Inventory </t>
  </si>
  <si>
    <t>Cash Flow Statement of  Chemalite  as on Dec 2003</t>
  </si>
  <si>
    <t>$</t>
  </si>
  <si>
    <t>Manufacturing Labour</t>
  </si>
  <si>
    <t>Depreciation on Equipment</t>
  </si>
  <si>
    <t>CASH/BANK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</si>
</sst>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[$$-409]#,##0.00;[Red][$$-409]#,##0.00"/>
    <numFmt numFmtId="167" formatCode="[$$-409]#,##0.00_);[Red]\([$$-409]#,##0.00\)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 wrapText="1"/>
    </xf>
    <xf numFmtId="164" fontId="5" fillId="0" borderId="0" xfId="1" applyNumberFormat="1" applyFont="1" applyAlignment="1">
      <alignment vertical="center"/>
    </xf>
    <xf numFmtId="164" fontId="3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 wrapText="1"/>
    </xf>
    <xf numFmtId="164" fontId="2" fillId="0" borderId="2" xfId="1" applyNumberFormat="1" applyFont="1" applyBorder="1" applyAlignment="1">
      <alignment horizontal="right" vertical="center"/>
    </xf>
    <xf numFmtId="164" fontId="2" fillId="0" borderId="2" xfId="1" applyNumberFormat="1" applyFont="1" applyFill="1" applyBorder="1" applyAlignment="1">
      <alignment vertical="center"/>
    </xf>
    <xf numFmtId="164" fontId="6" fillId="0" borderId="2" xfId="1" applyNumberFormat="1" applyFont="1" applyBorder="1" applyAlignment="1">
      <alignment vertical="center" wrapText="1"/>
    </xf>
    <xf numFmtId="164" fontId="8" fillId="0" borderId="0" xfId="1" applyNumberFormat="1" applyFont="1" applyAlignment="1">
      <alignment vertical="center"/>
    </xf>
    <xf numFmtId="38" fontId="3" fillId="0" borderId="0" xfId="1" applyNumberFormat="1" applyFont="1"/>
    <xf numFmtId="38" fontId="2" fillId="0" borderId="0" xfId="1" applyNumberFormat="1" applyFont="1"/>
    <xf numFmtId="38" fontId="2" fillId="2" borderId="0" xfId="1" applyNumberFormat="1" applyFont="1" applyFill="1" applyBorder="1"/>
    <xf numFmtId="38" fontId="3" fillId="2" borderId="0" xfId="1" applyNumberFormat="1" applyFont="1" applyFill="1" applyBorder="1" applyAlignment="1"/>
    <xf numFmtId="38" fontId="3" fillId="0" borderId="1" xfId="1" applyNumberFormat="1" applyFont="1" applyBorder="1" applyAlignment="1">
      <alignment horizontal="center" vertical="center" wrapText="1"/>
    </xf>
    <xf numFmtId="38" fontId="3" fillId="0" borderId="1" xfId="1" applyNumberFormat="1" applyFont="1" applyFill="1" applyBorder="1" applyAlignment="1">
      <alignment horizontal="center" vertical="center" wrapText="1"/>
    </xf>
    <xf numFmtId="38" fontId="3" fillId="2" borderId="0" xfId="1" applyNumberFormat="1" applyFont="1" applyFill="1" applyBorder="1" applyAlignment="1">
      <alignment horizontal="center" vertical="center" wrapText="1"/>
    </xf>
    <xf numFmtId="38" fontId="2" fillId="0" borderId="0" xfId="1" applyNumberFormat="1" applyFont="1" applyBorder="1"/>
    <xf numFmtId="38" fontId="3" fillId="0" borderId="1" xfId="1" applyNumberFormat="1" applyFont="1" applyBorder="1"/>
    <xf numFmtId="38" fontId="3" fillId="0" borderId="4" xfId="1" applyNumberFormat="1" applyFont="1" applyBorder="1"/>
    <xf numFmtId="38" fontId="3" fillId="0" borderId="0" xfId="1" applyNumberFormat="1" applyFont="1" applyBorder="1" applyAlignment="1">
      <alignment horizontal="center" vertical="center"/>
    </xf>
    <xf numFmtId="38" fontId="2" fillId="3" borderId="0" xfId="1" applyNumberFormat="1" applyFont="1" applyFill="1"/>
    <xf numFmtId="38" fontId="2" fillId="0" borderId="6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65" fontId="2" fillId="0" borderId="2" xfId="1" applyNumberFormat="1" applyFont="1" applyBorder="1" applyAlignment="1">
      <alignment vertical="center"/>
    </xf>
    <xf numFmtId="165" fontId="0" fillId="0" borderId="2" xfId="0" applyNumberFormat="1" applyBorder="1"/>
    <xf numFmtId="165" fontId="2" fillId="0" borderId="2" xfId="1" applyNumberFormat="1" applyFont="1" applyBorder="1" applyAlignment="1">
      <alignment horizontal="right" vertical="center"/>
    </xf>
    <xf numFmtId="166" fontId="0" fillId="0" borderId="2" xfId="2" applyNumberFormat="1" applyFont="1" applyBorder="1"/>
    <xf numFmtId="0" fontId="0" fillId="0" borderId="2" xfId="0" applyBorder="1" applyAlignment="1">
      <alignment horizontal="left" vertical="center"/>
    </xf>
    <xf numFmtId="167" fontId="0" fillId="0" borderId="2" xfId="2" applyNumberFormat="1" applyFont="1" applyBorder="1"/>
    <xf numFmtId="5" fontId="2" fillId="0" borderId="0" xfId="1" applyNumberFormat="1" applyFont="1" applyAlignment="1">
      <alignment vertical="center"/>
    </xf>
    <xf numFmtId="165" fontId="2" fillId="0" borderId="0" xfId="1" applyNumberFormat="1" applyFont="1"/>
    <xf numFmtId="165" fontId="2" fillId="0" borderId="0" xfId="1" applyNumberFormat="1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164" fontId="3" fillId="3" borderId="0" xfId="1" applyNumberFormat="1" applyFont="1" applyFill="1" applyAlignment="1">
      <alignment vertical="center"/>
    </xf>
    <xf numFmtId="5" fontId="2" fillId="3" borderId="0" xfId="1" applyNumberFormat="1" applyFont="1" applyFill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166" fontId="9" fillId="4" borderId="2" xfId="2" applyNumberFormat="1" applyFont="1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6" fontId="9" fillId="6" borderId="2" xfId="2" applyNumberFormat="1" applyFont="1" applyFill="1" applyBorder="1"/>
    <xf numFmtId="165" fontId="3" fillId="0" borderId="1" xfId="1" applyNumberFormat="1" applyFont="1" applyBorder="1" applyAlignment="1">
      <alignment vertical="center"/>
    </xf>
    <xf numFmtId="5" fontId="3" fillId="0" borderId="1" xfId="1" applyNumberFormat="1" applyFont="1" applyBorder="1" applyAlignment="1">
      <alignment vertical="center"/>
    </xf>
    <xf numFmtId="38" fontId="3" fillId="0" borderId="5" xfId="1" applyNumberFormat="1" applyFont="1" applyBorder="1" applyAlignment="1">
      <alignment horizontal="center"/>
    </xf>
    <xf numFmtId="38" fontId="3" fillId="0" borderId="5" xfId="1" applyNumberFormat="1" applyFont="1" applyFill="1" applyBorder="1" applyAlignment="1">
      <alignment horizontal="center"/>
    </xf>
    <xf numFmtId="164" fontId="3" fillId="3" borderId="0" xfId="1" applyNumberFormat="1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3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zoomScaleNormal="100" workbookViewId="0">
      <pane ySplit="4" topLeftCell="A29" activePane="bottomLeft" state="frozen"/>
      <selection pane="bottomLeft" activeCell="C28" sqref="C28"/>
    </sheetView>
  </sheetViews>
  <sheetFormatPr defaultColWidth="13.7265625" defaultRowHeight="18" customHeight="1" x14ac:dyDescent="0.3"/>
  <cols>
    <col min="1" max="1" width="34.453125" style="20" customWidth="1"/>
    <col min="2" max="10" width="12.7265625" style="20" customWidth="1"/>
    <col min="11" max="11" width="18.81640625" style="20" customWidth="1"/>
    <col min="12" max="12" width="36.26953125" style="20" bestFit="1" customWidth="1"/>
    <col min="13" max="16384" width="13.7265625" style="20"/>
  </cols>
  <sheetData>
    <row r="1" spans="1:12" ht="18" customHeight="1" x14ac:dyDescent="0.3">
      <c r="A1" s="19" t="s">
        <v>47</v>
      </c>
      <c r="G1" s="21"/>
    </row>
    <row r="2" spans="1:12" ht="18" customHeight="1" x14ac:dyDescent="0.3">
      <c r="A2" s="30" t="s">
        <v>51</v>
      </c>
      <c r="G2" s="21"/>
      <c r="H2" s="31"/>
    </row>
    <row r="3" spans="1:12" ht="18" customHeight="1" x14ac:dyDescent="0.3">
      <c r="B3" s="57" t="s">
        <v>33</v>
      </c>
      <c r="C3" s="57"/>
      <c r="D3" s="57"/>
      <c r="E3" s="57"/>
      <c r="F3" s="57"/>
      <c r="G3" s="22"/>
      <c r="H3" s="57" t="s">
        <v>34</v>
      </c>
      <c r="I3" s="57"/>
      <c r="J3" s="56" t="s">
        <v>43</v>
      </c>
      <c r="K3" s="56"/>
    </row>
    <row r="4" spans="1:12" ht="42" x14ac:dyDescent="0.3">
      <c r="A4" s="19" t="s">
        <v>39</v>
      </c>
      <c r="B4" s="23" t="s">
        <v>40</v>
      </c>
      <c r="C4" s="23" t="s">
        <v>44</v>
      </c>
      <c r="D4" s="23" t="s">
        <v>69</v>
      </c>
      <c r="E4" s="24" t="s">
        <v>38</v>
      </c>
      <c r="F4" s="23" t="s">
        <v>37</v>
      </c>
      <c r="G4" s="25"/>
      <c r="H4" s="23" t="s">
        <v>41</v>
      </c>
      <c r="I4" s="23" t="s">
        <v>36</v>
      </c>
      <c r="J4" s="23" t="s">
        <v>35</v>
      </c>
      <c r="K4" s="23" t="s">
        <v>46</v>
      </c>
      <c r="L4" s="19" t="s">
        <v>39</v>
      </c>
    </row>
    <row r="5" spans="1:12" ht="18" customHeight="1" x14ac:dyDescent="0.3">
      <c r="A5" s="20" t="s">
        <v>35</v>
      </c>
      <c r="B5" s="26">
        <v>500000</v>
      </c>
      <c r="C5" s="26"/>
      <c r="D5" s="26"/>
      <c r="E5" s="26"/>
      <c r="F5" s="26"/>
      <c r="G5" s="21"/>
      <c r="H5" s="26"/>
      <c r="I5" s="26"/>
      <c r="J5" s="26">
        <v>500000</v>
      </c>
      <c r="K5" s="26"/>
      <c r="L5" s="20" t="s">
        <v>35</v>
      </c>
    </row>
    <row r="6" spans="1:12" ht="18" customHeight="1" x14ac:dyDescent="0.3">
      <c r="A6" s="20" t="s">
        <v>52</v>
      </c>
      <c r="B6" s="26">
        <v>-125000</v>
      </c>
      <c r="C6" s="26"/>
      <c r="D6" s="26">
        <v>125000</v>
      </c>
      <c r="E6" s="26"/>
      <c r="F6" s="26"/>
      <c r="G6" s="21"/>
      <c r="H6" s="26"/>
      <c r="I6" s="26"/>
      <c r="J6" s="26"/>
      <c r="K6" s="26"/>
    </row>
    <row r="7" spans="1:12" ht="18" customHeight="1" x14ac:dyDescent="0.3">
      <c r="A7" s="20" t="s">
        <v>53</v>
      </c>
      <c r="B7" s="26">
        <v>-7500</v>
      </c>
      <c r="C7" s="26"/>
      <c r="D7" s="26"/>
      <c r="E7" s="26"/>
      <c r="F7" s="26"/>
      <c r="G7" s="21"/>
      <c r="H7" s="26"/>
      <c r="I7" s="26"/>
      <c r="J7" s="26"/>
      <c r="K7" s="26">
        <v>-7500</v>
      </c>
      <c r="L7" s="20" t="s">
        <v>53</v>
      </c>
    </row>
    <row r="8" spans="1:12" ht="18" customHeight="1" x14ac:dyDescent="0.3">
      <c r="A8" s="20" t="s">
        <v>48</v>
      </c>
      <c r="B8" s="26">
        <v>-62500</v>
      </c>
      <c r="C8" s="26"/>
      <c r="D8" s="26"/>
      <c r="E8" s="26"/>
      <c r="F8" s="26">
        <v>62500</v>
      </c>
      <c r="G8" s="21"/>
      <c r="H8" s="26"/>
      <c r="I8" s="26"/>
      <c r="J8" s="26"/>
      <c r="K8" s="26"/>
    </row>
    <row r="9" spans="1:12" ht="18" customHeight="1" x14ac:dyDescent="0.3">
      <c r="A9" s="20" t="s">
        <v>54</v>
      </c>
      <c r="B9" s="26">
        <v>-75000</v>
      </c>
      <c r="C9" s="26"/>
      <c r="D9" s="26"/>
      <c r="E9" s="26">
        <v>75000</v>
      </c>
      <c r="F9" s="26"/>
      <c r="G9" s="21"/>
      <c r="H9" s="26"/>
      <c r="I9" s="26"/>
      <c r="J9" s="26"/>
    </row>
    <row r="10" spans="1:12" ht="18" customHeight="1" x14ac:dyDescent="0.3">
      <c r="B10" s="26"/>
      <c r="C10" s="26"/>
      <c r="D10" s="26"/>
      <c r="E10" s="26"/>
      <c r="F10" s="26"/>
      <c r="G10" s="21"/>
      <c r="H10" s="26"/>
      <c r="I10" s="26"/>
      <c r="J10" s="26"/>
    </row>
    <row r="11" spans="1:12" ht="18" customHeight="1" x14ac:dyDescent="0.3">
      <c r="A11" s="19" t="s">
        <v>45</v>
      </c>
      <c r="B11" s="27">
        <f>SUM(B5:B10)</f>
        <v>230000</v>
      </c>
      <c r="C11" s="27">
        <f>SUM(C5:C10)</f>
        <v>0</v>
      </c>
      <c r="D11" s="27">
        <f>SUM(D5:D10)</f>
        <v>125000</v>
      </c>
      <c r="E11" s="27">
        <f>SUM(E5:E10)</f>
        <v>75000</v>
      </c>
      <c r="F11" s="27">
        <f>SUM(F5:F10)</f>
        <v>62500</v>
      </c>
      <c r="G11" s="21"/>
      <c r="H11" s="27">
        <f>SUM(H5:H10)</f>
        <v>0</v>
      </c>
      <c r="I11" s="27">
        <f>SUM(I5:I10)</f>
        <v>0</v>
      </c>
      <c r="J11" s="27">
        <f>SUM(J5:J10)</f>
        <v>500000</v>
      </c>
      <c r="K11" s="27">
        <f>SUM(K5:K10)</f>
        <v>-7500</v>
      </c>
    </row>
    <row r="13" spans="1:12" ht="18" customHeight="1" thickBot="1" x14ac:dyDescent="0.35">
      <c r="F13" s="28">
        <f>SUM(B11:F11)</f>
        <v>492500</v>
      </c>
      <c r="G13" s="29" t="s">
        <v>42</v>
      </c>
      <c r="H13" s="28">
        <f>SUM(H11:K11)</f>
        <v>492500</v>
      </c>
    </row>
    <row r="14" spans="1:12" ht="18" customHeight="1" thickTop="1" x14ac:dyDescent="0.3">
      <c r="A14" s="30" t="s">
        <v>55</v>
      </c>
    </row>
    <row r="15" spans="1:12" ht="18" customHeight="1" x14ac:dyDescent="0.3">
      <c r="A15" s="20" t="s">
        <v>56</v>
      </c>
      <c r="B15" s="20">
        <v>-23750</v>
      </c>
      <c r="K15" s="20">
        <v>-23750</v>
      </c>
      <c r="L15" s="20" t="s">
        <v>56</v>
      </c>
    </row>
    <row r="16" spans="1:12" ht="18" customHeight="1" x14ac:dyDescent="0.3">
      <c r="A16" s="20" t="s">
        <v>58</v>
      </c>
      <c r="B16" s="20">
        <v>685000</v>
      </c>
      <c r="C16" s="20">
        <v>69500</v>
      </c>
      <c r="K16" s="20">
        <v>754500</v>
      </c>
      <c r="L16" s="20" t="s">
        <v>57</v>
      </c>
    </row>
    <row r="17" spans="1:12" ht="18" customHeight="1" x14ac:dyDescent="0.3">
      <c r="A17" s="20" t="s">
        <v>59</v>
      </c>
      <c r="B17" s="20">
        <v>-175000</v>
      </c>
      <c r="E17" s="20">
        <v>175000</v>
      </c>
    </row>
    <row r="18" spans="1:12" ht="18" customHeight="1" x14ac:dyDescent="0.3">
      <c r="A18" s="20" t="s">
        <v>60</v>
      </c>
      <c r="B18" s="20">
        <v>-22500</v>
      </c>
      <c r="K18" s="20">
        <v>-22500</v>
      </c>
      <c r="L18" s="20" t="s">
        <v>60</v>
      </c>
    </row>
    <row r="19" spans="1:12" ht="18" customHeight="1" x14ac:dyDescent="0.3">
      <c r="A19" s="20" t="s">
        <v>61</v>
      </c>
      <c r="B19" s="20">
        <v>-350000</v>
      </c>
      <c r="K19" s="20">
        <v>-350000</v>
      </c>
      <c r="L19" s="20" t="s">
        <v>61</v>
      </c>
    </row>
    <row r="20" spans="1:12" ht="18" customHeight="1" x14ac:dyDescent="0.3">
      <c r="A20" s="20" t="s">
        <v>62</v>
      </c>
      <c r="B20" s="20">
        <v>-80000</v>
      </c>
      <c r="K20" s="20">
        <v>-80000</v>
      </c>
      <c r="L20" s="20" t="s">
        <v>62</v>
      </c>
    </row>
    <row r="21" spans="1:12" ht="18" customHeight="1" x14ac:dyDescent="0.3">
      <c r="A21" s="20" t="s">
        <v>63</v>
      </c>
      <c r="B21" s="20">
        <v>-150000</v>
      </c>
      <c r="F21" s="20">
        <v>150000</v>
      </c>
    </row>
    <row r="22" spans="1:12" ht="18" customHeight="1" x14ac:dyDescent="0.3">
      <c r="A22" s="20" t="s">
        <v>64</v>
      </c>
      <c r="B22" s="20">
        <v>50000</v>
      </c>
      <c r="I22" s="20">
        <v>50000</v>
      </c>
      <c r="L22" s="20" t="s">
        <v>64</v>
      </c>
    </row>
    <row r="23" spans="1:12" ht="18" customHeight="1" x14ac:dyDescent="0.3">
      <c r="A23" s="20" t="s">
        <v>65</v>
      </c>
      <c r="B23" s="20">
        <v>-750</v>
      </c>
      <c r="K23" s="20">
        <v>-750</v>
      </c>
      <c r="L23" s="20" t="s">
        <v>65</v>
      </c>
    </row>
    <row r="24" spans="1:12" ht="18" customHeight="1" x14ac:dyDescent="0.3">
      <c r="A24" s="20" t="s">
        <v>71</v>
      </c>
      <c r="F24" s="20">
        <v>-10625</v>
      </c>
      <c r="K24" s="20">
        <v>-10625</v>
      </c>
      <c r="L24" s="20" t="s">
        <v>67</v>
      </c>
    </row>
    <row r="25" spans="1:12" ht="18" customHeight="1" x14ac:dyDescent="0.3">
      <c r="A25" s="20" t="s">
        <v>68</v>
      </c>
      <c r="E25" s="20">
        <v>-195000</v>
      </c>
      <c r="K25" s="20">
        <v>-195000</v>
      </c>
      <c r="L25" s="20" t="s">
        <v>68</v>
      </c>
    </row>
    <row r="26" spans="1:12" ht="18" customHeight="1" x14ac:dyDescent="0.3">
      <c r="A26" s="20" t="s">
        <v>70</v>
      </c>
      <c r="D26" s="20">
        <v>-25000</v>
      </c>
      <c r="K26" s="20">
        <v>-25000</v>
      </c>
      <c r="L26" s="20" t="s">
        <v>70</v>
      </c>
    </row>
    <row r="28" spans="1:12" ht="18" customHeight="1" x14ac:dyDescent="0.3">
      <c r="A28" s="20" t="s">
        <v>66</v>
      </c>
      <c r="B28" s="20">
        <v>-50000</v>
      </c>
      <c r="I28" s="20">
        <v>-50000</v>
      </c>
    </row>
    <row r="29" spans="1:12" ht="18" customHeight="1" x14ac:dyDescent="0.3">
      <c r="A29" s="19" t="s">
        <v>45</v>
      </c>
      <c r="B29" s="27">
        <f>SUM(B15:B28)+B11</f>
        <v>113000</v>
      </c>
      <c r="C29" s="27">
        <f>SUM(C15:C28)+C11</f>
        <v>69500</v>
      </c>
      <c r="D29" s="27">
        <f>SUM(D15:D28)+D11</f>
        <v>100000</v>
      </c>
      <c r="E29" s="27">
        <f>SUM(E15:E28)+E11</f>
        <v>55000</v>
      </c>
      <c r="F29" s="27">
        <f>SUM(F15:F25)+F11</f>
        <v>201875</v>
      </c>
      <c r="G29" s="21"/>
      <c r="H29" s="27">
        <f>SUM(H14:H28)+H11</f>
        <v>0</v>
      </c>
      <c r="I29" s="27">
        <f>SUM(I14:I28)+I11</f>
        <v>0</v>
      </c>
      <c r="J29" s="27">
        <f>SUM(J14:J28)+J11</f>
        <v>500000</v>
      </c>
      <c r="K29" s="27">
        <f>SUM(K14:K28)+K11</f>
        <v>39375</v>
      </c>
    </row>
    <row r="31" spans="1:12" ht="18" customHeight="1" thickBot="1" x14ac:dyDescent="0.35">
      <c r="F31" s="28">
        <f>SUM(B29:F29)</f>
        <v>539375</v>
      </c>
      <c r="G31" s="29" t="s">
        <v>42</v>
      </c>
      <c r="H31" s="28">
        <f>SUM(H29:K29)</f>
        <v>539375</v>
      </c>
    </row>
    <row r="32" spans="1:12" ht="18" customHeight="1" thickTop="1" x14ac:dyDescent="0.3"/>
  </sheetData>
  <mergeCells count="3">
    <mergeCell ref="J3:K3"/>
    <mergeCell ref="H3:I3"/>
    <mergeCell ref="B3:F3"/>
  </mergeCells>
  <conditionalFormatting sqref="B3:E3 M3 L4:M4 B4:D6 E4 J3:J4 H3 F4:I6 J5:M6">
    <cfRule type="cellIs" dxfId="2" priority="6" operator="lessThan">
      <formula>0</formula>
    </cfRule>
  </conditionalFormatting>
  <conditionalFormatting sqref="K4">
    <cfRule type="cellIs" dxfId="1" priority="2" operator="lessThan">
      <formula>0</formula>
    </cfRule>
  </conditionalFormatting>
  <conditionalFormatting sqref="A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A12" sqref="A12"/>
    </sheetView>
  </sheetViews>
  <sheetFormatPr defaultColWidth="8.81640625" defaultRowHeight="14" x14ac:dyDescent="0.35"/>
  <cols>
    <col min="1" max="1" width="64.81640625" style="5" bestFit="1" customWidth="1"/>
    <col min="2" max="2" width="15.81640625" style="5" customWidth="1"/>
    <col min="3" max="16384" width="8.81640625" style="5"/>
  </cols>
  <sheetData>
    <row r="1" spans="1:4" x14ac:dyDescent="0.35">
      <c r="A1" s="58" t="s">
        <v>72</v>
      </c>
      <c r="B1" s="58"/>
    </row>
    <row r="2" spans="1:4" x14ac:dyDescent="0.35">
      <c r="A2" s="6" t="s">
        <v>0</v>
      </c>
      <c r="B2" s="7" t="s">
        <v>1</v>
      </c>
      <c r="C2" s="8"/>
    </row>
    <row r="3" spans="1:4" x14ac:dyDescent="0.3">
      <c r="A3" s="9" t="s">
        <v>49</v>
      </c>
      <c r="B3" s="40">
        <v>754500</v>
      </c>
      <c r="D3" s="8"/>
    </row>
    <row r="4" spans="1:4" x14ac:dyDescent="0.35">
      <c r="B4" s="41"/>
    </row>
    <row r="5" spans="1:4" x14ac:dyDescent="0.35">
      <c r="B5" s="42"/>
    </row>
    <row r="6" spans="1:4" x14ac:dyDescent="0.35">
      <c r="A6" s="7" t="s">
        <v>2</v>
      </c>
      <c r="B6" s="54">
        <f>SUM(B3:B4)</f>
        <v>754500</v>
      </c>
      <c r="C6" s="8"/>
    </row>
    <row r="8" spans="1:4" x14ac:dyDescent="0.35">
      <c r="A8" s="10" t="s">
        <v>3</v>
      </c>
    </row>
    <row r="9" spans="1:4" ht="14.5" x14ac:dyDescent="0.35">
      <c r="A9" s="32" t="s">
        <v>75</v>
      </c>
      <c r="B9" s="38">
        <v>-195000</v>
      </c>
    </row>
    <row r="10" spans="1:4" ht="14.5" x14ac:dyDescent="0.35">
      <c r="A10" s="32" t="s">
        <v>76</v>
      </c>
      <c r="B10" s="38">
        <v>-7500</v>
      </c>
    </row>
    <row r="11" spans="1:4" ht="14.5" x14ac:dyDescent="0.35">
      <c r="A11" s="32" t="s">
        <v>77</v>
      </c>
      <c r="B11" s="38">
        <v>-23750</v>
      </c>
    </row>
    <row r="12" spans="1:4" ht="14.5" x14ac:dyDescent="0.35">
      <c r="A12" s="37" t="s">
        <v>98</v>
      </c>
      <c r="B12" s="38">
        <v>-350000</v>
      </c>
    </row>
    <row r="13" spans="1:4" ht="14.5" x14ac:dyDescent="0.35">
      <c r="A13" s="37" t="s">
        <v>79</v>
      </c>
      <c r="B13" s="38">
        <v>-80000</v>
      </c>
    </row>
    <row r="14" spans="1:4" ht="14.5" x14ac:dyDescent="0.35">
      <c r="A14" s="37" t="s">
        <v>80</v>
      </c>
      <c r="B14" s="38">
        <v>-22500</v>
      </c>
    </row>
    <row r="15" spans="1:4" ht="14.5" x14ac:dyDescent="0.35">
      <c r="A15" s="37" t="s">
        <v>99</v>
      </c>
      <c r="B15" s="38">
        <v>-10625</v>
      </c>
    </row>
    <row r="16" spans="1:4" ht="14.5" x14ac:dyDescent="0.35">
      <c r="A16" s="37" t="s">
        <v>81</v>
      </c>
      <c r="B16" s="38">
        <v>-25000</v>
      </c>
    </row>
    <row r="17" spans="1:3" ht="14.5" x14ac:dyDescent="0.35">
      <c r="A17" s="37" t="s">
        <v>82</v>
      </c>
      <c r="B17" s="38">
        <v>-750</v>
      </c>
    </row>
    <row r="18" spans="1:3" x14ac:dyDescent="0.35">
      <c r="B18" s="8"/>
    </row>
    <row r="19" spans="1:3" x14ac:dyDescent="0.35">
      <c r="A19" s="7" t="s">
        <v>4</v>
      </c>
      <c r="B19" s="55">
        <f>SUM(B9:B17)</f>
        <v>-715125</v>
      </c>
      <c r="C19" s="8"/>
    </row>
    <row r="20" spans="1:3" x14ac:dyDescent="0.35">
      <c r="B20" s="39"/>
    </row>
    <row r="21" spans="1:3" x14ac:dyDescent="0.35">
      <c r="A21" s="43" t="s">
        <v>5</v>
      </c>
      <c r="B21" s="44">
        <f>SUM(B6,B19)</f>
        <v>39375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7A05-31C6-4B03-A5E0-EF110E3C8D59}">
  <dimension ref="A1:B22"/>
  <sheetViews>
    <sheetView workbookViewId="0">
      <selection activeCell="B11" sqref="B11"/>
    </sheetView>
  </sheetViews>
  <sheetFormatPr defaultRowHeight="14.5" x14ac:dyDescent="0.35"/>
  <cols>
    <col min="1" max="1" width="34.1796875" customWidth="1"/>
    <col min="2" max="2" width="42.6328125" customWidth="1"/>
  </cols>
  <sheetData>
    <row r="1" spans="1:2" x14ac:dyDescent="0.35">
      <c r="A1" s="59" t="s">
        <v>96</v>
      </c>
      <c r="B1" s="59"/>
    </row>
    <row r="2" spans="1:2" x14ac:dyDescent="0.35">
      <c r="A2" s="45" t="s">
        <v>0</v>
      </c>
      <c r="B2" s="45" t="s">
        <v>97</v>
      </c>
    </row>
    <row r="3" spans="1:2" x14ac:dyDescent="0.35">
      <c r="A3" s="46" t="s">
        <v>83</v>
      </c>
      <c r="B3" s="47">
        <v>375000</v>
      </c>
    </row>
    <row r="4" spans="1:2" x14ac:dyDescent="0.35">
      <c r="A4" s="60" t="s">
        <v>84</v>
      </c>
      <c r="B4" s="61"/>
    </row>
    <row r="5" spans="1:2" x14ac:dyDescent="0.35">
      <c r="A5" s="32" t="s">
        <v>76</v>
      </c>
      <c r="B5" s="36">
        <v>-7500</v>
      </c>
    </row>
    <row r="6" spans="1:2" x14ac:dyDescent="0.35">
      <c r="A6" s="32" t="s">
        <v>77</v>
      </c>
      <c r="B6" s="36">
        <v>-23750</v>
      </c>
    </row>
    <row r="7" spans="1:2" x14ac:dyDescent="0.35">
      <c r="A7" s="48" t="s">
        <v>85</v>
      </c>
      <c r="B7" s="36">
        <v>685000</v>
      </c>
    </row>
    <row r="8" spans="1:2" x14ac:dyDescent="0.35">
      <c r="A8" s="48" t="s">
        <v>95</v>
      </c>
      <c r="B8" s="36">
        <v>-250000</v>
      </c>
    </row>
    <row r="9" spans="1:2" x14ac:dyDescent="0.35">
      <c r="A9" s="48" t="s">
        <v>78</v>
      </c>
      <c r="B9" s="36">
        <v>-350000</v>
      </c>
    </row>
    <row r="10" spans="1:2" x14ac:dyDescent="0.35">
      <c r="A10" s="49" t="s">
        <v>79</v>
      </c>
      <c r="B10" s="36">
        <v>-80000</v>
      </c>
    </row>
    <row r="11" spans="1:2" x14ac:dyDescent="0.35">
      <c r="A11" s="49" t="s">
        <v>80</v>
      </c>
      <c r="B11" s="36">
        <v>-22500</v>
      </c>
    </row>
    <row r="12" spans="1:2" x14ac:dyDescent="0.35">
      <c r="A12" s="50" t="s">
        <v>86</v>
      </c>
      <c r="B12" s="47">
        <f>SUM(B5:B11)</f>
        <v>-48750</v>
      </c>
    </row>
    <row r="13" spans="1:2" x14ac:dyDescent="0.35">
      <c r="A13" s="62" t="s">
        <v>87</v>
      </c>
      <c r="B13" s="63"/>
    </row>
    <row r="14" spans="1:2" x14ac:dyDescent="0.35">
      <c r="A14" s="37" t="s">
        <v>37</v>
      </c>
      <c r="B14" s="36">
        <v>-212500</v>
      </c>
    </row>
    <row r="15" spans="1:2" x14ac:dyDescent="0.35">
      <c r="A15" s="51"/>
      <c r="B15" s="36"/>
    </row>
    <row r="16" spans="1:2" x14ac:dyDescent="0.35">
      <c r="A16" s="50" t="s">
        <v>88</v>
      </c>
      <c r="B16" s="47">
        <f>SUM(B14:B15)</f>
        <v>-212500</v>
      </c>
    </row>
    <row r="17" spans="1:2" x14ac:dyDescent="0.35">
      <c r="A17" s="62" t="s">
        <v>89</v>
      </c>
      <c r="B17" s="63"/>
    </row>
    <row r="18" spans="1:2" x14ac:dyDescent="0.35">
      <c r="A18" s="37" t="s">
        <v>90</v>
      </c>
      <c r="B18" s="36">
        <v>50000</v>
      </c>
    </row>
    <row r="19" spans="1:2" x14ac:dyDescent="0.35">
      <c r="A19" s="37" t="s">
        <v>91</v>
      </c>
      <c r="B19" s="36">
        <v>-50000</v>
      </c>
    </row>
    <row r="20" spans="1:2" x14ac:dyDescent="0.35">
      <c r="A20" s="37" t="s">
        <v>92</v>
      </c>
      <c r="B20" s="36">
        <v>-750</v>
      </c>
    </row>
    <row r="21" spans="1:2" x14ac:dyDescent="0.35">
      <c r="A21" s="50" t="s">
        <v>93</v>
      </c>
      <c r="B21" s="47">
        <f>SUM(B18:B20)</f>
        <v>-750</v>
      </c>
    </row>
    <row r="22" spans="1:2" x14ac:dyDescent="0.35">
      <c r="A22" s="52" t="s">
        <v>94</v>
      </c>
      <c r="B22" s="53">
        <f>SUM(B3,B12,B16,B21)</f>
        <v>113000</v>
      </c>
    </row>
  </sheetData>
  <mergeCells count="4">
    <mergeCell ref="A1:B1"/>
    <mergeCell ref="A4:B4"/>
    <mergeCell ref="A13:B13"/>
    <mergeCell ref="A17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D20" sqref="A1:XFD1048576"/>
    </sheetView>
  </sheetViews>
  <sheetFormatPr defaultColWidth="8.81640625" defaultRowHeight="14" x14ac:dyDescent="0.35"/>
  <cols>
    <col min="1" max="1" width="34.54296875" style="5" customWidth="1"/>
    <col min="2" max="2" width="11.90625" style="5" bestFit="1" customWidth="1"/>
    <col min="3" max="3" width="10.81640625" style="5" bestFit="1" customWidth="1"/>
    <col min="4" max="4" width="35" style="5" customWidth="1"/>
    <col min="5" max="5" width="9.08984375" style="5" bestFit="1" customWidth="1"/>
    <col min="6" max="6" width="10.08984375" style="5" bestFit="1" customWidth="1"/>
    <col min="7" max="16384" width="8.81640625" style="5"/>
  </cols>
  <sheetData>
    <row r="1" spans="1:7" ht="15" x14ac:dyDescent="0.35">
      <c r="A1" s="64" t="s">
        <v>74</v>
      </c>
      <c r="B1" s="64"/>
      <c r="C1" s="64"/>
      <c r="D1" s="64"/>
      <c r="E1" s="64"/>
      <c r="F1" s="64"/>
    </row>
    <row r="2" spans="1:7" x14ac:dyDescent="0.35">
      <c r="A2" s="11" t="s">
        <v>6</v>
      </c>
      <c r="B2" s="11"/>
      <c r="C2" s="11" t="s">
        <v>7</v>
      </c>
      <c r="D2" s="11" t="s">
        <v>8</v>
      </c>
      <c r="E2" s="11"/>
      <c r="F2" s="11" t="s">
        <v>7</v>
      </c>
    </row>
    <row r="3" spans="1:7" x14ac:dyDescent="0.35">
      <c r="A3" s="12" t="s">
        <v>9</v>
      </c>
      <c r="B3" s="33"/>
      <c r="C3" s="33"/>
      <c r="D3" s="12" t="s">
        <v>10</v>
      </c>
      <c r="E3" s="13"/>
      <c r="F3" s="13"/>
    </row>
    <row r="4" spans="1:7" ht="14.5" x14ac:dyDescent="0.35">
      <c r="A4" s="32" t="s">
        <v>50</v>
      </c>
      <c r="B4" s="33">
        <v>113000</v>
      </c>
      <c r="C4" s="33"/>
      <c r="D4" s="13"/>
      <c r="E4" s="13"/>
      <c r="F4" s="13"/>
    </row>
    <row r="5" spans="1:7" ht="14.5" x14ac:dyDescent="0.35">
      <c r="A5" s="32" t="s">
        <v>73</v>
      </c>
      <c r="B5" s="33">
        <v>69500</v>
      </c>
      <c r="C5" s="33"/>
      <c r="D5" s="14"/>
      <c r="E5" s="15"/>
      <c r="F5" s="13"/>
    </row>
    <row r="6" spans="1:7" ht="14.5" x14ac:dyDescent="0.35">
      <c r="A6" s="32" t="s">
        <v>38</v>
      </c>
      <c r="B6" s="33">
        <v>55000</v>
      </c>
      <c r="C6" s="33"/>
      <c r="D6" s="13"/>
      <c r="E6" s="13"/>
      <c r="F6" s="13"/>
    </row>
    <row r="7" spans="1:7" x14ac:dyDescent="0.35">
      <c r="A7" s="14"/>
      <c r="B7" s="33"/>
      <c r="C7" s="33">
        <f>SUM(B4:B9)</f>
        <v>237500</v>
      </c>
      <c r="D7" s="13"/>
      <c r="E7" s="16"/>
      <c r="F7" s="13"/>
    </row>
    <row r="8" spans="1:7" x14ac:dyDescent="0.35">
      <c r="A8" s="13"/>
      <c r="B8" s="33"/>
      <c r="C8" s="33"/>
      <c r="D8" s="13"/>
      <c r="E8" s="16"/>
      <c r="F8" s="13"/>
    </row>
    <row r="9" spans="1:7" x14ac:dyDescent="0.35">
      <c r="A9" s="14"/>
      <c r="B9" s="33"/>
      <c r="C9" s="33"/>
      <c r="D9" s="13"/>
      <c r="E9" s="13"/>
      <c r="F9" s="13"/>
    </row>
    <row r="10" spans="1:7" x14ac:dyDescent="0.35">
      <c r="A10" s="17" t="s">
        <v>11</v>
      </c>
      <c r="B10" s="33"/>
      <c r="C10" s="33"/>
      <c r="D10" s="13"/>
      <c r="E10" s="13"/>
      <c r="F10" s="13"/>
    </row>
    <row r="11" spans="1:7" ht="14.5" x14ac:dyDescent="0.35">
      <c r="A11" s="14" t="s">
        <v>37</v>
      </c>
      <c r="B11" s="34">
        <v>201875</v>
      </c>
      <c r="C11" s="33"/>
      <c r="D11" s="12" t="s">
        <v>31</v>
      </c>
      <c r="E11" s="13"/>
      <c r="F11" s="13"/>
    </row>
    <row r="12" spans="1:7" x14ac:dyDescent="0.35">
      <c r="A12" s="14" t="s">
        <v>69</v>
      </c>
      <c r="B12" s="33">
        <v>100000</v>
      </c>
      <c r="C12" s="33"/>
      <c r="D12" s="14"/>
      <c r="E12" s="13"/>
      <c r="F12" s="13"/>
    </row>
    <row r="13" spans="1:7" x14ac:dyDescent="0.35">
      <c r="A13" s="14"/>
      <c r="B13" s="35"/>
      <c r="C13" s="33">
        <f>SUM(B11:B12)</f>
        <v>301875</v>
      </c>
      <c r="D13" s="14"/>
      <c r="E13" s="13"/>
      <c r="F13" s="13"/>
      <c r="G13" s="18"/>
    </row>
    <row r="14" spans="1:7" x14ac:dyDescent="0.35">
      <c r="A14" s="14"/>
      <c r="B14" s="13"/>
      <c r="C14" s="13"/>
      <c r="D14" s="13"/>
      <c r="E14" s="13"/>
      <c r="F14" s="13"/>
    </row>
    <row r="15" spans="1:7" x14ac:dyDescent="0.35">
      <c r="A15" s="14"/>
      <c r="B15" s="13"/>
      <c r="C15" s="13"/>
      <c r="D15" s="12" t="s">
        <v>43</v>
      </c>
      <c r="E15" s="13"/>
      <c r="F15" s="13"/>
    </row>
    <row r="16" spans="1:7" x14ac:dyDescent="0.35">
      <c r="A16" s="13"/>
      <c r="B16" s="13"/>
      <c r="C16" s="13"/>
      <c r="D16" s="5" t="s">
        <v>35</v>
      </c>
      <c r="E16" s="13">
        <v>500000</v>
      </c>
      <c r="F16" s="13"/>
    </row>
    <row r="17" spans="1:6" ht="28" x14ac:dyDescent="0.35">
      <c r="A17" s="13"/>
      <c r="B17" s="13"/>
      <c r="C17" s="13"/>
      <c r="D17" s="14" t="s">
        <v>32</v>
      </c>
      <c r="E17" s="15">
        <v>39375</v>
      </c>
      <c r="F17" s="13">
        <f>SUM(E16:E17)</f>
        <v>539375</v>
      </c>
    </row>
    <row r="18" spans="1:6" x14ac:dyDescent="0.35">
      <c r="A18" s="13"/>
      <c r="B18" s="13"/>
      <c r="C18" s="13"/>
      <c r="D18" s="13"/>
      <c r="E18" s="13"/>
      <c r="F18" s="13"/>
    </row>
    <row r="19" spans="1:6" x14ac:dyDescent="0.35">
      <c r="A19" s="6" t="s">
        <v>12</v>
      </c>
      <c r="B19" s="6"/>
      <c r="C19" s="6">
        <f>SUM(C7:C17)</f>
        <v>539375</v>
      </c>
      <c r="D19" s="6" t="s">
        <v>13</v>
      </c>
      <c r="E19" s="6"/>
      <c r="F19" s="6">
        <f>SUM(F5:F17)</f>
        <v>539375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B42B-5433-4394-B23E-F7234C0F361A}">
  <dimension ref="B1"/>
  <sheetViews>
    <sheetView workbookViewId="0">
      <selection activeCell="C1" sqref="C1"/>
    </sheetView>
  </sheetViews>
  <sheetFormatPr defaultRowHeight="14.5" x14ac:dyDescent="0.35"/>
  <cols>
    <col min="2" max="2" width="12.90625" customWidth="1"/>
  </cols>
  <sheetData>
    <row r="1" spans="2:2" x14ac:dyDescent="0.35">
      <c r="B1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I16" sqref="I16"/>
    </sheetView>
  </sheetViews>
  <sheetFormatPr defaultColWidth="8.81640625" defaultRowHeight="14" x14ac:dyDescent="0.35"/>
  <cols>
    <col min="1" max="1" width="45" style="1" bestFit="1" customWidth="1"/>
    <col min="2" max="2" width="29.453125" style="1" customWidth="1"/>
    <col min="3" max="16384" width="8.81640625" style="1"/>
  </cols>
  <sheetData>
    <row r="1" spans="1:2" ht="20" x14ac:dyDescent="0.35">
      <c r="A1" s="65" t="s">
        <v>19</v>
      </c>
      <c r="B1" s="65"/>
    </row>
    <row r="2" spans="1:2" x14ac:dyDescent="0.35">
      <c r="A2" s="2" t="s">
        <v>21</v>
      </c>
      <c r="B2" s="2">
        <v>0</v>
      </c>
    </row>
    <row r="3" spans="1:2" x14ac:dyDescent="0.35">
      <c r="A3" s="3"/>
      <c r="B3" s="3"/>
    </row>
    <row r="4" spans="1:2" x14ac:dyDescent="0.35">
      <c r="A4" s="4" t="s">
        <v>14</v>
      </c>
      <c r="B4" s="3"/>
    </row>
    <row r="5" spans="1:2" x14ac:dyDescent="0.35">
      <c r="A5" s="3" t="s">
        <v>18</v>
      </c>
      <c r="B5" s="3">
        <v>2000</v>
      </c>
    </row>
    <row r="6" spans="1:2" x14ac:dyDescent="0.35">
      <c r="A6" s="3" t="s">
        <v>29</v>
      </c>
      <c r="B6" s="3">
        <v>4000</v>
      </c>
    </row>
    <row r="7" spans="1:2" x14ac:dyDescent="0.35">
      <c r="A7" s="3" t="s">
        <v>30</v>
      </c>
      <c r="B7" s="3">
        <v>1680</v>
      </c>
    </row>
    <row r="8" spans="1:2" x14ac:dyDescent="0.35">
      <c r="A8" s="3" t="s">
        <v>20</v>
      </c>
      <c r="B8" s="3">
        <v>50</v>
      </c>
    </row>
    <row r="9" spans="1:2" x14ac:dyDescent="0.35">
      <c r="A9" s="2" t="s">
        <v>15</v>
      </c>
      <c r="B9" s="2">
        <f>SUM(B5:B8)</f>
        <v>7730</v>
      </c>
    </row>
    <row r="10" spans="1:2" x14ac:dyDescent="0.35">
      <c r="A10" s="3"/>
      <c r="B10" s="3"/>
    </row>
    <row r="11" spans="1:2" x14ac:dyDescent="0.35">
      <c r="A11" s="4" t="s">
        <v>3</v>
      </c>
      <c r="B11" s="3"/>
    </row>
    <row r="12" spans="1:2" x14ac:dyDescent="0.35">
      <c r="A12" s="3" t="s">
        <v>22</v>
      </c>
      <c r="B12" s="3">
        <v>3800</v>
      </c>
    </row>
    <row r="13" spans="1:2" x14ac:dyDescent="0.35">
      <c r="A13" s="3" t="s">
        <v>23</v>
      </c>
      <c r="B13" s="3">
        <v>1000</v>
      </c>
    </row>
    <row r="14" spans="1:2" x14ac:dyDescent="0.35">
      <c r="A14" s="3" t="s">
        <v>24</v>
      </c>
      <c r="B14" s="3">
        <v>200</v>
      </c>
    </row>
    <row r="15" spans="1:2" x14ac:dyDescent="0.35">
      <c r="A15" s="3" t="s">
        <v>25</v>
      </c>
      <c r="B15" s="3">
        <v>600</v>
      </c>
    </row>
    <row r="16" spans="1:2" x14ac:dyDescent="0.35">
      <c r="A16" s="3" t="s">
        <v>26</v>
      </c>
      <c r="B16" s="3">
        <v>130</v>
      </c>
    </row>
    <row r="17" spans="1:2" x14ac:dyDescent="0.35">
      <c r="A17" s="3" t="s">
        <v>27</v>
      </c>
      <c r="B17" s="3">
        <v>100</v>
      </c>
    </row>
    <row r="18" spans="1:2" x14ac:dyDescent="0.35">
      <c r="A18" s="3" t="s">
        <v>28</v>
      </c>
      <c r="B18" s="3">
        <v>435</v>
      </c>
    </row>
    <row r="19" spans="1:2" x14ac:dyDescent="0.35">
      <c r="A19" s="2" t="s">
        <v>16</v>
      </c>
      <c r="B19" s="2">
        <f>SUM(B12:B18)</f>
        <v>6265</v>
      </c>
    </row>
    <row r="20" spans="1:2" x14ac:dyDescent="0.35">
      <c r="A20" s="3"/>
      <c r="B20" s="3"/>
    </row>
    <row r="21" spans="1:2" x14ac:dyDescent="0.35">
      <c r="A21" s="2" t="s">
        <v>17</v>
      </c>
      <c r="B21" s="2">
        <f>B9-B19</f>
        <v>1465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Accounting Equations</vt:lpstr>
      <vt:lpstr>Income Statement</vt:lpstr>
      <vt:lpstr>Cash Sattement</vt:lpstr>
      <vt:lpstr>Balance sheet</vt:lpstr>
      <vt:lpstr>cash statement- indirect</vt:lpstr>
      <vt:lpstr>Cash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2020-08-30T01:26:59Z</dcterms:modified>
</cp:coreProperties>
</file>