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imA\MComputing\"/>
    </mc:Choice>
  </mc:AlternateContent>
  <bookViews>
    <workbookView xWindow="0" yWindow="0" windowWidth="18270" windowHeight="7900" activeTab="1"/>
  </bookViews>
  <sheets>
    <sheet name="Question-1" sheetId="1" r:id="rId1"/>
    <sheet name="Question-2" sheetId="2" r:id="rId2"/>
  </sheets>
  <calcPr calcId="152511"/>
</workbook>
</file>

<file path=xl/calcChain.xml><?xml version="1.0" encoding="utf-8"?>
<calcChain xmlns="http://schemas.openxmlformats.org/spreadsheetml/2006/main">
  <c r="D4" i="2" l="1"/>
  <c r="D14" i="2" l="1"/>
  <c r="D15" i="2"/>
  <c r="D16" i="2"/>
  <c r="D17" i="2"/>
  <c r="D13" i="2"/>
  <c r="C22" i="1"/>
  <c r="E5" i="2"/>
  <c r="E6" i="2"/>
  <c r="E7" i="2"/>
  <c r="E8" i="2"/>
  <c r="E4" i="2"/>
  <c r="D5" i="2"/>
  <c r="D6" i="2"/>
  <c r="D7" i="2"/>
  <c r="D8" i="2"/>
  <c r="C5" i="2"/>
  <c r="C6" i="2"/>
  <c r="C7" i="2"/>
  <c r="C8" i="2"/>
  <c r="C4" i="2"/>
  <c r="D20" i="1"/>
  <c r="C20" i="1"/>
  <c r="C19" i="1"/>
  <c r="D19" i="1"/>
  <c r="C18" i="1" l="1"/>
  <c r="B22" i="1"/>
  <c r="B20" i="1" a="1"/>
  <c r="B20" i="1" s="1"/>
  <c r="B19" i="1" a="1"/>
  <c r="B19" i="1" s="1"/>
  <c r="B18" i="1"/>
</calcChain>
</file>

<file path=xl/sharedStrings.xml><?xml version="1.0" encoding="utf-8"?>
<sst xmlns="http://schemas.openxmlformats.org/spreadsheetml/2006/main" count="67" uniqueCount="57">
  <si>
    <t>°C</t>
  </si>
  <si>
    <t>mm</t>
  </si>
  <si>
    <t>Month</t>
  </si>
  <si>
    <t>High</t>
  </si>
  <si>
    <t>Low</t>
  </si>
  <si>
    <t>Mean</t>
  </si>
  <si>
    <t>Precip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</si>
  <si>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</si>
  <si>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</si>
  <si>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</si>
  <si>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</si>
  <si>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</si>
  <si>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</si>
  <si>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</si>
  <si>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</si>
  <si>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</si>
  <si>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</si>
  <si>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</si>
  <si>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</si>
  <si>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Highest Precip</t>
  </si>
  <si>
    <t>Month of Highest Precip</t>
  </si>
  <si>
    <t>High temp for month in cell B19</t>
  </si>
  <si>
    <t>&gt;100</t>
  </si>
  <si>
    <t>Number of months with Precip more than 100</t>
  </si>
  <si>
    <t>&gt;38</t>
  </si>
  <si>
    <t>&lt;14</t>
  </si>
  <si>
    <t>Table 1 - Stream code</t>
  </si>
  <si>
    <t xml:space="preserve">Old </t>
  </si>
  <si>
    <t xml:space="preserve">New </t>
  </si>
  <si>
    <t>Old Id</t>
  </si>
  <si>
    <t>Old Stream code</t>
  </si>
  <si>
    <t>New Stream code</t>
  </si>
  <si>
    <t>New Id</t>
  </si>
  <si>
    <t>A1</t>
  </si>
  <si>
    <t>CS</t>
  </si>
  <si>
    <t>1994C3365</t>
  </si>
  <si>
    <t>A2</t>
  </si>
  <si>
    <t>EE</t>
  </si>
  <si>
    <t>2000A2032</t>
  </si>
  <si>
    <t>A3</t>
  </si>
  <si>
    <t>IN</t>
  </si>
  <si>
    <t>1956B2423</t>
  </si>
  <si>
    <t>B1</t>
  </si>
  <si>
    <t>BI</t>
  </si>
  <si>
    <t>2010A3007</t>
  </si>
  <si>
    <t>B2</t>
  </si>
  <si>
    <t>CH</t>
  </si>
  <si>
    <t>2009C2899</t>
  </si>
  <si>
    <t>B3</t>
  </si>
  <si>
    <t>PH</t>
  </si>
  <si>
    <t>C1</t>
  </si>
  <si>
    <t>IS</t>
  </si>
  <si>
    <t>C2</t>
  </si>
  <si>
    <t>FN</t>
  </si>
  <si>
    <t>C3</t>
  </si>
  <si>
    <t>HM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</si>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</sst>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1" fillId="0" borderId="9" xfId="0" applyFont="1" applyBorder="1"/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left" wrapText="1"/>
    </xf>
    <xf numFmtId="0" fontId="1" fillId="0" borderId="1" xfId="0" applyFont="1" applyBorder="1"/>
    <xf numFmtId="0" fontId="0" fillId="0" borderId="8" xfId="0" applyFont="1" applyBorder="1"/>
    <xf numFmtId="0" fontId="1" fillId="0" borderId="8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ont="1"/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6" xfId="0" applyFont="1" applyBorder="1"/>
    <xf numFmtId="0" fontId="1" fillId="0" borderId="10" xfId="0" applyFont="1" applyBorder="1" applyAlignment="1">
      <alignment horizontal="center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8" workbookViewId="0">
      <selection activeCell="D29" sqref="D29"/>
    </sheetView>
  </sheetViews>
  <sheetFormatPr defaultColWidth="14.453125" defaultRowHeight="15" customHeight="1" x14ac:dyDescent="0.35"/>
  <cols>
    <col min="1" max="1" width="19.453125" customWidth="1"/>
    <col min="2" max="4" width="8.7265625" customWidth="1"/>
    <col min="5" max="5" width="7.453125" customWidth="1"/>
    <col min="6" max="6" width="4.81640625" customWidth="1"/>
    <col min="7" max="11" width="8.7265625" customWidth="1"/>
  </cols>
  <sheetData>
    <row r="1" spans="1:7" ht="14.5" x14ac:dyDescent="0.35">
      <c r="A1" s="1"/>
      <c r="B1" s="1"/>
    </row>
    <row r="2" spans="1:7" ht="14.5" x14ac:dyDescent="0.35">
      <c r="B2" s="2" t="s">
        <v>0</v>
      </c>
      <c r="C2" s="2" t="s">
        <v>0</v>
      </c>
      <c r="D2" s="2" t="s">
        <v>0</v>
      </c>
      <c r="E2" s="2" t="s">
        <v>1</v>
      </c>
      <c r="F2" s="2"/>
    </row>
    <row r="3" spans="1:7" ht="14.5" x14ac:dyDescent="0.35">
      <c r="A3" s="3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2"/>
    </row>
    <row r="4" spans="1:7" ht="14.5" x14ac:dyDescent="0.35">
      <c r="A4" s="6" t="s">
        <v>7</v>
      </c>
      <c r="B4" s="7">
        <v>28</v>
      </c>
      <c r="C4" s="7">
        <v>12</v>
      </c>
      <c r="D4" s="7">
        <v>20</v>
      </c>
      <c r="E4" s="8">
        <v>2.5</v>
      </c>
      <c r="F4" s="9"/>
    </row>
    <row r="5" spans="1:7" ht="14.5" x14ac:dyDescent="0.35">
      <c r="A5" s="6" t="s">
        <v>8</v>
      </c>
      <c r="B5" s="7">
        <v>30</v>
      </c>
      <c r="C5" s="7">
        <v>14</v>
      </c>
      <c r="D5" s="7">
        <v>22</v>
      </c>
      <c r="E5" s="8">
        <v>0</v>
      </c>
      <c r="F5" s="9"/>
    </row>
    <row r="6" spans="1:7" ht="14.5" x14ac:dyDescent="0.35">
      <c r="A6" s="6" t="s">
        <v>9</v>
      </c>
      <c r="B6" s="7">
        <v>36</v>
      </c>
      <c r="C6" s="7">
        <v>19</v>
      </c>
      <c r="D6" s="7">
        <v>27</v>
      </c>
      <c r="E6" s="8">
        <v>0</v>
      </c>
      <c r="F6" s="9"/>
    </row>
    <row r="7" spans="1:7" ht="14.5" x14ac:dyDescent="0.35">
      <c r="A7" s="6" t="s">
        <v>10</v>
      </c>
      <c r="B7" s="7">
        <v>39</v>
      </c>
      <c r="C7" s="7">
        <v>23</v>
      </c>
      <c r="D7" s="7">
        <v>32</v>
      </c>
      <c r="E7" s="8">
        <v>2.5</v>
      </c>
      <c r="F7" s="9"/>
    </row>
    <row r="8" spans="1:7" ht="14.5" x14ac:dyDescent="0.35">
      <c r="A8" s="6" t="s">
        <v>11</v>
      </c>
      <c r="B8" s="7">
        <v>41</v>
      </c>
      <c r="C8" s="7">
        <v>26</v>
      </c>
      <c r="D8" s="7">
        <v>34</v>
      </c>
      <c r="E8" s="8">
        <v>20.3</v>
      </c>
      <c r="F8" s="9"/>
    </row>
    <row r="9" spans="1:7" ht="14.5" x14ac:dyDescent="0.35">
      <c r="A9" s="6" t="s">
        <v>12</v>
      </c>
      <c r="B9" s="7">
        <v>38</v>
      </c>
      <c r="C9" s="7">
        <v>27</v>
      </c>
      <c r="D9" s="7">
        <v>33</v>
      </c>
      <c r="E9" s="8">
        <v>104.1</v>
      </c>
      <c r="F9" s="9"/>
    </row>
    <row r="10" spans="1:7" ht="14.5" x14ac:dyDescent="0.35">
      <c r="A10" s="6" t="s">
        <v>13</v>
      </c>
      <c r="B10" s="7">
        <v>33</v>
      </c>
      <c r="C10" s="7">
        <v>26</v>
      </c>
      <c r="D10" s="7">
        <v>29</v>
      </c>
      <c r="E10" s="8">
        <v>246.4</v>
      </c>
      <c r="F10" s="9"/>
    </row>
    <row r="11" spans="1:7" ht="14.5" x14ac:dyDescent="0.35">
      <c r="A11" s="6" t="s">
        <v>14</v>
      </c>
      <c r="B11" s="7">
        <v>32</v>
      </c>
      <c r="C11" s="7">
        <v>24</v>
      </c>
      <c r="D11" s="7">
        <v>28</v>
      </c>
      <c r="E11" s="8">
        <v>105.3</v>
      </c>
      <c r="F11" s="9"/>
    </row>
    <row r="12" spans="1:7" ht="14.5" x14ac:dyDescent="0.35">
      <c r="A12" s="6" t="s">
        <v>15</v>
      </c>
      <c r="B12" s="7">
        <v>34</v>
      </c>
      <c r="C12" s="7">
        <v>24</v>
      </c>
      <c r="D12" s="7">
        <v>29</v>
      </c>
      <c r="E12" s="8">
        <v>83.8</v>
      </c>
      <c r="F12" s="9"/>
    </row>
    <row r="13" spans="1:7" ht="14.5" x14ac:dyDescent="0.35">
      <c r="A13" s="6" t="s">
        <v>16</v>
      </c>
      <c r="B13" s="7">
        <v>36</v>
      </c>
      <c r="C13" s="7">
        <v>21</v>
      </c>
      <c r="D13" s="7">
        <v>28</v>
      </c>
      <c r="E13" s="8">
        <v>22.9</v>
      </c>
      <c r="F13" s="9"/>
    </row>
    <row r="14" spans="1:7" ht="14.5" x14ac:dyDescent="0.35">
      <c r="A14" s="6" t="s">
        <v>17</v>
      </c>
      <c r="B14" s="7">
        <v>33</v>
      </c>
      <c r="C14" s="7">
        <v>16</v>
      </c>
      <c r="D14" s="7">
        <v>25</v>
      </c>
      <c r="E14" s="8">
        <v>15.2</v>
      </c>
      <c r="F14" s="9"/>
    </row>
    <row r="15" spans="1:7" ht="14.5" x14ac:dyDescent="0.35">
      <c r="A15" s="10" t="s">
        <v>18</v>
      </c>
      <c r="B15" s="11">
        <v>29</v>
      </c>
      <c r="C15" s="11">
        <v>13</v>
      </c>
      <c r="D15" s="11">
        <v>21</v>
      </c>
      <c r="E15" s="12">
        <v>5.0999999999999996</v>
      </c>
      <c r="F15" s="9"/>
    </row>
    <row r="16" spans="1:7" ht="15" customHeight="1" x14ac:dyDescent="0.35">
      <c r="G16" s="32" t="s">
        <v>13</v>
      </c>
    </row>
    <row r="18" spans="1:4" ht="14.5" x14ac:dyDescent="0.35">
      <c r="A18" s="13" t="s">
        <v>19</v>
      </c>
      <c r="B18" s="14">
        <f>MAX(E4:E15)</f>
        <v>246.4</v>
      </c>
      <c r="C18" s="7">
        <f>MAX(E4:E15)</f>
        <v>246.4</v>
      </c>
    </row>
    <row r="19" spans="1:4" ht="29" x14ac:dyDescent="0.35">
      <c r="A19" s="15" t="s">
        <v>20</v>
      </c>
      <c r="B19" s="14" t="str">
        <f t="array" ref="B19">INDEX(A4:A15,MATCH(B18,E4:E15,0))</f>
        <v>Jul</v>
      </c>
      <c r="C19" t="str">
        <f>INDEX(A4:E15,MATCH(MAX(E4:E15),E4:E15,0),1)</f>
        <v>Jul</v>
      </c>
      <c r="D19">
        <f>MATCH(E10,E4:E15,0)</f>
        <v>7</v>
      </c>
    </row>
    <row r="20" spans="1:4" ht="29" x14ac:dyDescent="0.35">
      <c r="A20" s="16" t="s">
        <v>21</v>
      </c>
      <c r="B20" s="14">
        <f t="array" ref="B20">INDEX(A4:E15,7,2)</f>
        <v>33</v>
      </c>
      <c r="C20" t="str">
        <f>VLOOKUP("Jul",A4:E15,1)</f>
        <v>Feb</v>
      </c>
      <c r="D20">
        <f>INDEX(A4:E15,7,2)</f>
        <v>33</v>
      </c>
    </row>
    <row r="21" spans="1:4" ht="15.75" customHeight="1" x14ac:dyDescent="0.35">
      <c r="A21" s="17"/>
      <c r="B21" s="18"/>
      <c r="D21" s="19" t="s">
        <v>22</v>
      </c>
    </row>
    <row r="22" spans="1:4" ht="15.75" customHeight="1" x14ac:dyDescent="0.35">
      <c r="A22" s="16" t="s">
        <v>23</v>
      </c>
      <c r="B22" s="19">
        <f>COUNTIF(E4:E15, "&gt;100")</f>
        <v>3</v>
      </c>
      <c r="C22">
        <f>COUNTIF(E4:E15,"&gt;100")</f>
        <v>3</v>
      </c>
      <c r="D22" s="33" t="s">
        <v>56</v>
      </c>
    </row>
    <row r="23" spans="1:4" ht="15.75" customHeight="1" x14ac:dyDescent="0.35"/>
    <row r="24" spans="1:4" ht="15.75" customHeight="1" x14ac:dyDescent="0.35">
      <c r="A24" s="20" t="s">
        <v>2</v>
      </c>
      <c r="C24" s="21" t="s">
        <v>3</v>
      </c>
      <c r="D24" s="22" t="s">
        <v>4</v>
      </c>
    </row>
    <row r="25" spans="1:4" ht="15.75" customHeight="1" x14ac:dyDescent="0.35">
      <c r="A25" s="6" t="s">
        <v>7</v>
      </c>
      <c r="C25" s="21" t="s">
        <v>24</v>
      </c>
      <c r="D25" s="23"/>
    </row>
    <row r="26" spans="1:4" ht="15.75" customHeight="1" x14ac:dyDescent="0.35">
      <c r="A26" s="6" t="s">
        <v>10</v>
      </c>
      <c r="C26" s="21"/>
      <c r="D26" s="24" t="s">
        <v>25</v>
      </c>
    </row>
    <row r="27" spans="1:4" ht="15.75" customHeight="1" x14ac:dyDescent="0.35">
      <c r="A27" s="6" t="s">
        <v>11</v>
      </c>
    </row>
    <row r="28" spans="1:4" ht="15.75" customHeight="1" x14ac:dyDescent="0.35">
      <c r="A28" s="10" t="s">
        <v>18</v>
      </c>
    </row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D4" sqref="D4"/>
    </sheetView>
  </sheetViews>
  <sheetFormatPr defaultColWidth="14.453125" defaultRowHeight="15" customHeight="1" x14ac:dyDescent="0.35"/>
  <cols>
    <col min="1" max="1" width="10.7265625" customWidth="1"/>
    <col min="2" max="2" width="13" customWidth="1"/>
    <col min="3" max="3" width="16" customWidth="1"/>
    <col min="4" max="4" width="15.81640625" customWidth="1"/>
    <col min="5" max="5" width="13.81640625" customWidth="1"/>
    <col min="6" max="6" width="3.08984375" customWidth="1"/>
    <col min="7" max="7" width="4" customWidth="1"/>
    <col min="8" max="8" width="4.08984375" customWidth="1"/>
    <col min="9" max="9" width="11.08984375" customWidth="1"/>
    <col min="10" max="10" width="16" customWidth="1"/>
    <col min="11" max="11" width="8.7265625" customWidth="1"/>
  </cols>
  <sheetData>
    <row r="1" spans="1:10" ht="14.5" x14ac:dyDescent="0.35">
      <c r="A1" s="17"/>
      <c r="I1" s="34" t="s">
        <v>26</v>
      </c>
      <c r="J1" s="35"/>
    </row>
    <row r="2" spans="1:10" ht="14.5" x14ac:dyDescent="0.35">
      <c r="I2" s="25" t="s">
        <v>27</v>
      </c>
      <c r="J2" s="26" t="s">
        <v>28</v>
      </c>
    </row>
    <row r="3" spans="1:10" ht="14.5" x14ac:dyDescent="0.35">
      <c r="A3" s="17"/>
      <c r="B3" s="17" t="s">
        <v>29</v>
      </c>
      <c r="C3" s="17" t="s">
        <v>30</v>
      </c>
      <c r="D3" s="17" t="s">
        <v>31</v>
      </c>
      <c r="E3" s="17" t="s">
        <v>32</v>
      </c>
      <c r="G3" s="17"/>
      <c r="I3" s="27" t="s">
        <v>33</v>
      </c>
      <c r="J3" s="28" t="s">
        <v>34</v>
      </c>
    </row>
    <row r="4" spans="1:10" ht="14.5" x14ac:dyDescent="0.35">
      <c r="B4" t="s">
        <v>35</v>
      </c>
      <c r="C4" t="str">
        <f>MID($B4,5,2)</f>
        <v>C3</v>
      </c>
      <c r="D4" t="str">
        <f>D13</f>
        <v>HM</v>
      </c>
      <c r="E4" t="str">
        <f>REPLACE($B4,5,2,$D4)</f>
        <v>1994HM365</v>
      </c>
      <c r="G4" s="29"/>
      <c r="I4" s="27" t="s">
        <v>36</v>
      </c>
      <c r="J4" s="28" t="s">
        <v>37</v>
      </c>
    </row>
    <row r="5" spans="1:10" ht="14.5" x14ac:dyDescent="0.35">
      <c r="B5" t="s">
        <v>38</v>
      </c>
      <c r="C5" t="str">
        <f t="shared" ref="C5:C8" si="0">MID($B5,5,2)</f>
        <v>A2</v>
      </c>
      <c r="D5" t="str">
        <f t="shared" ref="D5:D8" si="1">VLOOKUP($C5,$I$3:$J$11,2,0)</f>
        <v>EE</v>
      </c>
      <c r="E5" t="str">
        <f t="shared" ref="E5:E8" si="2">REPLACE($B5,5,2,$D5)</f>
        <v>2000EE032</v>
      </c>
      <c r="I5" s="27" t="s">
        <v>39</v>
      </c>
      <c r="J5" s="28" t="s">
        <v>40</v>
      </c>
    </row>
    <row r="6" spans="1:10" ht="14.5" x14ac:dyDescent="0.35">
      <c r="B6" t="s">
        <v>41</v>
      </c>
      <c r="C6" t="str">
        <f t="shared" si="0"/>
        <v>B2</v>
      </c>
      <c r="D6" t="str">
        <f t="shared" si="1"/>
        <v>CH</v>
      </c>
      <c r="E6" t="str">
        <f t="shared" si="2"/>
        <v>1956CH423</v>
      </c>
      <c r="G6" s="17"/>
      <c r="I6" s="27" t="s">
        <v>42</v>
      </c>
      <c r="J6" s="28" t="s">
        <v>43</v>
      </c>
    </row>
    <row r="7" spans="1:10" ht="14.5" x14ac:dyDescent="0.35">
      <c r="B7" t="s">
        <v>44</v>
      </c>
      <c r="C7" t="str">
        <f t="shared" si="0"/>
        <v>A3</v>
      </c>
      <c r="D7" t="str">
        <f t="shared" si="1"/>
        <v>IN</v>
      </c>
      <c r="E7" t="str">
        <f t="shared" si="2"/>
        <v>2010IN007</v>
      </c>
      <c r="I7" s="27" t="s">
        <v>45</v>
      </c>
      <c r="J7" s="28" t="s">
        <v>46</v>
      </c>
    </row>
    <row r="8" spans="1:10" ht="14.5" x14ac:dyDescent="0.35">
      <c r="B8" t="s">
        <v>47</v>
      </c>
      <c r="C8" t="str">
        <f t="shared" si="0"/>
        <v>C2</v>
      </c>
      <c r="D8" t="str">
        <f t="shared" si="1"/>
        <v>FN</v>
      </c>
      <c r="E8" t="str">
        <f t="shared" si="2"/>
        <v>2009FN899</v>
      </c>
      <c r="I8" s="27" t="s">
        <v>48</v>
      </c>
      <c r="J8" s="28" t="s">
        <v>49</v>
      </c>
    </row>
    <row r="9" spans="1:10" ht="14.5" x14ac:dyDescent="0.35">
      <c r="I9" s="27" t="s">
        <v>50</v>
      </c>
      <c r="J9" s="28" t="s">
        <v>51</v>
      </c>
    </row>
    <row r="10" spans="1:10" ht="14.5" x14ac:dyDescent="0.35">
      <c r="I10" s="27" t="s">
        <v>52</v>
      </c>
      <c r="J10" s="28" t="s">
        <v>53</v>
      </c>
    </row>
    <row r="11" spans="1:10" ht="14.5" x14ac:dyDescent="0.35">
      <c r="I11" s="30" t="s">
        <v>54</v>
      </c>
      <c r="J11" s="31" t="s">
        <v>55</v>
      </c>
    </row>
    <row r="13" spans="1:10" ht="15" customHeight="1" x14ac:dyDescent="0.35">
      <c r="D13" t="str">
        <f>INDEX($I$3:$J$11,MATCH($C4,$I$3:$I$11,0),2)</f>
        <v>HM</v>
      </c>
    </row>
    <row r="14" spans="1:10" ht="15" customHeight="1" x14ac:dyDescent="0.35">
      <c r="D14" t="str">
        <f t="shared" ref="D14:D17" si="3">INDEX($I$3:$J$11,MATCH($C5,$I$3:$I$11,0),2)</f>
        <v>EE</v>
      </c>
    </row>
    <row r="15" spans="1:10" ht="15" customHeight="1" x14ac:dyDescent="0.35">
      <c r="D15" t="str">
        <f t="shared" si="3"/>
        <v>CH</v>
      </c>
    </row>
    <row r="16" spans="1:10" ht="15" customHeight="1" x14ac:dyDescent="0.35">
      <c r="D16" t="str">
        <f t="shared" si="3"/>
        <v>IN</v>
      </c>
    </row>
    <row r="17" spans="4:4" ht="15" customHeight="1" x14ac:dyDescent="0.35">
      <c r="D17" t="str">
        <f t="shared" si="3"/>
        <v>FN</v>
      </c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mergeCells count="1">
    <mergeCell ref="I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Question-1</vt:lpstr>
      <vt:lpstr>Question-2</vt:lpstr>
    </vt:vector>
  </TitlesOfParts>
  <Company>Indian Institute of Management Ahmedabad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naga dumpala</cp:lastModifiedBy>
  <cp:lastPrinted>2011-07-05T11:00:31Z</cp:lastPrinted>
  <dcterms:created xsi:type="dcterms:W3CDTF">2011-07-05T04:33:43Z</dcterms:created>
  <dcterms:modified xsi:type="dcterms:W3CDTF">2020-10-04T09:50:59Z</dcterms:modified>
</cp:coreProperties>
</file>