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80" windowWidth="19020" windowHeight="13050"/>
  </bookViews>
  <sheets>
    <sheet name="Sheet1" sheetId="1" r:id="rId1"/>
    <sheet name="Notes" sheetId="2" r:id="rId2"/>
    <sheet name="multiplication table" sheetId="4" r:id="rId3"/>
    <sheet name="Sheet5" sheetId="7" r:id="rId4"/>
  </sheets>
  <calcPr calcId="144525"/>
</workbook>
</file>

<file path=xl/calcChain.xml><?xml version="1.0" encoding="utf-8"?>
<calcChain xmlns="http://schemas.openxmlformats.org/spreadsheetml/2006/main">
  <c r="F16" i="1" l="1"/>
  <c r="B5" i="4"/>
  <c r="C5" i="4"/>
  <c r="D5" i="4"/>
  <c r="E5" i="4"/>
  <c r="F5" i="4"/>
  <c r="G5" i="4"/>
  <c r="H5" i="4"/>
  <c r="I5" i="4"/>
  <c r="J5" i="4"/>
  <c r="K5" i="4"/>
  <c r="B6" i="4"/>
  <c r="C6" i="4"/>
  <c r="D6" i="4"/>
  <c r="E6" i="4"/>
  <c r="F6" i="4"/>
  <c r="G6" i="4"/>
  <c r="H6" i="4"/>
  <c r="I6" i="4"/>
  <c r="J6" i="4"/>
  <c r="K6" i="4"/>
  <c r="B7" i="4"/>
  <c r="C7" i="4"/>
  <c r="D7" i="4"/>
  <c r="E7" i="4"/>
  <c r="F7" i="4"/>
  <c r="G7" i="4"/>
  <c r="H7" i="4"/>
  <c r="I7" i="4"/>
  <c r="J7" i="4"/>
  <c r="K7" i="4"/>
  <c r="B8" i="4"/>
  <c r="C8" i="4"/>
  <c r="D8" i="4"/>
  <c r="E8" i="4"/>
  <c r="F8" i="4"/>
  <c r="G8" i="4"/>
  <c r="H8" i="4"/>
  <c r="I8" i="4"/>
  <c r="J8" i="4"/>
  <c r="K8" i="4"/>
  <c r="B9" i="4"/>
  <c r="C9" i="4"/>
  <c r="D9" i="4"/>
  <c r="E9" i="4"/>
  <c r="F9" i="4"/>
  <c r="G9" i="4"/>
  <c r="H9" i="4"/>
  <c r="I9" i="4"/>
  <c r="J9" i="4"/>
  <c r="K9" i="4"/>
  <c r="B10" i="4"/>
  <c r="C10" i="4"/>
  <c r="D10" i="4"/>
  <c r="E10" i="4"/>
  <c r="F10" i="4"/>
  <c r="G10" i="4"/>
  <c r="H10" i="4"/>
  <c r="I10" i="4"/>
  <c r="J10" i="4"/>
  <c r="K10" i="4"/>
  <c r="B11" i="4"/>
  <c r="C11" i="4"/>
  <c r="D11" i="4"/>
  <c r="E11" i="4"/>
  <c r="F11" i="4"/>
  <c r="G11" i="4"/>
  <c r="H11" i="4"/>
  <c r="I11" i="4"/>
  <c r="J11" i="4"/>
  <c r="K11" i="4"/>
  <c r="B12" i="4"/>
  <c r="C12" i="4"/>
  <c r="D12" i="4"/>
  <c r="E12" i="4"/>
  <c r="F12" i="4"/>
  <c r="G12" i="4"/>
  <c r="H12" i="4"/>
  <c r="I12" i="4"/>
  <c r="J12" i="4"/>
  <c r="K12" i="4"/>
  <c r="B13" i="4"/>
  <c r="C13" i="4"/>
  <c r="D13" i="4"/>
  <c r="E13" i="4"/>
  <c r="F13" i="4"/>
  <c r="G13" i="4"/>
  <c r="H13" i="4"/>
  <c r="I13" i="4"/>
  <c r="J13" i="4"/>
  <c r="K13" i="4"/>
  <c r="C4" i="4"/>
  <c r="D4" i="4"/>
  <c r="E4" i="4"/>
  <c r="F4" i="4"/>
  <c r="G4" i="4"/>
  <c r="H4" i="4"/>
  <c r="I4" i="4"/>
  <c r="J4" i="4"/>
  <c r="K4" i="4"/>
  <c r="B4" i="4"/>
  <c r="G16" i="1"/>
  <c r="G17" i="1"/>
  <c r="H17" i="1" s="1"/>
  <c r="G18" i="1"/>
  <c r="G19" i="1"/>
  <c r="G20" i="1"/>
  <c r="G21" i="1"/>
  <c r="H21" i="1" s="1"/>
  <c r="G22" i="1"/>
  <c r="G23" i="1"/>
  <c r="G24" i="1"/>
  <c r="H24" i="1" s="1"/>
  <c r="G15" i="1"/>
  <c r="H15" i="1" s="1"/>
  <c r="E74" i="1"/>
  <c r="F74" i="1" s="1"/>
  <c r="G74" i="1" s="1"/>
  <c r="H74" i="1" s="1"/>
  <c r="I74" i="1" s="1"/>
  <c r="J74" i="1" s="1"/>
  <c r="K74" i="1" s="1"/>
  <c r="L74" i="1" s="1"/>
  <c r="M74" i="1" s="1"/>
  <c r="N74" i="1" s="1"/>
  <c r="C77" i="1"/>
  <c r="C78" i="1" s="1"/>
  <c r="C79" i="1" s="1"/>
  <c r="C80" i="1" s="1"/>
  <c r="C81" i="1" s="1"/>
  <c r="C82" i="1" s="1"/>
  <c r="C83" i="1" s="1"/>
  <c r="C84" i="1" s="1"/>
  <c r="C85" i="1" s="1"/>
  <c r="C76" i="1"/>
  <c r="F17" i="1"/>
  <c r="F27" i="1"/>
  <c r="H27" i="1" s="1"/>
  <c r="F26" i="1"/>
  <c r="H26" i="1"/>
  <c r="F18" i="1"/>
  <c r="F19" i="1"/>
  <c r="F20" i="1"/>
  <c r="F21" i="1"/>
  <c r="F22" i="1"/>
  <c r="F23" i="1"/>
  <c r="F24" i="1"/>
  <c r="F15" i="1"/>
  <c r="H20" i="1" l="1"/>
  <c r="H16" i="1"/>
  <c r="H23" i="1"/>
  <c r="H19" i="1"/>
  <c r="H22" i="1"/>
  <c r="H18" i="1"/>
  <c r="M4" i="1"/>
  <c r="L6" i="1" s="1"/>
  <c r="J6" i="1" l="1"/>
  <c r="J4" i="1"/>
  <c r="H28" i="1"/>
  <c r="D33" i="1" l="1"/>
  <c r="D52" i="1"/>
  <c r="C74" i="1"/>
  <c r="E33" i="1"/>
</calcChain>
</file>

<file path=xl/sharedStrings.xml><?xml version="1.0" encoding="utf-8"?>
<sst xmlns="http://schemas.openxmlformats.org/spreadsheetml/2006/main" count="57" uniqueCount="54">
  <si>
    <t>Delegate</t>
  </si>
  <si>
    <t>Organising</t>
  </si>
  <si>
    <t>Speakers</t>
  </si>
  <si>
    <t>Guest for Inaug</t>
  </si>
  <si>
    <t>Guest for Dinner</t>
  </si>
  <si>
    <t>Innaug tea</t>
  </si>
  <si>
    <t>Items</t>
  </si>
  <si>
    <t>Unit Cost</t>
  </si>
  <si>
    <t>Lunch</t>
  </si>
  <si>
    <t>Breakfast</t>
  </si>
  <si>
    <t>Dinner</t>
  </si>
  <si>
    <t>Conf Hall</t>
  </si>
  <si>
    <t>Acco</t>
  </si>
  <si>
    <t>Conf kit</t>
  </si>
  <si>
    <t>trans to air</t>
  </si>
  <si>
    <t>honorarium</t>
  </si>
  <si>
    <t>Misc</t>
  </si>
  <si>
    <t>airfare</t>
  </si>
  <si>
    <t>Sponsorship</t>
  </si>
  <si>
    <t>Registration Fee</t>
  </si>
  <si>
    <t>Total</t>
  </si>
  <si>
    <t>Times</t>
  </si>
  <si>
    <t>Total/item</t>
  </si>
  <si>
    <t>tea</t>
  </si>
  <si>
    <t>TOTAL COST</t>
  </si>
  <si>
    <t>Total Cost (sum product)</t>
  </si>
  <si>
    <t>Registratio Fee with Spons</t>
  </si>
  <si>
    <t>Delegates</t>
  </si>
  <si>
    <t>Fees/Delegate</t>
  </si>
  <si>
    <t>Sensitivity Analysis</t>
  </si>
  <si>
    <t>1. Design of Spreadsheet</t>
  </si>
  <si>
    <t xml:space="preserve">      Allocation of ranges for parameter data</t>
  </si>
  <si>
    <t xml:space="preserve">      Planning the layout for computations</t>
  </si>
  <si>
    <t>2. Developing Formulae</t>
  </si>
  <si>
    <t xml:space="preserve">      No hard coding of parameter data in the formulae</t>
  </si>
  <si>
    <t xml:space="preserve">      Use of builtin functions - Sum, Sumproduct, Mmult, Max, IF</t>
  </si>
  <si>
    <t>3. Data Tabulation to generate results varying parameter values</t>
  </si>
  <si>
    <r>
      <t xml:space="preserve">       </t>
    </r>
    <r>
      <rPr>
        <sz val="14"/>
        <rFont val="Arial"/>
        <family val="2"/>
      </rPr>
      <t>Preparing the tabulation parameters (columns values - data fill-series, foumulae for tabulation)</t>
    </r>
  </si>
  <si>
    <t xml:space="preserve">       Column Input Cell; Row Input Cell; Both </t>
  </si>
  <si>
    <t>4. Goal Seek to obtain parameter values for the goals set</t>
  </si>
  <si>
    <t xml:space="preserve">        Set Cell, To Value, By Changing Cell </t>
  </si>
  <si>
    <t>5. Creating Chart to visualize the results</t>
  </si>
  <si>
    <t xml:space="preserve">       Choosing the Chart type</t>
  </si>
  <si>
    <t xml:space="preserve">       Selecting the ranges to plot</t>
  </si>
  <si>
    <t xml:space="preserve">       Setting the Chart Options</t>
  </si>
  <si>
    <t>w/o Sponsorship</t>
  </si>
  <si>
    <t>Fees with spons</t>
  </si>
  <si>
    <t xml:space="preserve">      Appropriate use of $ in the formula to be copied- absolute vs relative referencing</t>
  </si>
  <si>
    <t>Num of Persons</t>
  </si>
  <si>
    <t>ILLUSTRATION of $ usage</t>
  </si>
  <si>
    <t>6. Narrative :  Registration fees should not go beyond 4000.  How many delegates needed ? ( one way data table, goal-seek)</t>
  </si>
  <si>
    <t xml:space="preserve">         How much sponsorship needed ?  One way Data table</t>
  </si>
  <si>
    <t>Sponsorship and delegates : 2 way data table</t>
  </si>
  <si>
    <t xml:space="preserve">Sponsoship, delegates and a third variable : scenario manager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</si>
</sst>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color theme="6" tint="0.399975585192419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2" fillId="2" borderId="0" xfId="0" applyFont="1" applyFill="1"/>
    <xf numFmtId="0" fontId="0" fillId="2" borderId="0" xfId="0" applyFill="1"/>
    <xf numFmtId="3" fontId="0" fillId="2" borderId="0" xfId="0" applyNumberFormat="1" applyFill="1"/>
    <xf numFmtId="0" fontId="6" fillId="2" borderId="0" xfId="0" applyFont="1" applyFill="1"/>
    <xf numFmtId="0" fontId="6" fillId="0" borderId="0" xfId="0" applyFont="1"/>
    <xf numFmtId="0" fontId="2" fillId="3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56764684467281"/>
          <c:y val="0.17160791459139985"/>
          <c:w val="0.84558500309412565"/>
          <c:h val="0.7436485017253901"/>
        </c:manualLayout>
      </c:layout>
      <c:lineChart>
        <c:grouping val="standard"/>
        <c:varyColors val="0"/>
        <c:ser>
          <c:idx val="1"/>
          <c:order val="0"/>
          <c:tx>
            <c:v>Fees w/o Spons</c:v>
          </c:tx>
          <c:marker>
            <c:symbol val="square"/>
            <c:size val="4"/>
            <c:spPr>
              <a:solidFill>
                <a:schemeClr val="accent2"/>
              </a:solidFill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layout>
                <c:manualLayout>
                  <c:x val="-9.6872504874762429E-17"/>
                  <c:y val="-2.8335301062573832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9"/>
              <c:delete val="1"/>
            </c:dLbl>
            <c:dLbl>
              <c:idx val="10"/>
              <c:delete val="1"/>
            </c:dLbl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cat>
            <c:numRef>
              <c:f>Sheet1!$C$34:$C$44</c:f>
              <c:numCache>
                <c:formatCode>General</c:formatCode>
                <c:ptCount val="11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</c:numCache>
            </c:numRef>
          </c:cat>
          <c:val>
            <c:numRef>
              <c:f>Sheet1!$E$34:$E$44</c:f>
              <c:numCache>
                <c:formatCode>General</c:formatCode>
                <c:ptCount val="11"/>
                <c:pt idx="0">
                  <c:v>11087.5</c:v>
                </c:pt>
                <c:pt idx="1">
                  <c:v>10397.727272727272</c:v>
                </c:pt>
                <c:pt idx="2">
                  <c:v>9822.9166666666661</c:v>
                </c:pt>
                <c:pt idx="3">
                  <c:v>9336.538461538461</c:v>
                </c:pt>
                <c:pt idx="4">
                  <c:v>8919.6428571428569</c:v>
                </c:pt>
                <c:pt idx="5">
                  <c:v>8558.3333333333339</c:v>
                </c:pt>
                <c:pt idx="6">
                  <c:v>8242.1875</c:v>
                </c:pt>
                <c:pt idx="7">
                  <c:v>7963.2352941176468</c:v>
                </c:pt>
                <c:pt idx="8">
                  <c:v>7715.2777777777774</c:v>
                </c:pt>
                <c:pt idx="9">
                  <c:v>7493.4210526315792</c:v>
                </c:pt>
                <c:pt idx="10">
                  <c:v>7293.75</c:v>
                </c:pt>
              </c:numCache>
            </c:numRef>
          </c:val>
          <c:smooth val="0"/>
        </c:ser>
        <c:ser>
          <c:idx val="0"/>
          <c:order val="1"/>
          <c:tx>
            <c:v>Fees with Spons</c:v>
          </c:tx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layout>
                <c:manualLayout>
                  <c:x val="-9.6872504874762429E-17"/>
                  <c:y val="6.1393152302243209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0"/>
              <c:delete val="1"/>
            </c:dLbl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cat>
            <c:numRef>
              <c:f>Sheet1!$C$34:$C$44</c:f>
              <c:numCache>
                <c:formatCode>General</c:formatCode>
                <c:ptCount val="11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</c:numCache>
            </c:numRef>
          </c:cat>
          <c:val>
            <c:numRef>
              <c:f>Sheet1!$D$34:$D$44</c:f>
              <c:numCache>
                <c:formatCode>0</c:formatCode>
                <c:ptCount val="11"/>
                <c:pt idx="0">
                  <c:v>6087.5</c:v>
                </c:pt>
                <c:pt idx="1">
                  <c:v>5852.272727272727</c:v>
                </c:pt>
                <c:pt idx="2">
                  <c:v>5656.25</c:v>
                </c:pt>
                <c:pt idx="3">
                  <c:v>5490.3846153846152</c:v>
                </c:pt>
                <c:pt idx="4">
                  <c:v>5348.2142857142853</c:v>
                </c:pt>
                <c:pt idx="5">
                  <c:v>5225</c:v>
                </c:pt>
                <c:pt idx="6">
                  <c:v>5117.1875</c:v>
                </c:pt>
                <c:pt idx="7">
                  <c:v>5022.0588235294117</c:v>
                </c:pt>
                <c:pt idx="8">
                  <c:v>4937.5</c:v>
                </c:pt>
                <c:pt idx="9">
                  <c:v>4861.8421052631575</c:v>
                </c:pt>
                <c:pt idx="10">
                  <c:v>4793.75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156160"/>
        <c:axId val="184158080"/>
      </c:lineChart>
      <c:catAx>
        <c:axId val="18415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No.</a:t>
                </a:r>
                <a:r>
                  <a:rPr lang="en-US" b="0" baseline="0"/>
                  <a:t> of Participants</a:t>
                </a:r>
                <a:endParaRPr lang="en-US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4158080"/>
        <c:crossesAt val="20"/>
        <c:auto val="1"/>
        <c:lblAlgn val="ctr"/>
        <c:lblOffset val="100"/>
        <c:noMultiLvlLbl val="0"/>
      </c:catAx>
      <c:valAx>
        <c:axId val="184158080"/>
        <c:scaling>
          <c:orientation val="minMax"/>
          <c:max val="12000"/>
          <c:min val="-2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Fees </a:t>
                </a:r>
              </a:p>
            </c:rich>
          </c:tx>
          <c:layout>
            <c:manualLayout>
              <c:xMode val="edge"/>
              <c:yMode val="edge"/>
              <c:x val="1.5814608539786175E-2"/>
              <c:y val="0.3471566054243220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4156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282575</xdr:colOff>
      <xdr:row>25</xdr:row>
      <xdr:rowOff>49213</xdr:rowOff>
    </xdr:from>
    <xdr:to>
      <xdr:col>22</xdr:col>
      <xdr:colOff>200025</xdr:colOff>
      <xdr:row>42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85"/>
  <sheetViews>
    <sheetView tabSelected="1" zoomScale="120" zoomScaleNormal="120" workbookViewId="0">
      <selection activeCell="I14" sqref="I14"/>
    </sheetView>
  </sheetViews>
  <sheetFormatPr defaultRowHeight="12.75" x14ac:dyDescent="0.2"/>
  <cols>
    <col min="4" max="4" width="10" customWidth="1"/>
    <col min="7" max="7" width="10.5703125" customWidth="1"/>
    <col min="12" max="12" width="12.42578125" customWidth="1"/>
    <col min="13" max="13" width="11.28515625" customWidth="1"/>
  </cols>
  <sheetData>
    <row r="3" spans="3:14" x14ac:dyDescent="0.2">
      <c r="F3" s="1" t="s">
        <v>18</v>
      </c>
      <c r="J3" s="1" t="s">
        <v>19</v>
      </c>
      <c r="M3" s="1" t="s">
        <v>25</v>
      </c>
    </row>
    <row r="4" spans="3:14" x14ac:dyDescent="0.2">
      <c r="F4">
        <v>100000</v>
      </c>
      <c r="J4">
        <f>M4/I13</f>
        <v>8558.3333333333339</v>
      </c>
      <c r="M4">
        <f>SUMPRODUCT(F15:F27,G15:G27)</f>
        <v>256750</v>
      </c>
    </row>
    <row r="5" spans="3:14" x14ac:dyDescent="0.2">
      <c r="J5" s="1" t="s">
        <v>26</v>
      </c>
    </row>
    <row r="6" spans="3:14" x14ac:dyDescent="0.2">
      <c r="E6" s="6"/>
      <c r="J6">
        <f>MAX((M4-F4)/I13,0)</f>
        <v>5225</v>
      </c>
      <c r="L6">
        <f>IF(M4-F4 &lt;0,0,(M4-F4)/I13)</f>
        <v>5225</v>
      </c>
    </row>
    <row r="12" spans="3:14" x14ac:dyDescent="0.2">
      <c r="I12" s="7" t="s">
        <v>0</v>
      </c>
      <c r="J12" s="7" t="s">
        <v>1</v>
      </c>
      <c r="K12" s="7" t="s">
        <v>2</v>
      </c>
      <c r="L12" s="7" t="s">
        <v>3</v>
      </c>
      <c r="M12" s="7" t="s">
        <v>4</v>
      </c>
      <c r="N12" s="8"/>
    </row>
    <row r="13" spans="3:14" x14ac:dyDescent="0.2">
      <c r="I13" s="10">
        <v>30</v>
      </c>
      <c r="J13" s="10">
        <v>10</v>
      </c>
      <c r="K13" s="10">
        <v>4</v>
      </c>
      <c r="L13" s="10">
        <v>20</v>
      </c>
      <c r="M13" s="10">
        <v>15</v>
      </c>
      <c r="N13" s="8"/>
    </row>
    <row r="14" spans="3:14" x14ac:dyDescent="0.2">
      <c r="C14" s="7" t="s">
        <v>6</v>
      </c>
      <c r="D14" s="7" t="s">
        <v>7</v>
      </c>
      <c r="E14" s="7" t="s">
        <v>21</v>
      </c>
      <c r="F14" s="1" t="s">
        <v>20</v>
      </c>
      <c r="G14" s="1" t="s">
        <v>48</v>
      </c>
      <c r="H14" s="1" t="s">
        <v>22</v>
      </c>
    </row>
    <row r="15" spans="3:14" x14ac:dyDescent="0.2">
      <c r="C15" s="8" t="s">
        <v>5</v>
      </c>
      <c r="D15" s="8">
        <v>100</v>
      </c>
      <c r="E15" s="8">
        <v>1</v>
      </c>
      <c r="F15">
        <f>D15*E15</f>
        <v>100</v>
      </c>
      <c r="G15">
        <f>SUMPRODUCT($I$13:$M$13,I15:M15)</f>
        <v>64</v>
      </c>
      <c r="H15">
        <f>G15*F15</f>
        <v>6400</v>
      </c>
      <c r="I15">
        <v>1</v>
      </c>
      <c r="J15">
        <v>1</v>
      </c>
      <c r="K15">
        <v>1</v>
      </c>
      <c r="L15">
        <v>1</v>
      </c>
      <c r="M15">
        <v>0</v>
      </c>
    </row>
    <row r="16" spans="3:14" x14ac:dyDescent="0.2">
      <c r="C16" s="8" t="s">
        <v>8</v>
      </c>
      <c r="D16" s="8">
        <v>200</v>
      </c>
      <c r="E16" s="8">
        <v>2</v>
      </c>
      <c r="F16">
        <f>D16*E16</f>
        <v>400</v>
      </c>
      <c r="G16">
        <f t="shared" ref="G16:G24" si="0">SUMPRODUCT($I$13:$M$13,I16:M16)</f>
        <v>44</v>
      </c>
      <c r="H16">
        <f t="shared" ref="H16:H27" si="1">G16*F16</f>
        <v>17600</v>
      </c>
      <c r="I16">
        <v>1</v>
      </c>
      <c r="J16">
        <v>1</v>
      </c>
      <c r="K16">
        <v>1</v>
      </c>
      <c r="L16">
        <v>0</v>
      </c>
      <c r="M16">
        <v>0</v>
      </c>
    </row>
    <row r="17" spans="2:13" x14ac:dyDescent="0.2">
      <c r="C17" s="8" t="s">
        <v>23</v>
      </c>
      <c r="D17" s="8">
        <v>50</v>
      </c>
      <c r="E17" s="8">
        <v>3</v>
      </c>
      <c r="F17">
        <f t="shared" ref="F17:F27" si="2">D17*E17</f>
        <v>150</v>
      </c>
      <c r="G17">
        <f t="shared" si="0"/>
        <v>44</v>
      </c>
      <c r="H17">
        <f t="shared" si="1"/>
        <v>6600</v>
      </c>
      <c r="I17">
        <v>1</v>
      </c>
      <c r="J17">
        <v>1</v>
      </c>
      <c r="K17">
        <v>1</v>
      </c>
      <c r="L17">
        <v>0</v>
      </c>
      <c r="M17">
        <v>0</v>
      </c>
    </row>
    <row r="18" spans="2:13" x14ac:dyDescent="0.2">
      <c r="C18" s="8" t="s">
        <v>9</v>
      </c>
      <c r="D18" s="8">
        <v>100</v>
      </c>
      <c r="E18" s="8">
        <v>2</v>
      </c>
      <c r="F18">
        <f t="shared" si="2"/>
        <v>200</v>
      </c>
      <c r="G18">
        <f t="shared" si="0"/>
        <v>44</v>
      </c>
      <c r="H18">
        <f t="shared" si="1"/>
        <v>8800</v>
      </c>
      <c r="I18">
        <v>1</v>
      </c>
      <c r="J18">
        <v>1</v>
      </c>
      <c r="K18">
        <v>1</v>
      </c>
      <c r="L18">
        <v>0</v>
      </c>
      <c r="M18">
        <v>0</v>
      </c>
    </row>
    <row r="19" spans="2:13" x14ac:dyDescent="0.2">
      <c r="C19" s="8" t="s">
        <v>10</v>
      </c>
      <c r="D19" s="8">
        <v>250</v>
      </c>
      <c r="E19" s="8">
        <v>1</v>
      </c>
      <c r="F19">
        <f t="shared" si="2"/>
        <v>250</v>
      </c>
      <c r="G19">
        <f t="shared" si="0"/>
        <v>59</v>
      </c>
      <c r="H19">
        <f t="shared" si="1"/>
        <v>14750</v>
      </c>
      <c r="I19">
        <v>1</v>
      </c>
      <c r="J19">
        <v>1</v>
      </c>
      <c r="K19">
        <v>1</v>
      </c>
      <c r="L19">
        <v>0</v>
      </c>
      <c r="M19">
        <v>1</v>
      </c>
    </row>
    <row r="20" spans="2:13" x14ac:dyDescent="0.2">
      <c r="C20" s="8" t="s">
        <v>12</v>
      </c>
      <c r="D20" s="8">
        <v>1500</v>
      </c>
      <c r="E20" s="8">
        <v>1</v>
      </c>
      <c r="F20">
        <f t="shared" si="2"/>
        <v>1500</v>
      </c>
      <c r="G20">
        <f t="shared" si="0"/>
        <v>34</v>
      </c>
      <c r="H20">
        <f t="shared" si="1"/>
        <v>51000</v>
      </c>
      <c r="I20">
        <v>1</v>
      </c>
      <c r="J20">
        <v>0</v>
      </c>
      <c r="K20">
        <v>1</v>
      </c>
      <c r="L20">
        <v>0</v>
      </c>
      <c r="M20">
        <v>0</v>
      </c>
    </row>
    <row r="21" spans="2:13" x14ac:dyDescent="0.2">
      <c r="C21" s="8" t="s">
        <v>13</v>
      </c>
      <c r="D21" s="8">
        <v>500</v>
      </c>
      <c r="E21" s="8">
        <v>1</v>
      </c>
      <c r="F21">
        <f t="shared" si="2"/>
        <v>500</v>
      </c>
      <c r="G21">
        <f t="shared" si="0"/>
        <v>44</v>
      </c>
      <c r="H21">
        <f t="shared" si="1"/>
        <v>22000</v>
      </c>
      <c r="I21">
        <v>1</v>
      </c>
      <c r="J21">
        <v>1</v>
      </c>
      <c r="K21">
        <v>1</v>
      </c>
      <c r="L21">
        <v>0</v>
      </c>
      <c r="M21">
        <v>0</v>
      </c>
    </row>
    <row r="22" spans="2:13" x14ac:dyDescent="0.2">
      <c r="C22" s="8" t="s">
        <v>14</v>
      </c>
      <c r="D22" s="8">
        <v>200</v>
      </c>
      <c r="E22" s="8">
        <v>2</v>
      </c>
      <c r="F22">
        <f t="shared" si="2"/>
        <v>400</v>
      </c>
      <c r="G22">
        <f t="shared" si="0"/>
        <v>34</v>
      </c>
      <c r="H22">
        <f t="shared" si="1"/>
        <v>13600</v>
      </c>
      <c r="I22">
        <v>1</v>
      </c>
      <c r="J22">
        <v>0</v>
      </c>
      <c r="K22">
        <v>1</v>
      </c>
      <c r="L22">
        <v>0</v>
      </c>
      <c r="M22">
        <v>0</v>
      </c>
    </row>
    <row r="23" spans="2:13" x14ac:dyDescent="0.2">
      <c r="C23" s="8" t="s">
        <v>15</v>
      </c>
      <c r="D23" s="8">
        <v>4000</v>
      </c>
      <c r="E23" s="8">
        <v>1</v>
      </c>
      <c r="F23">
        <f t="shared" si="2"/>
        <v>4000</v>
      </c>
      <c r="G23">
        <f t="shared" si="0"/>
        <v>4</v>
      </c>
      <c r="H23">
        <f t="shared" si="1"/>
        <v>16000</v>
      </c>
      <c r="I23">
        <v>0</v>
      </c>
      <c r="J23">
        <v>0</v>
      </c>
      <c r="K23">
        <v>1</v>
      </c>
      <c r="L23">
        <v>0</v>
      </c>
      <c r="M23">
        <v>0</v>
      </c>
    </row>
    <row r="24" spans="2:13" x14ac:dyDescent="0.2">
      <c r="C24" s="8" t="s">
        <v>17</v>
      </c>
      <c r="D24" s="8">
        <v>10000</v>
      </c>
      <c r="E24" s="8">
        <v>1</v>
      </c>
      <c r="F24">
        <f t="shared" si="2"/>
        <v>10000</v>
      </c>
      <c r="G24">
        <f t="shared" si="0"/>
        <v>4</v>
      </c>
      <c r="H24">
        <f t="shared" si="1"/>
        <v>40000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2:13" x14ac:dyDescent="0.2">
      <c r="C25" s="8"/>
      <c r="D25" s="8"/>
      <c r="E25" s="8"/>
    </row>
    <row r="26" spans="2:13" x14ac:dyDescent="0.2">
      <c r="C26" s="8" t="s">
        <v>11</v>
      </c>
      <c r="D26" s="9">
        <v>10000</v>
      </c>
      <c r="E26" s="8">
        <v>2</v>
      </c>
      <c r="F26">
        <f t="shared" si="2"/>
        <v>20000</v>
      </c>
      <c r="G26">
        <v>1</v>
      </c>
      <c r="H26">
        <f t="shared" si="1"/>
        <v>20000</v>
      </c>
    </row>
    <row r="27" spans="2:13" x14ac:dyDescent="0.2">
      <c r="C27" s="8" t="s">
        <v>16</v>
      </c>
      <c r="D27" s="8">
        <v>40000</v>
      </c>
      <c r="E27" s="8">
        <v>1</v>
      </c>
      <c r="F27">
        <f t="shared" si="2"/>
        <v>40000</v>
      </c>
      <c r="G27">
        <v>1</v>
      </c>
      <c r="H27">
        <f t="shared" si="1"/>
        <v>40000</v>
      </c>
    </row>
    <row r="28" spans="2:13" x14ac:dyDescent="0.2">
      <c r="H28" s="2">
        <f>SUM(H15:H27)</f>
        <v>256750</v>
      </c>
      <c r="I28" s="2" t="s">
        <v>24</v>
      </c>
      <c r="J28" s="2"/>
    </row>
    <row r="30" spans="2:13" x14ac:dyDescent="0.2">
      <c r="B30" s="1"/>
      <c r="C30" s="1" t="s">
        <v>29</v>
      </c>
      <c r="D30" s="1"/>
    </row>
    <row r="32" spans="2:13" x14ac:dyDescent="0.2">
      <c r="C32" t="s">
        <v>27</v>
      </c>
      <c r="D32" t="s">
        <v>46</v>
      </c>
      <c r="E32" t="s">
        <v>45</v>
      </c>
    </row>
    <row r="33" spans="3:10" x14ac:dyDescent="0.2">
      <c r="D33">
        <f>J6</f>
        <v>5225</v>
      </c>
      <c r="E33">
        <f>J4</f>
        <v>8558.3333333333339</v>
      </c>
    </row>
    <row r="34" spans="3:10" x14ac:dyDescent="0.2">
      <c r="C34">
        <v>20</v>
      </c>
      <c r="D34" s="3">
        <f t="dataTable" ref="D34:E44" dt2D="0" dtr="0" r1="I13" ca="1"/>
        <v>6087.5</v>
      </c>
      <c r="E34">
        <v>11087.5</v>
      </c>
      <c r="I34" s="3"/>
      <c r="J34" s="3"/>
    </row>
    <row r="35" spans="3:10" x14ac:dyDescent="0.2">
      <c r="C35">
        <v>22</v>
      </c>
      <c r="D35" s="3">
        <v>5852.272727272727</v>
      </c>
      <c r="E35">
        <v>10397.727272727272</v>
      </c>
      <c r="I35" s="3"/>
      <c r="J35" s="3"/>
    </row>
    <row r="36" spans="3:10" x14ac:dyDescent="0.2">
      <c r="C36">
        <v>24</v>
      </c>
      <c r="D36" s="3">
        <v>5656.25</v>
      </c>
      <c r="E36">
        <v>9822.9166666666661</v>
      </c>
      <c r="I36" s="3"/>
      <c r="J36" s="3"/>
    </row>
    <row r="37" spans="3:10" x14ac:dyDescent="0.2">
      <c r="C37">
        <v>26</v>
      </c>
      <c r="D37" s="3">
        <v>5490.3846153846152</v>
      </c>
      <c r="E37">
        <v>9336.538461538461</v>
      </c>
      <c r="I37" s="3"/>
      <c r="J37" s="3"/>
    </row>
    <row r="38" spans="3:10" x14ac:dyDescent="0.2">
      <c r="C38">
        <v>28</v>
      </c>
      <c r="D38" s="3">
        <v>5348.2142857142853</v>
      </c>
      <c r="E38">
        <v>8919.6428571428569</v>
      </c>
      <c r="I38" s="3"/>
      <c r="J38" s="3"/>
    </row>
    <row r="39" spans="3:10" x14ac:dyDescent="0.2">
      <c r="C39">
        <v>30</v>
      </c>
      <c r="D39" s="3">
        <v>5225</v>
      </c>
      <c r="E39">
        <v>8558.3333333333339</v>
      </c>
      <c r="I39" s="3"/>
      <c r="J39" s="3"/>
    </row>
    <row r="40" spans="3:10" x14ac:dyDescent="0.2">
      <c r="C40">
        <v>32</v>
      </c>
      <c r="D40" s="3">
        <v>5117.1875</v>
      </c>
      <c r="E40">
        <v>8242.1875</v>
      </c>
      <c r="I40" s="3"/>
      <c r="J40" s="3"/>
    </row>
    <row r="41" spans="3:10" x14ac:dyDescent="0.2">
      <c r="C41">
        <v>34</v>
      </c>
      <c r="D41" s="3">
        <v>5022.0588235294117</v>
      </c>
      <c r="E41">
        <v>7963.2352941176468</v>
      </c>
      <c r="I41" s="3"/>
      <c r="J41" s="3"/>
    </row>
    <row r="42" spans="3:10" x14ac:dyDescent="0.2">
      <c r="C42">
        <v>36</v>
      </c>
      <c r="D42" s="3">
        <v>4937.5</v>
      </c>
      <c r="E42">
        <v>7715.2777777777774</v>
      </c>
      <c r="I42" s="3"/>
      <c r="J42" s="3"/>
    </row>
    <row r="43" spans="3:10" x14ac:dyDescent="0.2">
      <c r="C43">
        <v>38</v>
      </c>
      <c r="D43" s="3">
        <v>4861.8421052631575</v>
      </c>
      <c r="E43">
        <v>7493.4210526315792</v>
      </c>
      <c r="I43" s="3"/>
      <c r="J43" s="3"/>
    </row>
    <row r="44" spans="3:10" x14ac:dyDescent="0.2">
      <c r="C44">
        <v>40</v>
      </c>
      <c r="D44" s="3">
        <v>4793.75</v>
      </c>
      <c r="E44">
        <v>7293.75</v>
      </c>
      <c r="I44" s="3"/>
      <c r="J44" s="3"/>
    </row>
    <row r="51" spans="3:4" x14ac:dyDescent="0.2">
      <c r="C51" t="s">
        <v>18</v>
      </c>
      <c r="D51" t="s">
        <v>28</v>
      </c>
    </row>
    <row r="52" spans="3:4" x14ac:dyDescent="0.2">
      <c r="D52">
        <f>J6</f>
        <v>5225</v>
      </c>
    </row>
    <row r="53" spans="3:4" x14ac:dyDescent="0.2">
      <c r="C53" s="13">
        <v>100000</v>
      </c>
      <c r="D53" s="3">
        <f t="dataTable" ref="D53:D69" dt2D="0" dtr="0" r1="F4"/>
        <v>5225</v>
      </c>
    </row>
    <row r="54" spans="3:4" x14ac:dyDescent="0.2">
      <c r="C54" s="13">
        <v>110000</v>
      </c>
      <c r="D54" s="3">
        <v>4891.666666666667</v>
      </c>
    </row>
    <row r="55" spans="3:4" x14ac:dyDescent="0.2">
      <c r="C55" s="13">
        <v>120000</v>
      </c>
      <c r="D55" s="3">
        <v>4558.333333333333</v>
      </c>
    </row>
    <row r="56" spans="3:4" x14ac:dyDescent="0.2">
      <c r="C56" s="13">
        <v>130000</v>
      </c>
      <c r="D56" s="3">
        <v>4225</v>
      </c>
    </row>
    <row r="57" spans="3:4" x14ac:dyDescent="0.2">
      <c r="C57" s="13">
        <v>140000</v>
      </c>
      <c r="D57" s="3">
        <v>3891.6666666666665</v>
      </c>
    </row>
    <row r="58" spans="3:4" x14ac:dyDescent="0.2">
      <c r="C58" s="13">
        <v>150000</v>
      </c>
      <c r="D58" s="3">
        <v>3558.3333333333335</v>
      </c>
    </row>
    <row r="59" spans="3:4" x14ac:dyDescent="0.2">
      <c r="C59" s="13">
        <v>160000</v>
      </c>
      <c r="D59" s="3">
        <v>3225</v>
      </c>
    </row>
    <row r="60" spans="3:4" x14ac:dyDescent="0.2">
      <c r="C60" s="13">
        <v>170000</v>
      </c>
      <c r="D60" s="3">
        <v>2891.6666666666665</v>
      </c>
    </row>
    <row r="61" spans="3:4" x14ac:dyDescent="0.2">
      <c r="C61" s="13">
        <v>180000</v>
      </c>
      <c r="D61" s="3">
        <v>2558.3333333333335</v>
      </c>
    </row>
    <row r="62" spans="3:4" x14ac:dyDescent="0.2">
      <c r="C62" s="13">
        <v>190000</v>
      </c>
      <c r="D62" s="3">
        <v>2225</v>
      </c>
    </row>
    <row r="63" spans="3:4" x14ac:dyDescent="0.2">
      <c r="C63" s="13">
        <v>200000</v>
      </c>
      <c r="D63" s="3">
        <v>1891.6666666666667</v>
      </c>
    </row>
    <row r="64" spans="3:4" x14ac:dyDescent="0.2">
      <c r="C64" s="13">
        <v>210000</v>
      </c>
      <c r="D64" s="3">
        <v>1558.3333333333333</v>
      </c>
    </row>
    <row r="65" spans="2:14" x14ac:dyDescent="0.2">
      <c r="C65" s="13">
        <v>220000</v>
      </c>
      <c r="D65" s="3">
        <v>1225</v>
      </c>
    </row>
    <row r="66" spans="2:14" x14ac:dyDescent="0.2">
      <c r="C66" s="13">
        <v>230000</v>
      </c>
      <c r="D66" s="3">
        <v>891.66666666666663</v>
      </c>
    </row>
    <row r="67" spans="2:14" x14ac:dyDescent="0.2">
      <c r="C67" s="13">
        <v>240000</v>
      </c>
      <c r="D67" s="3">
        <v>558.33333333333337</v>
      </c>
    </row>
    <row r="68" spans="2:14" x14ac:dyDescent="0.2">
      <c r="C68" s="13">
        <v>250000</v>
      </c>
      <c r="D68" s="3">
        <v>225</v>
      </c>
    </row>
    <row r="69" spans="2:14" x14ac:dyDescent="0.2">
      <c r="C69" s="13">
        <v>260000</v>
      </c>
      <c r="D69" s="3">
        <v>0</v>
      </c>
    </row>
    <row r="72" spans="2:14" x14ac:dyDescent="0.2">
      <c r="I72" s="11" t="s">
        <v>18</v>
      </c>
    </row>
    <row r="74" spans="2:14" x14ac:dyDescent="0.2">
      <c r="C74">
        <f>J6</f>
        <v>5225</v>
      </c>
      <c r="D74" s="1">
        <v>50000</v>
      </c>
      <c r="E74" s="1">
        <f>D74+25000</f>
        <v>75000</v>
      </c>
      <c r="F74" s="1">
        <f t="shared" ref="F74:M74" si="3">E74+25000</f>
        <v>100000</v>
      </c>
      <c r="G74" s="1">
        <f t="shared" si="3"/>
        <v>125000</v>
      </c>
      <c r="H74" s="1">
        <f t="shared" si="3"/>
        <v>150000</v>
      </c>
      <c r="I74" s="1">
        <f t="shared" si="3"/>
        <v>175000</v>
      </c>
      <c r="J74" s="1">
        <f t="shared" si="3"/>
        <v>200000</v>
      </c>
      <c r="K74" s="1">
        <f>J74+25000</f>
        <v>225000</v>
      </c>
      <c r="L74" s="1">
        <f t="shared" si="3"/>
        <v>250000</v>
      </c>
      <c r="M74" s="1">
        <f t="shared" si="3"/>
        <v>275000</v>
      </c>
      <c r="N74" s="1">
        <f>M74+25000</f>
        <v>300000</v>
      </c>
    </row>
    <row r="75" spans="2:14" x14ac:dyDescent="0.2">
      <c r="C75" s="1">
        <v>20</v>
      </c>
      <c r="D75" s="3">
        <f t="dataTable" ref="D75:N85" dt2D="1" dtr="0" r1="F4" r2="I13" ca="1"/>
        <v>8587.5</v>
      </c>
      <c r="E75" s="3">
        <v>7337.5</v>
      </c>
      <c r="F75" s="3">
        <v>6087.5</v>
      </c>
      <c r="G75" s="3">
        <v>4837.5</v>
      </c>
      <c r="H75" s="3">
        <v>3587.5</v>
      </c>
      <c r="I75" s="3">
        <v>2337.5</v>
      </c>
      <c r="J75" s="3">
        <v>1087.5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>
        <f>C75+2</f>
        <v>22</v>
      </c>
      <c r="D76" s="3">
        <v>8125</v>
      </c>
      <c r="E76" s="3">
        <v>6988.636363636364</v>
      </c>
      <c r="F76" s="3">
        <v>5852.272727272727</v>
      </c>
      <c r="G76" s="3">
        <v>4715.909090909091</v>
      </c>
      <c r="H76" s="3">
        <v>3579.5454545454545</v>
      </c>
      <c r="I76" s="3">
        <v>2443.181818181818</v>
      </c>
      <c r="J76" s="3">
        <v>1306.8181818181818</v>
      </c>
      <c r="K76" s="3">
        <v>170.45454545454547</v>
      </c>
      <c r="L76" s="3">
        <v>0</v>
      </c>
      <c r="M76" s="3">
        <v>0</v>
      </c>
      <c r="N76" s="3">
        <v>0</v>
      </c>
    </row>
    <row r="77" spans="2:14" x14ac:dyDescent="0.2">
      <c r="C77" s="1">
        <f t="shared" ref="C77:C85" si="4">C76+2</f>
        <v>24</v>
      </c>
      <c r="D77" s="3">
        <v>7739.583333333333</v>
      </c>
      <c r="E77" s="3">
        <v>6697.916666666667</v>
      </c>
      <c r="F77" s="3">
        <v>5656.25</v>
      </c>
      <c r="G77" s="3">
        <v>4614.583333333333</v>
      </c>
      <c r="H77" s="3">
        <v>3572.9166666666665</v>
      </c>
      <c r="I77" s="3">
        <v>2531.25</v>
      </c>
      <c r="J77" s="3">
        <v>1489.5833333333333</v>
      </c>
      <c r="K77" s="3">
        <v>447.91666666666669</v>
      </c>
      <c r="L77" s="3">
        <v>0</v>
      </c>
      <c r="M77" s="3">
        <v>0</v>
      </c>
      <c r="N77" s="3">
        <v>0</v>
      </c>
    </row>
    <row r="78" spans="2:14" x14ac:dyDescent="0.2">
      <c r="B78" s="11" t="s">
        <v>27</v>
      </c>
      <c r="C78" s="1">
        <f t="shared" si="4"/>
        <v>26</v>
      </c>
      <c r="D78" s="3">
        <v>7413.4615384615381</v>
      </c>
      <c r="E78" s="3">
        <v>6451.9230769230771</v>
      </c>
      <c r="F78" s="3">
        <v>5490.3846153846152</v>
      </c>
      <c r="G78" s="3">
        <v>4528.8461538461543</v>
      </c>
      <c r="H78" s="3">
        <v>3567.3076923076924</v>
      </c>
      <c r="I78" s="3">
        <v>2605.7692307692309</v>
      </c>
      <c r="J78" s="3">
        <v>1644.2307692307693</v>
      </c>
      <c r="K78" s="3">
        <v>682.69230769230774</v>
      </c>
      <c r="L78" s="3">
        <v>0</v>
      </c>
      <c r="M78" s="3">
        <v>0</v>
      </c>
      <c r="N78" s="3">
        <v>0</v>
      </c>
    </row>
    <row r="79" spans="2:14" x14ac:dyDescent="0.2">
      <c r="C79" s="1">
        <f t="shared" si="4"/>
        <v>28</v>
      </c>
      <c r="D79" s="3">
        <v>7133.9285714285716</v>
      </c>
      <c r="E79" s="3">
        <v>6241.0714285714284</v>
      </c>
      <c r="F79" s="3">
        <v>5348.2142857142853</v>
      </c>
      <c r="G79" s="3">
        <v>4455.3571428571431</v>
      </c>
      <c r="H79" s="3">
        <v>3562.5</v>
      </c>
      <c r="I79" s="3">
        <v>2669.6428571428573</v>
      </c>
      <c r="J79" s="3">
        <v>1776.7857142857142</v>
      </c>
      <c r="K79" s="3">
        <v>883.92857142857144</v>
      </c>
      <c r="L79" s="3">
        <v>0</v>
      </c>
      <c r="M79" s="3">
        <v>0</v>
      </c>
      <c r="N79" s="3">
        <v>0</v>
      </c>
    </row>
    <row r="80" spans="2:14" x14ac:dyDescent="0.2">
      <c r="C80" s="1">
        <f t="shared" si="4"/>
        <v>30</v>
      </c>
      <c r="D80" s="3">
        <v>6891.666666666667</v>
      </c>
      <c r="E80" s="3">
        <v>6058.333333333333</v>
      </c>
      <c r="F80" s="3">
        <v>5225</v>
      </c>
      <c r="G80" s="3">
        <v>4391.666666666667</v>
      </c>
      <c r="H80" s="3">
        <v>3558.3333333333335</v>
      </c>
      <c r="I80" s="3">
        <v>2725</v>
      </c>
      <c r="J80" s="3">
        <v>1891.6666666666667</v>
      </c>
      <c r="K80" s="3">
        <v>1058.3333333333333</v>
      </c>
      <c r="L80" s="3">
        <v>225</v>
      </c>
      <c r="M80" s="3">
        <v>0</v>
      </c>
      <c r="N80" s="3">
        <v>0</v>
      </c>
    </row>
    <row r="81" spans="3:14" x14ac:dyDescent="0.2">
      <c r="C81" s="1">
        <f t="shared" si="4"/>
        <v>32</v>
      </c>
      <c r="D81" s="3">
        <v>6679.6875</v>
      </c>
      <c r="E81" s="3">
        <v>5898.4375</v>
      </c>
      <c r="F81" s="3">
        <v>5117.1875</v>
      </c>
      <c r="G81" s="3">
        <v>4335.9375</v>
      </c>
      <c r="H81" s="3">
        <v>3554.6875</v>
      </c>
      <c r="I81" s="3">
        <v>2773.4375</v>
      </c>
      <c r="J81" s="3">
        <v>1992.1875</v>
      </c>
      <c r="K81" s="3">
        <v>1210.9375</v>
      </c>
      <c r="L81" s="3">
        <v>429.6875</v>
      </c>
      <c r="M81" s="3">
        <v>0</v>
      </c>
      <c r="N81" s="3">
        <v>0</v>
      </c>
    </row>
    <row r="82" spans="3:14" x14ac:dyDescent="0.2">
      <c r="C82" s="1">
        <f t="shared" si="4"/>
        <v>34</v>
      </c>
      <c r="D82" s="3">
        <v>6492.6470588235297</v>
      </c>
      <c r="E82" s="3">
        <v>5757.3529411764703</v>
      </c>
      <c r="F82" s="3">
        <v>5022.0588235294117</v>
      </c>
      <c r="G82" s="3">
        <v>4286.7647058823532</v>
      </c>
      <c r="H82" s="3">
        <v>3551.4705882352941</v>
      </c>
      <c r="I82" s="3">
        <v>2816.1764705882351</v>
      </c>
      <c r="J82" s="3">
        <v>2080.8823529411766</v>
      </c>
      <c r="K82" s="3">
        <v>1345.5882352941176</v>
      </c>
      <c r="L82" s="3">
        <v>610.29411764705878</v>
      </c>
      <c r="M82" s="3">
        <v>0</v>
      </c>
      <c r="N82" s="3">
        <v>0</v>
      </c>
    </row>
    <row r="83" spans="3:14" x14ac:dyDescent="0.2">
      <c r="C83" s="1">
        <f t="shared" si="4"/>
        <v>36</v>
      </c>
      <c r="D83" s="3">
        <v>6326.3888888888887</v>
      </c>
      <c r="E83" s="3">
        <v>5631.9444444444443</v>
      </c>
      <c r="F83" s="3">
        <v>4937.5</v>
      </c>
      <c r="G83" s="3">
        <v>4243.0555555555557</v>
      </c>
      <c r="H83" s="3">
        <v>3548.6111111111113</v>
      </c>
      <c r="I83" s="3">
        <v>2854.1666666666665</v>
      </c>
      <c r="J83" s="3">
        <v>2159.7222222222222</v>
      </c>
      <c r="K83" s="3">
        <v>1465.2777777777778</v>
      </c>
      <c r="L83" s="3">
        <v>770.83333333333337</v>
      </c>
      <c r="M83" s="3">
        <v>76.388888888888886</v>
      </c>
      <c r="N83" s="3">
        <v>0</v>
      </c>
    </row>
    <row r="84" spans="3:14" x14ac:dyDescent="0.2">
      <c r="C84" s="1">
        <f t="shared" si="4"/>
        <v>38</v>
      </c>
      <c r="D84" s="3">
        <v>6177.6315789473683</v>
      </c>
      <c r="E84" s="3">
        <v>5519.7368421052633</v>
      </c>
      <c r="F84" s="3">
        <v>4861.8421052631575</v>
      </c>
      <c r="G84" s="3">
        <v>4203.9473684210525</v>
      </c>
      <c r="H84" s="3">
        <v>3546.0526315789475</v>
      </c>
      <c r="I84" s="3">
        <v>2888.1578947368421</v>
      </c>
      <c r="J84" s="3">
        <v>2230.2631578947367</v>
      </c>
      <c r="K84" s="3">
        <v>1572.3684210526317</v>
      </c>
      <c r="L84" s="3">
        <v>914.47368421052636</v>
      </c>
      <c r="M84" s="3">
        <v>256.57894736842104</v>
      </c>
      <c r="N84" s="3">
        <v>0</v>
      </c>
    </row>
    <row r="85" spans="3:14" x14ac:dyDescent="0.2">
      <c r="C85" s="1">
        <f t="shared" si="4"/>
        <v>40</v>
      </c>
      <c r="D85" s="3">
        <v>6043.75</v>
      </c>
      <c r="E85" s="3">
        <v>5418.75</v>
      </c>
      <c r="F85" s="3">
        <v>4793.75</v>
      </c>
      <c r="G85" s="3">
        <v>4168.75</v>
      </c>
      <c r="H85" s="3">
        <v>3543.75</v>
      </c>
      <c r="I85" s="3">
        <v>2918.75</v>
      </c>
      <c r="J85" s="3">
        <v>2293.75</v>
      </c>
      <c r="K85" s="3">
        <v>1668.75</v>
      </c>
      <c r="L85" s="3">
        <v>1043.75</v>
      </c>
      <c r="M85" s="3">
        <v>418.75</v>
      </c>
      <c r="N85" s="3">
        <v>0</v>
      </c>
    </row>
  </sheetData>
  <scenarios current="1" show="1" sqref="J6">
    <scenario name="Low" locked="1" count="3" user="Kavitha" comment="Created by Kavitha on 6/26/2017">
      <inputCells r="F4" val="100000"/>
      <inputCells r="I13" val="30"/>
      <inputCells r="D27" val="40000"/>
    </scenario>
    <scenario name="kr" locked="1" count="3" user="Kavitha" comment="Created by Kavitha on 6/26/2017_x000a_Modified by Kavitha on 6/26/2017">
      <inputCells r="F4" val="120000"/>
      <inputCells r="I13" val="40"/>
      <inputCells r="D20" val="1200"/>
    </scenario>
  </scenarios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"/>
  <sheetViews>
    <sheetView topLeftCell="A2" workbookViewId="0">
      <selection activeCell="H33" sqref="A1:XFD1048576"/>
    </sheetView>
  </sheetViews>
  <sheetFormatPr defaultRowHeight="12.75" x14ac:dyDescent="0.2"/>
  <sheetData>
    <row r="3" spans="1:1" ht="18" x14ac:dyDescent="0.25">
      <c r="A3" s="4" t="s">
        <v>30</v>
      </c>
    </row>
    <row r="4" spans="1:1" ht="18" x14ac:dyDescent="0.25">
      <c r="A4" s="5" t="s">
        <v>31</v>
      </c>
    </row>
    <row r="5" spans="1:1" ht="18" x14ac:dyDescent="0.25">
      <c r="A5" s="5" t="s">
        <v>32</v>
      </c>
    </row>
    <row r="6" spans="1:1" ht="18" x14ac:dyDescent="0.25">
      <c r="A6" s="5"/>
    </row>
    <row r="7" spans="1:1" ht="18" x14ac:dyDescent="0.25">
      <c r="A7" s="4" t="s">
        <v>33</v>
      </c>
    </row>
    <row r="8" spans="1:1" ht="18" x14ac:dyDescent="0.25">
      <c r="A8" s="5" t="s">
        <v>34</v>
      </c>
    </row>
    <row r="9" spans="1:1" ht="18" x14ac:dyDescent="0.25">
      <c r="A9" s="5" t="s">
        <v>47</v>
      </c>
    </row>
    <row r="10" spans="1:1" ht="18" x14ac:dyDescent="0.25">
      <c r="A10" s="5" t="s">
        <v>35</v>
      </c>
    </row>
    <row r="11" spans="1:1" ht="18" x14ac:dyDescent="0.25">
      <c r="A11" s="5"/>
    </row>
    <row r="12" spans="1:1" ht="18" x14ac:dyDescent="0.25">
      <c r="A12" s="4" t="s">
        <v>36</v>
      </c>
    </row>
    <row r="13" spans="1:1" ht="18" x14ac:dyDescent="0.25">
      <c r="A13" s="4" t="s">
        <v>37</v>
      </c>
    </row>
    <row r="14" spans="1:1" ht="18" x14ac:dyDescent="0.25">
      <c r="A14" s="5" t="s">
        <v>38</v>
      </c>
    </row>
    <row r="15" spans="1:1" ht="18" x14ac:dyDescent="0.25">
      <c r="A15" s="5"/>
    </row>
    <row r="16" spans="1:1" ht="18" x14ac:dyDescent="0.25">
      <c r="A16" s="4" t="s">
        <v>39</v>
      </c>
    </row>
    <row r="17" spans="1:2" ht="18" x14ac:dyDescent="0.25">
      <c r="A17" s="5" t="s">
        <v>40</v>
      </c>
    </row>
    <row r="18" spans="1:2" ht="18" x14ac:dyDescent="0.25">
      <c r="A18" s="5"/>
    </row>
    <row r="19" spans="1:2" ht="18" x14ac:dyDescent="0.25">
      <c r="A19" s="4" t="s">
        <v>41</v>
      </c>
    </row>
    <row r="20" spans="1:2" ht="18" x14ac:dyDescent="0.25">
      <c r="A20" s="5" t="s">
        <v>42</v>
      </c>
    </row>
    <row r="21" spans="1:2" ht="18" x14ac:dyDescent="0.25">
      <c r="A21" s="5" t="s">
        <v>43</v>
      </c>
    </row>
    <row r="22" spans="1:2" ht="18" x14ac:dyDescent="0.25">
      <c r="A22" s="5" t="s">
        <v>44</v>
      </c>
    </row>
    <row r="25" spans="1:2" ht="18" x14ac:dyDescent="0.25">
      <c r="A25" s="5" t="s">
        <v>50</v>
      </c>
    </row>
    <row r="26" spans="1:2" ht="18" x14ac:dyDescent="0.25">
      <c r="A26" s="5" t="s">
        <v>51</v>
      </c>
    </row>
    <row r="27" spans="1:2" x14ac:dyDescent="0.2">
      <c r="B27" s="11" t="s">
        <v>52</v>
      </c>
    </row>
    <row r="28" spans="1:2" x14ac:dyDescent="0.2">
      <c r="B28" s="11" t="s">
        <v>53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O21" sqref="O21"/>
    </sheetView>
  </sheetViews>
  <sheetFormatPr defaultRowHeight="12.75" x14ac:dyDescent="0.2"/>
  <sheetData>
    <row r="1" spans="1:11" x14ac:dyDescent="0.2">
      <c r="B1" s="11" t="s">
        <v>49</v>
      </c>
    </row>
    <row r="3" spans="1:11" x14ac:dyDescent="0.2"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12">
        <v>7</v>
      </c>
      <c r="I3" s="12">
        <v>8</v>
      </c>
      <c r="J3" s="12">
        <v>9</v>
      </c>
      <c r="K3" s="12">
        <v>10</v>
      </c>
    </row>
    <row r="4" spans="1:11" x14ac:dyDescent="0.2">
      <c r="A4" s="12">
        <v>1</v>
      </c>
      <c r="B4">
        <f>$A4*B$3</f>
        <v>1</v>
      </c>
      <c r="C4">
        <f t="shared" ref="C4:K13" si="0">$A4*C$3</f>
        <v>2</v>
      </c>
      <c r="D4">
        <f t="shared" si="0"/>
        <v>3</v>
      </c>
      <c r="E4">
        <f t="shared" si="0"/>
        <v>4</v>
      </c>
      <c r="F4">
        <f t="shared" si="0"/>
        <v>5</v>
      </c>
      <c r="G4">
        <f t="shared" si="0"/>
        <v>6</v>
      </c>
      <c r="H4">
        <f t="shared" si="0"/>
        <v>7</v>
      </c>
      <c r="I4">
        <f t="shared" si="0"/>
        <v>8</v>
      </c>
      <c r="J4">
        <f t="shared" si="0"/>
        <v>9</v>
      </c>
      <c r="K4">
        <f t="shared" si="0"/>
        <v>10</v>
      </c>
    </row>
    <row r="5" spans="1:11" x14ac:dyDescent="0.2">
      <c r="A5" s="12">
        <v>2</v>
      </c>
      <c r="B5">
        <f t="shared" ref="B5:B13" si="1">$A5*B$3</f>
        <v>2</v>
      </c>
      <c r="C5">
        <f t="shared" si="0"/>
        <v>4</v>
      </c>
      <c r="D5">
        <f t="shared" si="0"/>
        <v>6</v>
      </c>
      <c r="E5">
        <f t="shared" si="0"/>
        <v>8</v>
      </c>
      <c r="F5">
        <f t="shared" si="0"/>
        <v>10</v>
      </c>
      <c r="G5">
        <f t="shared" si="0"/>
        <v>12</v>
      </c>
      <c r="H5">
        <f t="shared" si="0"/>
        <v>14</v>
      </c>
      <c r="I5">
        <f t="shared" si="0"/>
        <v>16</v>
      </c>
      <c r="J5">
        <f t="shared" si="0"/>
        <v>18</v>
      </c>
      <c r="K5">
        <f t="shared" si="0"/>
        <v>20</v>
      </c>
    </row>
    <row r="6" spans="1:11" x14ac:dyDescent="0.2">
      <c r="A6" s="12">
        <v>3</v>
      </c>
      <c r="B6">
        <f t="shared" si="1"/>
        <v>3</v>
      </c>
      <c r="C6">
        <f t="shared" si="0"/>
        <v>6</v>
      </c>
      <c r="D6">
        <f t="shared" si="0"/>
        <v>9</v>
      </c>
      <c r="E6">
        <f t="shared" si="0"/>
        <v>12</v>
      </c>
      <c r="F6">
        <f t="shared" si="0"/>
        <v>15</v>
      </c>
      <c r="G6">
        <f t="shared" si="0"/>
        <v>18</v>
      </c>
      <c r="H6">
        <f t="shared" si="0"/>
        <v>21</v>
      </c>
      <c r="I6">
        <f t="shared" si="0"/>
        <v>24</v>
      </c>
      <c r="J6">
        <f t="shared" si="0"/>
        <v>27</v>
      </c>
      <c r="K6">
        <f t="shared" si="0"/>
        <v>30</v>
      </c>
    </row>
    <row r="7" spans="1:11" x14ac:dyDescent="0.2">
      <c r="A7" s="12">
        <v>4</v>
      </c>
      <c r="B7">
        <f t="shared" si="1"/>
        <v>4</v>
      </c>
      <c r="C7">
        <f t="shared" si="0"/>
        <v>8</v>
      </c>
      <c r="D7">
        <f t="shared" si="0"/>
        <v>12</v>
      </c>
      <c r="E7">
        <f t="shared" si="0"/>
        <v>16</v>
      </c>
      <c r="F7">
        <f t="shared" si="0"/>
        <v>20</v>
      </c>
      <c r="G7">
        <f t="shared" si="0"/>
        <v>24</v>
      </c>
      <c r="H7">
        <f t="shared" si="0"/>
        <v>28</v>
      </c>
      <c r="I7">
        <f t="shared" si="0"/>
        <v>32</v>
      </c>
      <c r="J7">
        <f t="shared" si="0"/>
        <v>36</v>
      </c>
      <c r="K7">
        <f t="shared" si="0"/>
        <v>40</v>
      </c>
    </row>
    <row r="8" spans="1:11" x14ac:dyDescent="0.2">
      <c r="A8" s="12">
        <v>5</v>
      </c>
      <c r="B8">
        <f t="shared" si="1"/>
        <v>5</v>
      </c>
      <c r="C8">
        <f t="shared" si="0"/>
        <v>10</v>
      </c>
      <c r="D8">
        <f t="shared" si="0"/>
        <v>15</v>
      </c>
      <c r="E8">
        <f t="shared" si="0"/>
        <v>20</v>
      </c>
      <c r="F8">
        <f t="shared" si="0"/>
        <v>25</v>
      </c>
      <c r="G8">
        <f t="shared" si="0"/>
        <v>30</v>
      </c>
      <c r="H8">
        <f t="shared" si="0"/>
        <v>35</v>
      </c>
      <c r="I8">
        <f t="shared" si="0"/>
        <v>40</v>
      </c>
      <c r="J8">
        <f t="shared" si="0"/>
        <v>45</v>
      </c>
      <c r="K8">
        <f t="shared" si="0"/>
        <v>50</v>
      </c>
    </row>
    <row r="9" spans="1:11" x14ac:dyDescent="0.2">
      <c r="A9" s="12">
        <v>6</v>
      </c>
      <c r="B9">
        <f t="shared" si="1"/>
        <v>6</v>
      </c>
      <c r="C9">
        <f t="shared" si="0"/>
        <v>12</v>
      </c>
      <c r="D9">
        <f t="shared" si="0"/>
        <v>18</v>
      </c>
      <c r="E9">
        <f t="shared" si="0"/>
        <v>24</v>
      </c>
      <c r="F9">
        <f t="shared" si="0"/>
        <v>30</v>
      </c>
      <c r="G9">
        <f t="shared" si="0"/>
        <v>36</v>
      </c>
      <c r="H9">
        <f t="shared" si="0"/>
        <v>42</v>
      </c>
      <c r="I9">
        <f t="shared" si="0"/>
        <v>48</v>
      </c>
      <c r="J9">
        <f t="shared" si="0"/>
        <v>54</v>
      </c>
      <c r="K9">
        <f t="shared" si="0"/>
        <v>60</v>
      </c>
    </row>
    <row r="10" spans="1:11" x14ac:dyDescent="0.2">
      <c r="A10" s="12">
        <v>7</v>
      </c>
      <c r="B10">
        <f t="shared" si="1"/>
        <v>7</v>
      </c>
      <c r="C10">
        <f t="shared" si="0"/>
        <v>14</v>
      </c>
      <c r="D10">
        <f t="shared" si="0"/>
        <v>21</v>
      </c>
      <c r="E10">
        <f t="shared" si="0"/>
        <v>28</v>
      </c>
      <c r="F10">
        <f t="shared" si="0"/>
        <v>35</v>
      </c>
      <c r="G10">
        <f t="shared" si="0"/>
        <v>42</v>
      </c>
      <c r="H10">
        <f t="shared" si="0"/>
        <v>49</v>
      </c>
      <c r="I10">
        <f t="shared" si="0"/>
        <v>56</v>
      </c>
      <c r="J10">
        <f t="shared" si="0"/>
        <v>63</v>
      </c>
      <c r="K10">
        <f t="shared" si="0"/>
        <v>70</v>
      </c>
    </row>
    <row r="11" spans="1:11" x14ac:dyDescent="0.2">
      <c r="A11" s="12">
        <v>8</v>
      </c>
      <c r="B11">
        <f t="shared" si="1"/>
        <v>8</v>
      </c>
      <c r="C11">
        <f t="shared" si="0"/>
        <v>16</v>
      </c>
      <c r="D11">
        <f t="shared" si="0"/>
        <v>24</v>
      </c>
      <c r="E11">
        <f t="shared" si="0"/>
        <v>32</v>
      </c>
      <c r="F11">
        <f t="shared" si="0"/>
        <v>40</v>
      </c>
      <c r="G11">
        <f t="shared" si="0"/>
        <v>48</v>
      </c>
      <c r="H11">
        <f t="shared" si="0"/>
        <v>56</v>
      </c>
      <c r="I11">
        <f t="shared" si="0"/>
        <v>64</v>
      </c>
      <c r="J11">
        <f t="shared" si="0"/>
        <v>72</v>
      </c>
      <c r="K11">
        <f t="shared" si="0"/>
        <v>80</v>
      </c>
    </row>
    <row r="12" spans="1:11" x14ac:dyDescent="0.2">
      <c r="A12" s="12">
        <v>9</v>
      </c>
      <c r="B12">
        <f t="shared" si="1"/>
        <v>9</v>
      </c>
      <c r="C12">
        <f t="shared" si="0"/>
        <v>18</v>
      </c>
      <c r="D12">
        <f t="shared" si="0"/>
        <v>27</v>
      </c>
      <c r="E12">
        <f t="shared" si="0"/>
        <v>36</v>
      </c>
      <c r="F12">
        <f t="shared" si="0"/>
        <v>45</v>
      </c>
      <c r="G12">
        <f t="shared" si="0"/>
        <v>54</v>
      </c>
      <c r="H12">
        <f t="shared" si="0"/>
        <v>63</v>
      </c>
      <c r="I12">
        <f t="shared" si="0"/>
        <v>72</v>
      </c>
      <c r="J12">
        <f t="shared" si="0"/>
        <v>81</v>
      </c>
      <c r="K12">
        <f t="shared" si="0"/>
        <v>90</v>
      </c>
    </row>
    <row r="13" spans="1:11" x14ac:dyDescent="0.2">
      <c r="A13" s="12">
        <v>10</v>
      </c>
      <c r="B13">
        <f t="shared" si="1"/>
        <v>10</v>
      </c>
      <c r="C13">
        <f t="shared" si="0"/>
        <v>20</v>
      </c>
      <c r="D13">
        <f t="shared" si="0"/>
        <v>30</v>
      </c>
      <c r="E13">
        <f t="shared" si="0"/>
        <v>40</v>
      </c>
      <c r="F13">
        <f t="shared" si="0"/>
        <v>50</v>
      </c>
      <c r="G13">
        <f t="shared" si="0"/>
        <v>60</v>
      </c>
      <c r="H13">
        <f t="shared" si="0"/>
        <v>70</v>
      </c>
      <c r="I13">
        <f t="shared" si="0"/>
        <v>80</v>
      </c>
      <c r="J13">
        <f t="shared" si="0"/>
        <v>90</v>
      </c>
      <c r="K13">
        <f t="shared" si="0"/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Notes</vt:lpstr>
      <vt:lpstr>multiplication table</vt:lpstr>
      <vt:lpstr>Sheet5</vt:lpstr>
    </vt:vector>
  </TitlesOfParts>
  <Company>Indian Institute of Management Ahmedabad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</dc:creator>
  <cp:lastModifiedBy>abdullahu</cp:lastModifiedBy>
  <dcterms:created xsi:type="dcterms:W3CDTF">2008-06-20T10:56:06Z</dcterms:created>
  <dcterms:modified xsi:type="dcterms:W3CDTF">2018-07-16T08:06:37Z</dcterms:modified>
</cp:coreProperties>
</file>