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orEdge\Desktop\IIMA App\Study Material by Subject\QDM\Book Problems w Solution\"/>
    </mc:Choice>
  </mc:AlternateContent>
  <xr:revisionPtr revIDLastSave="0" documentId="13_ncr:1_{71D38297-7AA3-4790-9DBE-E338B66157F3}" xr6:coauthVersionLast="45" xr6:coauthVersionMax="45" xr10:uidLastSave="{00000000-0000-0000-0000-000000000000}"/>
  <bookViews>
    <workbookView xWindow="-110" yWindow="-110" windowWidth="19420" windowHeight="10420" activeTab="5" xr2:uid="{F5032A57-0C53-48C3-8330-F0D8C780F637}"/>
  </bookViews>
  <sheets>
    <sheet name="10" sheetId="1" r:id="rId1"/>
    <sheet name="13" sheetId="2" r:id="rId2"/>
    <sheet name="14" sheetId="3" r:id="rId3"/>
    <sheet name="16" sheetId="8" r:id="rId4"/>
    <sheet name="17" sheetId="9" r:id="rId5"/>
    <sheet name="18" sheetId="10" r:id="rId6"/>
    <sheet name="21" sheetId="7" r:id="rId7"/>
    <sheet name="56" sheetId="5" r:id="rId8"/>
  </sheets>
  <definedNames>
    <definedName name="solver_adj" localSheetId="0" hidden="1">'10'!$C$3:$E$3</definedName>
    <definedName name="solver_adj" localSheetId="1" hidden="1">'13'!$C$4:$F$4</definedName>
    <definedName name="solver_adj" localSheetId="2" hidden="1">'14'!$C$3:$H$3</definedName>
    <definedName name="solver_adj" localSheetId="3" hidden="1">'16'!$C$3:$E$3</definedName>
    <definedName name="solver_adj" localSheetId="4" hidden="1">'17'!$C$3:$K$3</definedName>
    <definedName name="solver_adj" localSheetId="5" hidden="1">'18'!$C$3:$K$3</definedName>
    <definedName name="solver_adj" localSheetId="6" hidden="1">'21'!$C$4:$N$4</definedName>
    <definedName name="solver_adj" localSheetId="7" hidden="1">'56'!$C$3:$F$3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drv" localSheetId="0" hidden="1">2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drv" localSheetId="4" hidden="1">1</definedName>
    <definedName name="solver_drv" localSheetId="5" hidden="1">2</definedName>
    <definedName name="solver_drv" localSheetId="6" hidden="1">1</definedName>
    <definedName name="solver_drv" localSheetId="7" hidden="1">2</definedName>
    <definedName name="solver_eng" localSheetId="0" hidden="1">2</definedName>
    <definedName name="solver_eng" localSheetId="1" hidden="1">2</definedName>
    <definedName name="solver_eng" localSheetId="2" hidden="1">2</definedName>
    <definedName name="solver_eng" localSheetId="3" hidden="1">2</definedName>
    <definedName name="solver_eng" localSheetId="4" hidden="1">2</definedName>
    <definedName name="solver_eng" localSheetId="5" hidden="1">2</definedName>
    <definedName name="solver_eng" localSheetId="6" hidden="1">2</definedName>
    <definedName name="solver_eng" localSheetId="7" hidden="1">2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est" localSheetId="6" hidden="1">1</definedName>
    <definedName name="solver_est" localSheetId="7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lhs1" localSheetId="0" hidden="1">'10'!$F$10</definedName>
    <definedName name="solver_lhs1" localSheetId="1" hidden="1">'13'!$G$10</definedName>
    <definedName name="solver_lhs1" localSheetId="2" hidden="1">'14'!$J$10</definedName>
    <definedName name="solver_lhs1" localSheetId="3" hidden="1">'16'!$F$10</definedName>
    <definedName name="solver_lhs1" localSheetId="4" hidden="1">'17'!$L$10</definedName>
    <definedName name="solver_lhs1" localSheetId="5" hidden="1">'18'!$L$10</definedName>
    <definedName name="solver_lhs1" localSheetId="6" hidden="1">'21'!$O$10</definedName>
    <definedName name="solver_lhs1" localSheetId="7" hidden="1">'56'!$G$10</definedName>
    <definedName name="solver_lhs10" localSheetId="4" hidden="1">'17'!$L$19</definedName>
    <definedName name="solver_lhs10" localSheetId="5" hidden="1">'18'!$L$19</definedName>
    <definedName name="solver_lhs11" localSheetId="4" hidden="1">'17'!$L$9</definedName>
    <definedName name="solver_lhs11" localSheetId="5" hidden="1">'18'!$L$20</definedName>
    <definedName name="solver_lhs12" localSheetId="5" hidden="1">'18'!$L$8</definedName>
    <definedName name="solver_lhs13" localSheetId="5" hidden="1">'18'!$L$9</definedName>
    <definedName name="solver_lhs2" localSheetId="0" hidden="1">'10'!$F$11</definedName>
    <definedName name="solver_lhs2" localSheetId="1" hidden="1">'13'!$G$11</definedName>
    <definedName name="solver_lhs2" localSheetId="2" hidden="1">'14'!$J$11</definedName>
    <definedName name="solver_lhs2" localSheetId="3" hidden="1">'16'!$F$11</definedName>
    <definedName name="solver_lhs2" localSheetId="4" hidden="1">'17'!$L$11</definedName>
    <definedName name="solver_lhs2" localSheetId="5" hidden="1">'18'!$L$11</definedName>
    <definedName name="solver_lhs2" localSheetId="6" hidden="1">'21'!$O$11</definedName>
    <definedName name="solver_lhs2" localSheetId="7" hidden="1">'56'!$G$11</definedName>
    <definedName name="solver_lhs3" localSheetId="0" hidden="1">'10'!$F$12</definedName>
    <definedName name="solver_lhs3" localSheetId="1" hidden="1">'13'!$G$12</definedName>
    <definedName name="solver_lhs3" localSheetId="2" hidden="1">'14'!$J$12</definedName>
    <definedName name="solver_lhs3" localSheetId="3" hidden="1">'16'!$F$12</definedName>
    <definedName name="solver_lhs3" localSheetId="4" hidden="1">'17'!$L$12</definedName>
    <definedName name="solver_lhs3" localSheetId="5" hidden="1">'18'!$L$12</definedName>
    <definedName name="solver_lhs3" localSheetId="6" hidden="1">'21'!$O$12</definedName>
    <definedName name="solver_lhs3" localSheetId="7" hidden="1">'56'!$G$12</definedName>
    <definedName name="solver_lhs4" localSheetId="0" hidden="1">'10'!$F$13</definedName>
    <definedName name="solver_lhs4" localSheetId="1" hidden="1">'13'!$G$13</definedName>
    <definedName name="solver_lhs4" localSheetId="2" hidden="1">'14'!$J$13</definedName>
    <definedName name="solver_lhs4" localSheetId="3" hidden="1">'16'!$F$9</definedName>
    <definedName name="solver_lhs4" localSheetId="4" hidden="1">'17'!$L$13</definedName>
    <definedName name="solver_lhs4" localSheetId="5" hidden="1">'18'!$L$13</definedName>
    <definedName name="solver_lhs4" localSheetId="6" hidden="1">'21'!$O$13</definedName>
    <definedName name="solver_lhs4" localSheetId="7" hidden="1">'56'!$G$13</definedName>
    <definedName name="solver_lhs5" localSheetId="0" hidden="1">'10'!$F$14</definedName>
    <definedName name="solver_lhs5" localSheetId="1" hidden="1">'13'!$G$14</definedName>
    <definedName name="solver_lhs5" localSheetId="2" hidden="1">'14'!$J$14</definedName>
    <definedName name="solver_lhs5" localSheetId="4" hidden="1">'17'!$L$14</definedName>
    <definedName name="solver_lhs5" localSheetId="5" hidden="1">'18'!$L$14</definedName>
    <definedName name="solver_lhs5" localSheetId="6" hidden="1">'21'!$O$14</definedName>
    <definedName name="solver_lhs5" localSheetId="7" hidden="1">'56'!$G$8</definedName>
    <definedName name="solver_lhs6" localSheetId="0" hidden="1">'10'!$F$8</definedName>
    <definedName name="solver_lhs6" localSheetId="2" hidden="1">'14'!$J$15</definedName>
    <definedName name="solver_lhs6" localSheetId="4" hidden="1">'17'!$L$15</definedName>
    <definedName name="solver_lhs6" localSheetId="5" hidden="1">'18'!$L$15</definedName>
    <definedName name="solver_lhs6" localSheetId="6" hidden="1">'21'!$O$15</definedName>
    <definedName name="solver_lhs6" localSheetId="7" hidden="1">'56'!$G$9</definedName>
    <definedName name="solver_lhs7" localSheetId="0" hidden="1">'10'!$F$9</definedName>
    <definedName name="solver_lhs7" localSheetId="4" hidden="1">'17'!$L$16</definedName>
    <definedName name="solver_lhs7" localSheetId="5" hidden="1">'18'!$L$16</definedName>
    <definedName name="solver_lhs7" localSheetId="6" hidden="1">'21'!$O$16</definedName>
    <definedName name="solver_lhs8" localSheetId="4" hidden="1">'17'!$L$17</definedName>
    <definedName name="solver_lhs8" localSheetId="5" hidden="1">'18'!$L$17</definedName>
    <definedName name="solver_lhs9" localSheetId="4" hidden="1">'17'!$L$18</definedName>
    <definedName name="solver_lhs9" localSheetId="5" hidden="1">'18'!$L$18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eg" localSheetId="6" hidden="1">1</definedName>
    <definedName name="solver_neg" localSheetId="7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um" localSheetId="0" hidden="1">7</definedName>
    <definedName name="solver_num" localSheetId="1" hidden="1">5</definedName>
    <definedName name="solver_num" localSheetId="2" hidden="1">6</definedName>
    <definedName name="solver_num" localSheetId="3" hidden="1">4</definedName>
    <definedName name="solver_num" localSheetId="4" hidden="1">11</definedName>
    <definedName name="solver_num" localSheetId="5" hidden="1">13</definedName>
    <definedName name="solver_num" localSheetId="6" hidden="1">7</definedName>
    <definedName name="solver_num" localSheetId="7" hidden="1">6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nwt" localSheetId="6" hidden="1">1</definedName>
    <definedName name="solver_nwt" localSheetId="7" hidden="1">1</definedName>
    <definedName name="solver_opt" localSheetId="0" hidden="1">'10'!$D$6</definedName>
    <definedName name="solver_opt" localSheetId="1" hidden="1">'13'!$D$7</definedName>
    <definedName name="solver_opt" localSheetId="2" hidden="1">'14'!$D$7</definedName>
    <definedName name="solver_opt" localSheetId="3" hidden="1">'16'!$C$6</definedName>
    <definedName name="solver_opt" localSheetId="4" hidden="1">'17'!$D$6</definedName>
    <definedName name="solver_opt" localSheetId="5" hidden="1">'18'!$C$6</definedName>
    <definedName name="solver_opt" localSheetId="6" hidden="1">'21'!$D$7</definedName>
    <definedName name="solver_opt" localSheetId="7" hidden="1">'56'!$D$6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rbv" localSheetId="0" hidden="1">2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bv" localSheetId="4" hidden="1">1</definedName>
    <definedName name="solver_rbv" localSheetId="5" hidden="1">2</definedName>
    <definedName name="solver_rbv" localSheetId="6" hidden="1">1</definedName>
    <definedName name="solver_rbv" localSheetId="7" hidden="1">2</definedName>
    <definedName name="solver_rel1" localSheetId="0" hidden="1">3</definedName>
    <definedName name="solver_rel1" localSheetId="1" hidden="1">1</definedName>
    <definedName name="solver_rel1" localSheetId="2" hidden="1">3</definedName>
    <definedName name="solver_rel1" localSheetId="3" hidden="1">1</definedName>
    <definedName name="solver_rel1" localSheetId="4" hidden="1">3</definedName>
    <definedName name="solver_rel1" localSheetId="5" hidden="1">1</definedName>
    <definedName name="solver_rel1" localSheetId="6" hidden="1">2</definedName>
    <definedName name="solver_rel1" localSheetId="7" hidden="1">1</definedName>
    <definedName name="solver_rel10" localSheetId="4" hidden="1">3</definedName>
    <definedName name="solver_rel10" localSheetId="5" hidden="1">2</definedName>
    <definedName name="solver_rel11" localSheetId="4" hidden="1">3</definedName>
    <definedName name="solver_rel11" localSheetId="5" hidden="1">2</definedName>
    <definedName name="solver_rel12" localSheetId="5" hidden="1">1</definedName>
    <definedName name="solver_rel13" localSheetId="5" hidden="1">1</definedName>
    <definedName name="solver_rel2" localSheetId="0" hidden="1">1</definedName>
    <definedName name="solver_rel2" localSheetId="1" hidden="1">1</definedName>
    <definedName name="solver_rel2" localSheetId="2" hidden="1">1</definedName>
    <definedName name="solver_rel2" localSheetId="3" hidden="1">1</definedName>
    <definedName name="solver_rel2" localSheetId="4" hidden="1">3</definedName>
    <definedName name="solver_rel2" localSheetId="5" hidden="1">1</definedName>
    <definedName name="solver_rel2" localSheetId="6" hidden="1">2</definedName>
    <definedName name="solver_rel2" localSheetId="7" hidden="1">1</definedName>
    <definedName name="solver_rel3" localSheetId="0" hidden="1">1</definedName>
    <definedName name="solver_rel3" localSheetId="1" hidden="1">1</definedName>
    <definedName name="solver_rel3" localSheetId="2" hidden="1">1</definedName>
    <definedName name="solver_rel3" localSheetId="3" hidden="1">1</definedName>
    <definedName name="solver_rel3" localSheetId="4" hidden="1">1</definedName>
    <definedName name="solver_rel3" localSheetId="5" hidden="1">1</definedName>
    <definedName name="solver_rel3" localSheetId="6" hidden="1">2</definedName>
    <definedName name="solver_rel3" localSheetId="7" hidden="1">1</definedName>
    <definedName name="solver_rel4" localSheetId="0" hidden="1">1</definedName>
    <definedName name="solver_rel4" localSheetId="1" hidden="1">1</definedName>
    <definedName name="solver_rel4" localSheetId="2" hidden="1">3</definedName>
    <definedName name="solver_rel4" localSheetId="3" hidden="1">1</definedName>
    <definedName name="solver_rel4" localSheetId="4" hidden="1">3</definedName>
    <definedName name="solver_rel4" localSheetId="5" hidden="1">1</definedName>
    <definedName name="solver_rel4" localSheetId="6" hidden="1">1</definedName>
    <definedName name="solver_rel4" localSheetId="7" hidden="1">1</definedName>
    <definedName name="solver_rel5" localSheetId="0" hidden="1">2</definedName>
    <definedName name="solver_rel5" localSheetId="1" hidden="1">1</definedName>
    <definedName name="solver_rel5" localSheetId="2" hidden="1">1</definedName>
    <definedName name="solver_rel5" localSheetId="4" hidden="1">3</definedName>
    <definedName name="solver_rel5" localSheetId="5" hidden="1">1</definedName>
    <definedName name="solver_rel5" localSheetId="6" hidden="1">1</definedName>
    <definedName name="solver_rel5" localSheetId="7" hidden="1">1</definedName>
    <definedName name="solver_rel6" localSheetId="0" hidden="1">3</definedName>
    <definedName name="solver_rel6" localSheetId="2" hidden="1">2</definedName>
    <definedName name="solver_rel6" localSheetId="4" hidden="1">3</definedName>
    <definedName name="solver_rel6" localSheetId="5" hidden="1">3</definedName>
    <definedName name="solver_rel6" localSheetId="6" hidden="1">1</definedName>
    <definedName name="solver_rel6" localSheetId="7" hidden="1">1</definedName>
    <definedName name="solver_rel7" localSheetId="0" hidden="1">3</definedName>
    <definedName name="solver_rel7" localSheetId="4" hidden="1">1</definedName>
    <definedName name="solver_rel7" localSheetId="5" hidden="1">3</definedName>
    <definedName name="solver_rel7" localSheetId="6" hidden="1">1</definedName>
    <definedName name="solver_rel8" localSheetId="4" hidden="1">3</definedName>
    <definedName name="solver_rel8" localSheetId="5" hidden="1">3</definedName>
    <definedName name="solver_rel9" localSheetId="4" hidden="1">1</definedName>
    <definedName name="solver_rel9" localSheetId="5" hidden="1">2</definedName>
    <definedName name="solver_rhs1" localSheetId="0" hidden="1">'10'!$H$10</definedName>
    <definedName name="solver_rhs1" localSheetId="1" hidden="1">'13'!$I$10</definedName>
    <definedName name="solver_rhs1" localSheetId="2" hidden="1">'14'!$L$10</definedName>
    <definedName name="solver_rhs1" localSheetId="3" hidden="1">'16'!$H$10</definedName>
    <definedName name="solver_rhs1" localSheetId="4" hidden="1">'17'!$N$10</definedName>
    <definedName name="solver_rhs1" localSheetId="5" hidden="1">'18'!$N$10</definedName>
    <definedName name="solver_rhs1" localSheetId="6" hidden="1">'21'!$Q$10</definedName>
    <definedName name="solver_rhs1" localSheetId="7" hidden="1">'56'!$I$10</definedName>
    <definedName name="solver_rhs10" localSheetId="4" hidden="1">'17'!$N$19</definedName>
    <definedName name="solver_rhs10" localSheetId="5" hidden="1">'18'!$N$19</definedName>
    <definedName name="solver_rhs11" localSheetId="4" hidden="1">'17'!$N$9</definedName>
    <definedName name="solver_rhs11" localSheetId="5" hidden="1">'18'!$N$20</definedName>
    <definedName name="solver_rhs12" localSheetId="5" hidden="1">'18'!$N$8</definedName>
    <definedName name="solver_rhs13" localSheetId="5" hidden="1">'18'!$N$9</definedName>
    <definedName name="solver_rhs2" localSheetId="0" hidden="1">'10'!$H$11</definedName>
    <definedName name="solver_rhs2" localSheetId="1" hidden="1">'13'!$I$11</definedName>
    <definedName name="solver_rhs2" localSheetId="2" hidden="1">'14'!$L$11</definedName>
    <definedName name="solver_rhs2" localSheetId="3" hidden="1">'16'!$H$11</definedName>
    <definedName name="solver_rhs2" localSheetId="4" hidden="1">'17'!$N$11</definedName>
    <definedName name="solver_rhs2" localSheetId="5" hidden="1">'18'!$N$11</definedName>
    <definedName name="solver_rhs2" localSheetId="6" hidden="1">'21'!$Q$11</definedName>
    <definedName name="solver_rhs2" localSheetId="7" hidden="1">'56'!$I$11</definedName>
    <definedName name="solver_rhs3" localSheetId="0" hidden="1">'10'!$H$12</definedName>
    <definedName name="solver_rhs3" localSheetId="1" hidden="1">'13'!$I$12</definedName>
    <definedName name="solver_rhs3" localSheetId="2" hidden="1">'14'!$L$12</definedName>
    <definedName name="solver_rhs3" localSheetId="3" hidden="1">'16'!$H$12</definedName>
    <definedName name="solver_rhs3" localSheetId="4" hidden="1">'17'!$N$12</definedName>
    <definedName name="solver_rhs3" localSheetId="5" hidden="1">'18'!$N$12</definedName>
    <definedName name="solver_rhs3" localSheetId="6" hidden="1">'21'!$Q$12</definedName>
    <definedName name="solver_rhs3" localSheetId="7" hidden="1">'56'!$I$12</definedName>
    <definedName name="solver_rhs4" localSheetId="0" hidden="1">'10'!$H$13</definedName>
    <definedName name="solver_rhs4" localSheetId="1" hidden="1">'13'!$I$13</definedName>
    <definedName name="solver_rhs4" localSheetId="2" hidden="1">'14'!$L$13</definedName>
    <definedName name="solver_rhs4" localSheetId="3" hidden="1">'16'!$H$9</definedName>
    <definedName name="solver_rhs4" localSheetId="4" hidden="1">'17'!$N$13</definedName>
    <definedName name="solver_rhs4" localSheetId="5" hidden="1">'18'!$N$13</definedName>
    <definedName name="solver_rhs4" localSheetId="6" hidden="1">'21'!$Q$13</definedName>
    <definedName name="solver_rhs4" localSheetId="7" hidden="1">'56'!$I$13</definedName>
    <definedName name="solver_rhs5" localSheetId="0" hidden="1">'10'!$H$14</definedName>
    <definedName name="solver_rhs5" localSheetId="1" hidden="1">'13'!$I$14</definedName>
    <definedName name="solver_rhs5" localSheetId="2" hidden="1">'14'!$L$14</definedName>
    <definedName name="solver_rhs5" localSheetId="4" hidden="1">'17'!$N$14</definedName>
    <definedName name="solver_rhs5" localSheetId="5" hidden="1">'18'!$N$14</definedName>
    <definedName name="solver_rhs5" localSheetId="6" hidden="1">'21'!$Q$14</definedName>
    <definedName name="solver_rhs5" localSheetId="7" hidden="1">'56'!$I$8</definedName>
    <definedName name="solver_rhs6" localSheetId="0" hidden="1">'10'!$H$8</definedName>
    <definedName name="solver_rhs6" localSheetId="2" hidden="1">'14'!$L$15</definedName>
    <definedName name="solver_rhs6" localSheetId="4" hidden="1">'17'!$N$15</definedName>
    <definedName name="solver_rhs6" localSheetId="5" hidden="1">'18'!$N$15</definedName>
    <definedName name="solver_rhs6" localSheetId="6" hidden="1">'21'!$Q$15</definedName>
    <definedName name="solver_rhs6" localSheetId="7" hidden="1">'56'!$I$9</definedName>
    <definedName name="solver_rhs7" localSheetId="0" hidden="1">'10'!$H$9</definedName>
    <definedName name="solver_rhs7" localSheetId="4" hidden="1">'17'!$N$16</definedName>
    <definedName name="solver_rhs7" localSheetId="5" hidden="1">'18'!$N$16</definedName>
    <definedName name="solver_rhs7" localSheetId="6" hidden="1">'21'!$Q$16</definedName>
    <definedName name="solver_rhs8" localSheetId="4" hidden="1">'17'!$N$17</definedName>
    <definedName name="solver_rhs8" localSheetId="5" hidden="1">'18'!$N$17</definedName>
    <definedName name="solver_rhs9" localSheetId="4" hidden="1">'17'!$N$18</definedName>
    <definedName name="solver_rhs9" localSheetId="5" hidden="1">'18'!$N$18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scl" localSheetId="0" hidden="1">2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cl" localSheetId="4" hidden="1">1</definedName>
    <definedName name="solver_scl" localSheetId="5" hidden="1">2</definedName>
    <definedName name="solver_scl" localSheetId="6" hidden="1">1</definedName>
    <definedName name="solver_scl" localSheetId="7" hidden="1">2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yp" localSheetId="0" hidden="1">2</definedName>
    <definedName name="solver_typ" localSheetId="1" hidden="1">1</definedName>
    <definedName name="solver_typ" localSheetId="2" hidden="1">2</definedName>
    <definedName name="solver_typ" localSheetId="3" hidden="1">1</definedName>
    <definedName name="solver_typ" localSheetId="4" hidden="1">2</definedName>
    <definedName name="solver_typ" localSheetId="5" hidden="1">1</definedName>
    <definedName name="solver_typ" localSheetId="6" hidden="1">1</definedName>
    <definedName name="solver_typ" localSheetId="7" hidden="1">1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0" i="10" l="1"/>
  <c r="L19" i="10"/>
  <c r="L18" i="10"/>
  <c r="N17" i="10"/>
  <c r="N16" i="10"/>
  <c r="L16" i="10"/>
  <c r="N15" i="10"/>
  <c r="L17" i="10"/>
  <c r="L15" i="10"/>
  <c r="L14" i="10"/>
  <c r="L13" i="10"/>
  <c r="L12" i="10"/>
  <c r="L11" i="10"/>
  <c r="L10" i="10"/>
  <c r="L9" i="10"/>
  <c r="L8" i="10"/>
  <c r="C6" i="10"/>
  <c r="L19" i="9"/>
  <c r="L18" i="9"/>
  <c r="L17" i="9"/>
  <c r="L16" i="9"/>
  <c r="L15" i="9"/>
  <c r="L14" i="9"/>
  <c r="L13" i="9"/>
  <c r="L12" i="9"/>
  <c r="L11" i="9"/>
  <c r="L10" i="9"/>
  <c r="L9" i="9"/>
  <c r="D6" i="9"/>
  <c r="F10" i="8" l="1"/>
  <c r="F12" i="8"/>
  <c r="F11" i="8"/>
  <c r="F9" i="8"/>
  <c r="C6" i="8"/>
  <c r="Q16" i="7"/>
  <c r="O16" i="7"/>
  <c r="Q15" i="7"/>
  <c r="O15" i="7"/>
  <c r="Q14" i="7"/>
  <c r="O14" i="7"/>
  <c r="Q13" i="7"/>
  <c r="O13" i="7"/>
  <c r="O11" i="7"/>
  <c r="O12" i="7"/>
  <c r="O10" i="7"/>
  <c r="D7" i="7"/>
  <c r="G9" i="5" l="1"/>
  <c r="I4" i="5"/>
  <c r="I3" i="5"/>
  <c r="D6" i="5"/>
  <c r="G13" i="5"/>
  <c r="G12" i="5"/>
  <c r="G11" i="5"/>
  <c r="G10" i="5"/>
  <c r="G8" i="5"/>
  <c r="D7" i="3" l="1"/>
  <c r="J15" i="3"/>
  <c r="C15" i="3" l="1"/>
  <c r="H15" i="3"/>
  <c r="G15" i="3"/>
  <c r="F15" i="3"/>
  <c r="E15" i="3"/>
  <c r="D15" i="3"/>
  <c r="J14" i="3"/>
  <c r="J13" i="3"/>
  <c r="J12" i="3"/>
  <c r="J11" i="3"/>
  <c r="J10" i="3"/>
  <c r="G14" i="2"/>
  <c r="G13" i="2"/>
  <c r="G12" i="2"/>
  <c r="G11" i="2"/>
  <c r="G10" i="2"/>
  <c r="D7" i="2"/>
  <c r="H4" i="1"/>
  <c r="D6" i="1"/>
  <c r="C14" i="1"/>
  <c r="F14" i="1"/>
  <c r="F13" i="1"/>
  <c r="F12" i="1"/>
  <c r="F11" i="1"/>
  <c r="F8" i="1"/>
  <c r="E14" i="1"/>
  <c r="D14" i="1"/>
  <c r="J4" i="1"/>
  <c r="I4" i="1"/>
  <c r="F10" i="1"/>
  <c r="F9" i="1"/>
</calcChain>
</file>

<file path=xl/sharedStrings.xml><?xml version="1.0" encoding="utf-8"?>
<sst xmlns="http://schemas.openxmlformats.org/spreadsheetml/2006/main" count="147" uniqueCount="71">
  <si>
    <t>Bass</t>
  </si>
  <si>
    <t>Skii</t>
  </si>
  <si>
    <t>Speed</t>
  </si>
  <si>
    <t>LHS</t>
  </si>
  <si>
    <t>RHS</t>
  </si>
  <si>
    <t>LE</t>
  </si>
  <si>
    <t>GE</t>
  </si>
  <si>
    <t>OBJ</t>
  </si>
  <si>
    <t>MIN</t>
  </si>
  <si>
    <t>E</t>
  </si>
  <si>
    <t>FS</t>
  </si>
  <si>
    <t>FG</t>
  </si>
  <si>
    <t>DS</t>
  </si>
  <si>
    <t>DG</t>
  </si>
  <si>
    <t>Obj</t>
  </si>
  <si>
    <t>MAX</t>
  </si>
  <si>
    <t>O1</t>
  </si>
  <si>
    <t>O2</t>
  </si>
  <si>
    <t>O3</t>
  </si>
  <si>
    <t>O4</t>
  </si>
  <si>
    <t>O5</t>
  </si>
  <si>
    <t>O6</t>
  </si>
  <si>
    <t>A</t>
  </si>
  <si>
    <t>B</t>
  </si>
  <si>
    <t>C</t>
  </si>
  <si>
    <t>D</t>
  </si>
  <si>
    <t>&gt;=</t>
  </si>
  <si>
    <t>&lt;=</t>
  </si>
  <si>
    <t>=</t>
  </si>
  <si>
    <t>BF</t>
  </si>
  <si>
    <t>GF</t>
  </si>
  <si>
    <t>BA</t>
  </si>
  <si>
    <t>GA</t>
  </si>
  <si>
    <t>Total Beef</t>
  </si>
  <si>
    <t>Total Grain</t>
  </si>
  <si>
    <t>M1P1</t>
  </si>
  <si>
    <t>M1P2</t>
  </si>
  <si>
    <t>M1P3</t>
  </si>
  <si>
    <t>M2P1</t>
  </si>
  <si>
    <t>M2P2</t>
  </si>
  <si>
    <t>M2P3</t>
  </si>
  <si>
    <t>M3P1</t>
  </si>
  <si>
    <t>M3P2</t>
  </si>
  <si>
    <t>M3P3</t>
  </si>
  <si>
    <t>M4P1</t>
  </si>
  <si>
    <t>M4P2</t>
  </si>
  <si>
    <t>M4P3</t>
  </si>
  <si>
    <t>Sofa</t>
  </si>
  <si>
    <t xml:space="preserve">Table </t>
  </si>
  <si>
    <t>Chair</t>
  </si>
  <si>
    <t>H1T</t>
  </si>
  <si>
    <t>H1M</t>
  </si>
  <si>
    <t>H1B</t>
  </si>
  <si>
    <t>H2T</t>
  </si>
  <si>
    <t>H2M</t>
  </si>
  <si>
    <t>H2B</t>
  </si>
  <si>
    <t>C3T</t>
  </si>
  <si>
    <t>C3M</t>
  </si>
  <si>
    <t>C3B</t>
  </si>
  <si>
    <t>P1C</t>
  </si>
  <si>
    <t>P1P</t>
  </si>
  <si>
    <t>P1S</t>
  </si>
  <si>
    <t>P2C</t>
  </si>
  <si>
    <t>P2P</t>
  </si>
  <si>
    <t>P2S</t>
  </si>
  <si>
    <t>P3C</t>
  </si>
  <si>
    <t>P3P</t>
  </si>
  <si>
    <t>P3S</t>
  </si>
  <si>
    <t>PLOT1</t>
  </si>
  <si>
    <t>PlOT2</t>
  </si>
  <si>
    <t>PLOT3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</si>
</sst>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3" fontId="0" fillId="0" borderId="0" xfId="0" applyNumberFormat="1"/>
    <xf numFmtId="9" fontId="0" fillId="0" borderId="0" xfId="0" applyNumberFormat="1"/>
    <xf numFmtId="10" fontId="0" fillId="2" borderId="0" xfId="0" applyNumberFormat="1" applyFill="1"/>
    <xf numFmtId="0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D7FDC-AE92-43A4-8451-7ABA16FCEE99}">
  <dimension ref="C2:J14"/>
  <sheetViews>
    <sheetView workbookViewId="0">
      <selection activeCell="D18" sqref="D18"/>
    </sheetView>
  </sheetViews>
  <sheetFormatPr defaultRowHeight="14.5" x14ac:dyDescent="0.35"/>
  <cols>
    <col min="8" max="8" width="10.1796875" bestFit="1" customWidth="1"/>
  </cols>
  <sheetData>
    <row r="2" spans="3:10" x14ac:dyDescent="0.35">
      <c r="C2" t="s">
        <v>0</v>
      </c>
      <c r="D2" t="s">
        <v>1</v>
      </c>
      <c r="E2" t="s">
        <v>2</v>
      </c>
    </row>
    <row r="3" spans="3:10" x14ac:dyDescent="0.35">
      <c r="C3" s="1">
        <v>70</v>
      </c>
      <c r="D3" s="1">
        <v>120</v>
      </c>
      <c r="E3" s="1">
        <v>75.203252032520339</v>
      </c>
    </row>
    <row r="4" spans="3:10" x14ac:dyDescent="0.35">
      <c r="C4">
        <v>12500</v>
      </c>
      <c r="D4">
        <v>8500</v>
      </c>
      <c r="E4">
        <v>13700</v>
      </c>
      <c r="H4">
        <f>23000-12500</f>
        <v>10500</v>
      </c>
      <c r="I4">
        <f>18000-8500</f>
        <v>9500</v>
      </c>
      <c r="J4">
        <f>26000-13700</f>
        <v>12300</v>
      </c>
    </row>
    <row r="6" spans="3:10" x14ac:dyDescent="0.35">
      <c r="C6" t="s">
        <v>7</v>
      </c>
      <c r="D6" s="2">
        <f>SUMPRODUCT(C3:E3,C4:E4)</f>
        <v>2925284.5528455288</v>
      </c>
    </row>
    <row r="7" spans="3:10" x14ac:dyDescent="0.35">
      <c r="C7" t="s">
        <v>8</v>
      </c>
      <c r="F7" t="s">
        <v>3</v>
      </c>
      <c r="H7" t="s">
        <v>4</v>
      </c>
    </row>
    <row r="8" spans="3:10" x14ac:dyDescent="0.35">
      <c r="C8">
        <v>1</v>
      </c>
      <c r="D8">
        <v>0</v>
      </c>
      <c r="E8">
        <v>0</v>
      </c>
      <c r="F8">
        <f>SUMPRODUCT($C$3:$E$3,C8:E8)</f>
        <v>70</v>
      </c>
      <c r="G8" t="s">
        <v>6</v>
      </c>
      <c r="H8">
        <v>70</v>
      </c>
    </row>
    <row r="9" spans="3:10" x14ac:dyDescent="0.35">
      <c r="C9">
        <v>0</v>
      </c>
      <c r="D9">
        <v>1</v>
      </c>
      <c r="E9">
        <v>0</v>
      </c>
      <c r="F9">
        <f t="shared" ref="F9:F14" si="0">SUMPRODUCT($C$3:$E$3,C9:E9)</f>
        <v>120</v>
      </c>
      <c r="G9" t="s">
        <v>6</v>
      </c>
      <c r="H9">
        <v>50</v>
      </c>
    </row>
    <row r="10" spans="3:10" x14ac:dyDescent="0.35">
      <c r="C10">
        <v>0</v>
      </c>
      <c r="D10">
        <v>0</v>
      </c>
      <c r="E10">
        <v>1</v>
      </c>
      <c r="F10">
        <f t="shared" si="0"/>
        <v>75.203252032520339</v>
      </c>
      <c r="G10" t="s">
        <v>6</v>
      </c>
      <c r="H10">
        <v>50</v>
      </c>
    </row>
    <row r="11" spans="3:10" x14ac:dyDescent="0.35">
      <c r="C11">
        <v>1</v>
      </c>
      <c r="D11">
        <v>0</v>
      </c>
      <c r="E11">
        <v>0</v>
      </c>
      <c r="F11">
        <f t="shared" si="0"/>
        <v>70</v>
      </c>
      <c r="G11" t="s">
        <v>5</v>
      </c>
      <c r="H11">
        <v>120</v>
      </c>
    </row>
    <row r="12" spans="3:10" x14ac:dyDescent="0.35">
      <c r="C12">
        <v>0</v>
      </c>
      <c r="D12">
        <v>1</v>
      </c>
      <c r="E12">
        <v>0</v>
      </c>
      <c r="F12">
        <f t="shared" si="0"/>
        <v>120</v>
      </c>
      <c r="G12" t="s">
        <v>5</v>
      </c>
      <c r="H12">
        <v>120</v>
      </c>
    </row>
    <row r="13" spans="3:10" x14ac:dyDescent="0.35">
      <c r="C13">
        <v>0</v>
      </c>
      <c r="D13">
        <v>0</v>
      </c>
      <c r="E13">
        <v>1</v>
      </c>
      <c r="F13">
        <f t="shared" si="0"/>
        <v>75.203252032520339</v>
      </c>
      <c r="G13" t="s">
        <v>5</v>
      </c>
      <c r="H13">
        <v>120</v>
      </c>
    </row>
    <row r="14" spans="3:10" x14ac:dyDescent="0.35">
      <c r="C14" s="2">
        <f>H4</f>
        <v>10500</v>
      </c>
      <c r="D14" s="2">
        <f>18000-8500</f>
        <v>9500</v>
      </c>
      <c r="E14" s="2">
        <f>26000-13700</f>
        <v>12300</v>
      </c>
      <c r="F14" s="2">
        <f t="shared" si="0"/>
        <v>2800000</v>
      </c>
      <c r="G14" t="s">
        <v>9</v>
      </c>
      <c r="H14" s="2">
        <v>2800000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B5204-6F32-4DB5-8857-9FC96EAF093C}">
  <dimension ref="C3:I14"/>
  <sheetViews>
    <sheetView workbookViewId="0">
      <selection activeCell="G1" sqref="G1"/>
    </sheetView>
  </sheetViews>
  <sheetFormatPr defaultRowHeight="14.5" x14ac:dyDescent="0.35"/>
  <sheetData>
    <row r="3" spans="3:9" x14ac:dyDescent="0.35">
      <c r="C3" t="s">
        <v>10</v>
      </c>
      <c r="D3" t="s">
        <v>11</v>
      </c>
      <c r="E3" t="s">
        <v>12</v>
      </c>
      <c r="F3" t="s">
        <v>13</v>
      </c>
    </row>
    <row r="4" spans="3:9" x14ac:dyDescent="0.35">
      <c r="C4" s="1">
        <v>5000</v>
      </c>
      <c r="D4" s="1">
        <v>0</v>
      </c>
      <c r="E4" s="1">
        <v>1000</v>
      </c>
      <c r="F4" s="1">
        <v>5000</v>
      </c>
    </row>
    <row r="5" spans="3:9" x14ac:dyDescent="0.35">
      <c r="C5">
        <v>7</v>
      </c>
      <c r="D5">
        <v>5</v>
      </c>
      <c r="E5">
        <v>5</v>
      </c>
      <c r="F5">
        <v>4</v>
      </c>
    </row>
    <row r="7" spans="3:9" x14ac:dyDescent="0.35">
      <c r="C7" t="s">
        <v>14</v>
      </c>
      <c r="D7" s="2">
        <f>SUMPRODUCT(C4:F4,C5:F5)</f>
        <v>60000</v>
      </c>
    </row>
    <row r="8" spans="3:9" x14ac:dyDescent="0.35">
      <c r="C8" t="s">
        <v>15</v>
      </c>
    </row>
    <row r="10" spans="3:9" x14ac:dyDescent="0.35">
      <c r="C10">
        <v>1</v>
      </c>
      <c r="D10">
        <v>1</v>
      </c>
      <c r="E10">
        <v>0</v>
      </c>
      <c r="F10">
        <v>0</v>
      </c>
      <c r="G10" s="2">
        <f>SUMPRODUCT($C$4:$F$4,C10:F10)</f>
        <v>5000</v>
      </c>
      <c r="H10" t="s">
        <v>5</v>
      </c>
      <c r="I10" s="2">
        <v>5000</v>
      </c>
    </row>
    <row r="11" spans="3:9" x14ac:dyDescent="0.35">
      <c r="C11">
        <v>0</v>
      </c>
      <c r="D11">
        <v>0</v>
      </c>
      <c r="E11">
        <v>1</v>
      </c>
      <c r="F11">
        <v>1</v>
      </c>
      <c r="G11" s="2">
        <f>SUMPRODUCT($C$4:$F$4,C11:F11)</f>
        <v>6000</v>
      </c>
      <c r="H11" t="s">
        <v>5</v>
      </c>
      <c r="I11" s="2">
        <v>6000</v>
      </c>
    </row>
    <row r="12" spans="3:9" x14ac:dyDescent="0.35">
      <c r="C12">
        <v>2</v>
      </c>
      <c r="D12">
        <v>2</v>
      </c>
      <c r="E12">
        <v>4</v>
      </c>
      <c r="F12">
        <v>3</v>
      </c>
      <c r="G12" s="2">
        <f>SUMPRODUCT($C$4:$F$4,C12:F12)</f>
        <v>29000</v>
      </c>
      <c r="H12" t="s">
        <v>5</v>
      </c>
      <c r="I12" s="2">
        <v>45000</v>
      </c>
    </row>
    <row r="13" spans="3:9" x14ac:dyDescent="0.35">
      <c r="C13">
        <v>1</v>
      </c>
      <c r="D13">
        <v>0</v>
      </c>
      <c r="E13">
        <v>1</v>
      </c>
      <c r="F13">
        <v>0</v>
      </c>
      <c r="G13" s="2">
        <f t="shared" ref="G13:G14" si="0">SUMPRODUCT($C$4:$F$4,C13:F13)</f>
        <v>6000</v>
      </c>
      <c r="H13" t="s">
        <v>5</v>
      </c>
      <c r="I13" s="2">
        <v>6000</v>
      </c>
    </row>
    <row r="14" spans="3:9" x14ac:dyDescent="0.35">
      <c r="C14">
        <v>0</v>
      </c>
      <c r="D14">
        <v>1</v>
      </c>
      <c r="E14">
        <v>0</v>
      </c>
      <c r="F14">
        <v>1</v>
      </c>
      <c r="G14" s="2">
        <f t="shared" si="0"/>
        <v>5000</v>
      </c>
      <c r="H14" t="s">
        <v>5</v>
      </c>
      <c r="I14" s="2">
        <v>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09F58-5F83-451F-972B-E477F11CAD26}">
  <dimension ref="B2:L15"/>
  <sheetViews>
    <sheetView workbookViewId="0">
      <selection activeCell="C7" sqref="C7"/>
    </sheetView>
  </sheetViews>
  <sheetFormatPr defaultRowHeight="14.5" x14ac:dyDescent="0.35"/>
  <sheetData>
    <row r="2" spans="2:12" x14ac:dyDescent="0.35"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 spans="2:12" x14ac:dyDescent="0.35">
      <c r="C3" s="1">
        <v>0</v>
      </c>
      <c r="D3" s="4">
        <v>0.11534684627974322</v>
      </c>
      <c r="E3" s="4">
        <v>0.84869696588190835</v>
      </c>
      <c r="F3" s="4">
        <v>8.061185949892985E-2</v>
      </c>
      <c r="G3" s="4">
        <v>0.41163288430064204</v>
      </c>
      <c r="H3" s="1">
        <v>0</v>
      </c>
    </row>
    <row r="4" spans="2:12" x14ac:dyDescent="0.35">
      <c r="C4">
        <v>27</v>
      </c>
      <c r="D4">
        <v>25</v>
      </c>
      <c r="E4">
        <v>32</v>
      </c>
      <c r="F4">
        <v>22</v>
      </c>
      <c r="G4">
        <v>20</v>
      </c>
      <c r="H4">
        <v>24</v>
      </c>
    </row>
    <row r="7" spans="2:12" x14ac:dyDescent="0.35">
      <c r="C7" t="s">
        <v>14</v>
      </c>
      <c r="D7">
        <f>SUMPRODUCT(C3:H3,C4:H4)</f>
        <v>40.048092660203942</v>
      </c>
    </row>
    <row r="8" spans="2:12" x14ac:dyDescent="0.35">
      <c r="C8" t="s">
        <v>8</v>
      </c>
      <c r="J8" t="s">
        <v>3</v>
      </c>
      <c r="L8" t="s">
        <v>4</v>
      </c>
    </row>
    <row r="10" spans="2:12" x14ac:dyDescent="0.35">
      <c r="B10" t="s">
        <v>22</v>
      </c>
      <c r="C10">
        <v>0.19</v>
      </c>
      <c r="D10">
        <v>0.43</v>
      </c>
      <c r="E10">
        <v>0.17</v>
      </c>
      <c r="F10">
        <v>0.2</v>
      </c>
      <c r="G10">
        <v>0</v>
      </c>
      <c r="H10">
        <v>0.12</v>
      </c>
      <c r="J10">
        <f>SUMPRODUCT($C$3:$H$3,C10:H10)</f>
        <v>0.20999999999999996</v>
      </c>
      <c r="K10" t="s">
        <v>26</v>
      </c>
      <c r="L10" s="3">
        <v>0.21</v>
      </c>
    </row>
    <row r="11" spans="2:12" x14ac:dyDescent="0.35">
      <c r="B11" t="s">
        <v>23</v>
      </c>
      <c r="C11">
        <v>0.15</v>
      </c>
      <c r="D11">
        <v>0.1</v>
      </c>
      <c r="E11">
        <v>0</v>
      </c>
      <c r="F11">
        <v>0.12</v>
      </c>
      <c r="G11">
        <v>0.24</v>
      </c>
      <c r="H11">
        <v>0.18</v>
      </c>
      <c r="J11">
        <f t="shared" ref="J11:J14" si="0">SUMPRODUCT($C$3:$H$3,C11:H11)</f>
        <v>0.11999999999999998</v>
      </c>
      <c r="K11" t="s">
        <v>27</v>
      </c>
      <c r="L11" s="3">
        <v>0.12</v>
      </c>
    </row>
    <row r="12" spans="2:12" x14ac:dyDescent="0.35">
      <c r="B12" t="s">
        <v>24</v>
      </c>
      <c r="C12">
        <v>0.12</v>
      </c>
      <c r="D12">
        <v>0.25</v>
      </c>
      <c r="E12">
        <v>0</v>
      </c>
      <c r="F12">
        <v>0</v>
      </c>
      <c r="G12">
        <v>0.1</v>
      </c>
      <c r="H12">
        <v>0.16</v>
      </c>
      <c r="J12">
        <f t="shared" si="0"/>
        <v>7.0000000000000007E-2</v>
      </c>
      <c r="K12" t="s">
        <v>27</v>
      </c>
      <c r="L12" s="3">
        <v>7.0000000000000007E-2</v>
      </c>
    </row>
    <row r="13" spans="2:12" x14ac:dyDescent="0.35">
      <c r="B13" t="s">
        <v>25</v>
      </c>
      <c r="C13">
        <v>0.14000000000000001</v>
      </c>
      <c r="D13">
        <v>7.0000000000000007E-2</v>
      </c>
      <c r="E13">
        <v>0.53</v>
      </c>
      <c r="F13">
        <v>0.18</v>
      </c>
      <c r="G13">
        <v>0.31</v>
      </c>
      <c r="H13">
        <v>0.25</v>
      </c>
      <c r="J13">
        <f t="shared" si="0"/>
        <v>0.59999999999999987</v>
      </c>
      <c r="K13" t="s">
        <v>26</v>
      </c>
      <c r="L13" s="3">
        <v>0.3</v>
      </c>
    </row>
    <row r="14" spans="2:12" x14ac:dyDescent="0.35">
      <c r="B14" t="s">
        <v>25</v>
      </c>
      <c r="C14">
        <v>0.14000000000000001</v>
      </c>
      <c r="D14">
        <v>7.0000000000000007E-2</v>
      </c>
      <c r="E14">
        <v>0.53</v>
      </c>
      <c r="F14">
        <v>0.18</v>
      </c>
      <c r="G14">
        <v>0.31</v>
      </c>
      <c r="H14">
        <v>0.25</v>
      </c>
      <c r="J14">
        <f t="shared" si="0"/>
        <v>0.59999999999999987</v>
      </c>
      <c r="K14" t="s">
        <v>27</v>
      </c>
      <c r="L14" s="3">
        <v>0.65</v>
      </c>
    </row>
    <row r="15" spans="2:12" x14ac:dyDescent="0.35">
      <c r="C15">
        <f>SUM(C10:C13)</f>
        <v>0.6</v>
      </c>
      <c r="D15">
        <f t="shared" ref="D15:G15" si="1">SUM(D10:D13)</f>
        <v>0.85000000000000009</v>
      </c>
      <c r="E15">
        <f t="shared" si="1"/>
        <v>0.70000000000000007</v>
      </c>
      <c r="F15">
        <f t="shared" si="1"/>
        <v>0.5</v>
      </c>
      <c r="G15">
        <f t="shared" si="1"/>
        <v>0.64999999999999991</v>
      </c>
      <c r="H15">
        <f>SUM(H10:H13)</f>
        <v>0.71</v>
      </c>
      <c r="J15">
        <f>SUMPRODUCT($C$3:$H$3,C15:H15)</f>
        <v>0.99999999999999989</v>
      </c>
      <c r="K15" t="s">
        <v>28</v>
      </c>
      <c r="L15" s="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69DA1-2240-4637-9DD9-F452125E2CBC}">
  <dimension ref="B2:H12"/>
  <sheetViews>
    <sheetView workbookViewId="0">
      <selection activeCell="E11" sqref="E11"/>
    </sheetView>
  </sheetViews>
  <sheetFormatPr defaultRowHeight="14.5" x14ac:dyDescent="0.35"/>
  <sheetData>
    <row r="2" spans="2:8" x14ac:dyDescent="0.35">
      <c r="C2" t="s">
        <v>47</v>
      </c>
      <c r="D2" t="s">
        <v>48</v>
      </c>
      <c r="E2" t="s">
        <v>49</v>
      </c>
    </row>
    <row r="3" spans="2:8" x14ac:dyDescent="0.35">
      <c r="C3" s="1">
        <v>40</v>
      </c>
      <c r="D3" s="1">
        <v>0</v>
      </c>
      <c r="E3" s="1">
        <v>0</v>
      </c>
    </row>
    <row r="4" spans="2:8" x14ac:dyDescent="0.35">
      <c r="C4">
        <v>400</v>
      </c>
      <c r="D4">
        <v>275</v>
      </c>
      <c r="E4">
        <v>190</v>
      </c>
    </row>
    <row r="6" spans="2:8" x14ac:dyDescent="0.35">
      <c r="B6" t="s">
        <v>7</v>
      </c>
      <c r="C6" s="2">
        <f>SUMPRODUCT(C3:E3,C4:E4)</f>
        <v>16000</v>
      </c>
    </row>
    <row r="7" spans="2:8" x14ac:dyDescent="0.35">
      <c r="B7" t="s">
        <v>15</v>
      </c>
    </row>
    <row r="8" spans="2:8" x14ac:dyDescent="0.35">
      <c r="F8" t="s">
        <v>3</v>
      </c>
      <c r="H8" t="s">
        <v>4</v>
      </c>
    </row>
    <row r="9" spans="2:8" x14ac:dyDescent="0.35">
      <c r="C9">
        <v>1</v>
      </c>
      <c r="D9">
        <v>1</v>
      </c>
      <c r="E9">
        <v>1</v>
      </c>
      <c r="F9">
        <f>SUMPRODUCT($C$3:$E$3,C9:E9)</f>
        <v>40</v>
      </c>
      <c r="G9" t="s">
        <v>27</v>
      </c>
      <c r="H9">
        <v>650</v>
      </c>
    </row>
    <row r="10" spans="2:8" x14ac:dyDescent="0.35">
      <c r="C10">
        <v>7</v>
      </c>
      <c r="D10">
        <v>5</v>
      </c>
      <c r="E10">
        <v>4</v>
      </c>
      <c r="F10">
        <f>SUMPRODUCT($C$3:$E$3,C10:E10)</f>
        <v>280</v>
      </c>
      <c r="G10" t="s">
        <v>27</v>
      </c>
      <c r="H10">
        <v>2250</v>
      </c>
    </row>
    <row r="11" spans="2:8" x14ac:dyDescent="0.35">
      <c r="C11">
        <v>12</v>
      </c>
      <c r="D11">
        <v>0</v>
      </c>
      <c r="E11">
        <v>7</v>
      </c>
      <c r="F11">
        <f>SUMPRODUCT($C$3:$E$3,C11:E11)</f>
        <v>480</v>
      </c>
      <c r="G11" t="s">
        <v>27</v>
      </c>
      <c r="H11">
        <v>1000</v>
      </c>
    </row>
    <row r="12" spans="2:8" x14ac:dyDescent="0.35">
      <c r="C12">
        <v>6</v>
      </c>
      <c r="D12">
        <v>9</v>
      </c>
      <c r="E12">
        <v>5</v>
      </c>
      <c r="F12">
        <f>SUMPRODUCT($C$3:$E$3,C12:E12)</f>
        <v>240</v>
      </c>
      <c r="G12" t="s">
        <v>27</v>
      </c>
      <c r="H12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869AE-E79A-4C8C-9753-1A46DC09B4F3}">
  <dimension ref="C2:N19"/>
  <sheetViews>
    <sheetView topLeftCell="B2" workbookViewId="0">
      <selection activeCell="G7" sqref="G7"/>
    </sheetView>
  </sheetViews>
  <sheetFormatPr defaultRowHeight="14.5" x14ac:dyDescent="0.35"/>
  <sheetData>
    <row r="2" spans="3:14" x14ac:dyDescent="0.35"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</row>
    <row r="3" spans="3:14" x14ac:dyDescent="0.35">
      <c r="C3" s="1">
        <v>600</v>
      </c>
      <c r="D3" s="1">
        <v>600</v>
      </c>
      <c r="E3" s="1">
        <v>0</v>
      </c>
      <c r="F3" s="1">
        <v>179.99999999999997</v>
      </c>
      <c r="G3" s="1">
        <v>450</v>
      </c>
      <c r="H3" s="1">
        <v>270</v>
      </c>
      <c r="I3" s="1">
        <v>1680</v>
      </c>
      <c r="J3" s="1">
        <v>480.00000000000006</v>
      </c>
      <c r="K3" s="1">
        <v>239.99999999999991</v>
      </c>
    </row>
    <row r="4" spans="3:14" x14ac:dyDescent="0.35">
      <c r="C4">
        <v>1.7</v>
      </c>
      <c r="D4">
        <v>2.8</v>
      </c>
      <c r="E4">
        <v>3.25</v>
      </c>
      <c r="F4">
        <v>1.7</v>
      </c>
      <c r="G4">
        <v>2.8</v>
      </c>
      <c r="H4">
        <v>3.25</v>
      </c>
      <c r="I4">
        <v>1.7</v>
      </c>
      <c r="J4">
        <v>2.8</v>
      </c>
      <c r="K4">
        <v>3.25</v>
      </c>
    </row>
    <row r="6" spans="3:14" x14ac:dyDescent="0.35">
      <c r="C6" t="s">
        <v>7</v>
      </c>
      <c r="D6" s="2">
        <f>SUMPRODUCT(C3:K3,C4:K4)</f>
        <v>10123.5</v>
      </c>
    </row>
    <row r="7" spans="3:14" x14ac:dyDescent="0.35">
      <c r="C7" t="s">
        <v>8</v>
      </c>
    </row>
    <row r="8" spans="3:14" x14ac:dyDescent="0.35">
      <c r="L8" t="s">
        <v>3</v>
      </c>
      <c r="N8" t="s">
        <v>4</v>
      </c>
    </row>
    <row r="9" spans="3:14" x14ac:dyDescent="0.35"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f>SUMPRODUCT($C$3:$K$3,C9:K9)</f>
        <v>1200</v>
      </c>
      <c r="M9" t="s">
        <v>26</v>
      </c>
      <c r="N9">
        <v>1200</v>
      </c>
    </row>
    <row r="10" spans="3:14" x14ac:dyDescent="0.35"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f>SUMPRODUCT($C$3:$K$3,C10:K10)</f>
        <v>900</v>
      </c>
      <c r="M10" t="s">
        <v>26</v>
      </c>
      <c r="N10">
        <v>900</v>
      </c>
    </row>
    <row r="11" spans="3:14" x14ac:dyDescent="0.35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f>SUMPRODUCT($C$3:$K$3,C11:K11)</f>
        <v>2400</v>
      </c>
      <c r="M11" t="s">
        <v>26</v>
      </c>
      <c r="N11">
        <v>2400</v>
      </c>
    </row>
    <row r="12" spans="3:14" x14ac:dyDescent="0.35">
      <c r="C12">
        <v>0.5</v>
      </c>
      <c r="D12">
        <v>-0.5</v>
      </c>
      <c r="E12">
        <v>-0.5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f>SUMPRODUCT($C$3:$K$3,C12:K12)</f>
        <v>0</v>
      </c>
      <c r="M12" t="s">
        <v>27</v>
      </c>
      <c r="N12">
        <v>0</v>
      </c>
    </row>
    <row r="13" spans="3:14" x14ac:dyDescent="0.35">
      <c r="C13">
        <v>-0.2</v>
      </c>
      <c r="D13">
        <v>0.8</v>
      </c>
      <c r="E13">
        <v>-0.2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f>SUMPRODUCT($C$3:$K$3,C13:K13)</f>
        <v>360</v>
      </c>
      <c r="M13" t="s">
        <v>26</v>
      </c>
      <c r="N13">
        <v>0</v>
      </c>
    </row>
    <row r="14" spans="3:14" x14ac:dyDescent="0.35">
      <c r="C14">
        <v>0</v>
      </c>
      <c r="D14">
        <v>0</v>
      </c>
      <c r="E14">
        <v>0</v>
      </c>
      <c r="F14">
        <v>-0.3</v>
      </c>
      <c r="G14">
        <v>-0.3</v>
      </c>
      <c r="H14">
        <v>0.7</v>
      </c>
      <c r="I14">
        <v>0</v>
      </c>
      <c r="J14">
        <v>0</v>
      </c>
      <c r="K14">
        <v>0</v>
      </c>
      <c r="L14">
        <f t="shared" ref="L14:L19" si="0">SUMPRODUCT($C$3:$K$3,C14:K14)</f>
        <v>0</v>
      </c>
      <c r="M14" t="s">
        <v>26</v>
      </c>
      <c r="N14">
        <v>0</v>
      </c>
    </row>
    <row r="15" spans="3:14" x14ac:dyDescent="0.35">
      <c r="C15">
        <v>0</v>
      </c>
      <c r="D15">
        <v>0</v>
      </c>
      <c r="E15">
        <v>0</v>
      </c>
      <c r="F15">
        <v>-0.3</v>
      </c>
      <c r="G15">
        <v>0.7</v>
      </c>
      <c r="H15">
        <v>-0.3</v>
      </c>
      <c r="I15">
        <v>0</v>
      </c>
      <c r="J15">
        <v>0</v>
      </c>
      <c r="K15">
        <v>0</v>
      </c>
      <c r="L15">
        <f t="shared" si="0"/>
        <v>180</v>
      </c>
      <c r="M15" t="s">
        <v>26</v>
      </c>
      <c r="N15">
        <v>0</v>
      </c>
    </row>
    <row r="16" spans="3:14" x14ac:dyDescent="0.35">
      <c r="C16">
        <v>0</v>
      </c>
      <c r="D16">
        <v>0</v>
      </c>
      <c r="E16">
        <v>0</v>
      </c>
      <c r="F16">
        <v>0.8</v>
      </c>
      <c r="G16">
        <v>-0.2</v>
      </c>
      <c r="H16">
        <v>-0.2</v>
      </c>
      <c r="I16">
        <v>0</v>
      </c>
      <c r="J16">
        <v>0</v>
      </c>
      <c r="K16">
        <v>0</v>
      </c>
      <c r="L16">
        <f t="shared" si="0"/>
        <v>-2.8421709430404007E-14</v>
      </c>
      <c r="M16" t="s">
        <v>27</v>
      </c>
      <c r="N16">
        <v>0</v>
      </c>
    </row>
    <row r="17" spans="3:14" x14ac:dyDescent="0.35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0.5</v>
      </c>
      <c r="J17">
        <v>-0.5</v>
      </c>
      <c r="K17">
        <v>-0.5</v>
      </c>
      <c r="L17">
        <f t="shared" si="0"/>
        <v>480.00000000000006</v>
      </c>
      <c r="M17" t="s">
        <v>26</v>
      </c>
      <c r="N17">
        <v>0</v>
      </c>
    </row>
    <row r="18" spans="3:14" x14ac:dyDescent="0.35"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</v>
      </c>
      <c r="J18">
        <v>-0.7</v>
      </c>
      <c r="K18">
        <v>-0.7</v>
      </c>
      <c r="L18">
        <f t="shared" si="0"/>
        <v>5.6843418860808015E-14</v>
      </c>
      <c r="M18" t="s">
        <v>27</v>
      </c>
      <c r="N18">
        <v>0</v>
      </c>
    </row>
    <row r="19" spans="3:14" x14ac:dyDescent="0.35"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-0.1</v>
      </c>
      <c r="J19">
        <v>-0.1</v>
      </c>
      <c r="K19">
        <v>0.9</v>
      </c>
      <c r="L19">
        <f t="shared" si="0"/>
        <v>-8.5265128291212022E-14</v>
      </c>
      <c r="M19" t="s">
        <v>26</v>
      </c>
      <c r="N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ACE90-BBD4-4C69-8A3D-9E91239998E2}">
  <dimension ref="B1:N20"/>
  <sheetViews>
    <sheetView tabSelected="1" workbookViewId="0">
      <selection activeCell="E20" sqref="E20"/>
    </sheetView>
  </sheetViews>
  <sheetFormatPr defaultRowHeight="14.5" x14ac:dyDescent="0.35"/>
  <sheetData>
    <row r="1" spans="2:14" ht="15" thickBot="1" x14ac:dyDescent="0.4">
      <c r="C1" s="6" t="s">
        <v>68</v>
      </c>
      <c r="D1" s="7"/>
      <c r="E1" s="8"/>
      <c r="F1" s="6" t="s">
        <v>69</v>
      </c>
      <c r="G1" s="7"/>
      <c r="H1" s="8"/>
      <c r="I1" s="6" t="s">
        <v>70</v>
      </c>
      <c r="J1" s="7"/>
      <c r="K1" s="8"/>
    </row>
    <row r="2" spans="2:14" x14ac:dyDescent="0.35"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</row>
    <row r="3" spans="2:14" x14ac:dyDescent="0.35">
      <c r="C3" s="1">
        <v>100.00000000000006</v>
      </c>
      <c r="D3" s="1">
        <v>399.99999999999983</v>
      </c>
      <c r="E3" s="1">
        <v>0</v>
      </c>
      <c r="F3" s="1">
        <v>800</v>
      </c>
      <c r="G3" s="1">
        <v>0</v>
      </c>
      <c r="H3" s="1">
        <v>0</v>
      </c>
      <c r="I3" s="1">
        <v>0</v>
      </c>
      <c r="J3" s="1">
        <v>300.00000000000017</v>
      </c>
      <c r="K3" s="1">
        <v>399.99999999999983</v>
      </c>
    </row>
    <row r="4" spans="2:14" x14ac:dyDescent="0.35">
      <c r="C4">
        <v>600</v>
      </c>
      <c r="D4">
        <v>450</v>
      </c>
      <c r="E4">
        <v>300</v>
      </c>
      <c r="F4">
        <v>600</v>
      </c>
      <c r="G4">
        <v>450</v>
      </c>
      <c r="H4">
        <v>300</v>
      </c>
      <c r="I4">
        <v>600</v>
      </c>
      <c r="J4">
        <v>450</v>
      </c>
      <c r="K4">
        <v>300</v>
      </c>
    </row>
    <row r="6" spans="2:14" x14ac:dyDescent="0.35">
      <c r="B6" t="s">
        <v>7</v>
      </c>
      <c r="C6" s="9">
        <f>SUMPRODUCT(C3:K3,C4:K4)</f>
        <v>975000</v>
      </c>
    </row>
    <row r="7" spans="2:14" x14ac:dyDescent="0.35">
      <c r="B7" t="s">
        <v>15</v>
      </c>
      <c r="L7" t="s">
        <v>3</v>
      </c>
      <c r="N7" t="s">
        <v>4</v>
      </c>
    </row>
    <row r="8" spans="2:14" x14ac:dyDescent="0.35"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f>SUMPRODUCT($C$3:$K$3,C8:K8)</f>
        <v>2000</v>
      </c>
      <c r="M8" t="s">
        <v>27</v>
      </c>
      <c r="N8">
        <v>2000</v>
      </c>
    </row>
    <row r="9" spans="2:14" x14ac:dyDescent="0.35"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f>SUMPRODUCT($C$3:$K$3,C9:K9)</f>
        <v>499.99999999999989</v>
      </c>
      <c r="M9" t="s">
        <v>27</v>
      </c>
      <c r="N9">
        <v>500</v>
      </c>
    </row>
    <row r="10" spans="2:14" x14ac:dyDescent="0.35"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f>SUMPRODUCT($C$3:$K$3,C10:K10)</f>
        <v>800</v>
      </c>
      <c r="M10" t="s">
        <v>27</v>
      </c>
      <c r="N10">
        <v>800</v>
      </c>
    </row>
    <row r="11" spans="2:14" x14ac:dyDescent="0.35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f>SUMPRODUCT($C$3:$K$3,C11:K11)</f>
        <v>700</v>
      </c>
      <c r="M11" t="s">
        <v>27</v>
      </c>
      <c r="N11">
        <v>700</v>
      </c>
    </row>
    <row r="12" spans="2:14" x14ac:dyDescent="0.35"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f>SUMPRODUCT($C$3:$K$3,C12:K12)</f>
        <v>900</v>
      </c>
      <c r="M12" t="s">
        <v>27</v>
      </c>
      <c r="N12">
        <v>900</v>
      </c>
    </row>
    <row r="13" spans="2:14" x14ac:dyDescent="0.35"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f>SUMPRODUCT($C$3:$K$3,C13:K13)</f>
        <v>700</v>
      </c>
      <c r="M13" t="s">
        <v>27</v>
      </c>
      <c r="N13">
        <v>700</v>
      </c>
    </row>
    <row r="14" spans="2:14" x14ac:dyDescent="0.35"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f>SUMPRODUCT($C$3:$K$3,C14:K14)</f>
        <v>399.99999999999983</v>
      </c>
      <c r="M14" t="s">
        <v>27</v>
      </c>
      <c r="N14">
        <v>1000</v>
      </c>
    </row>
    <row r="15" spans="2:14" x14ac:dyDescent="0.35"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f>SUMPRODUCT($C$3:$K$3,C15:K15)</f>
        <v>499.99999999999989</v>
      </c>
      <c r="M15" t="s">
        <v>26</v>
      </c>
      <c r="N15">
        <f>0.6*500</f>
        <v>300</v>
      </c>
    </row>
    <row r="16" spans="2:14" x14ac:dyDescent="0.35"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f>SUMPRODUCT($C$3:$K$3,C16:K16)</f>
        <v>800</v>
      </c>
      <c r="M16" t="s">
        <v>26</v>
      </c>
      <c r="N16">
        <f>0.6*800</f>
        <v>480</v>
      </c>
    </row>
    <row r="17" spans="3:14" x14ac:dyDescent="0.35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f>SUMPRODUCT($C$3:$K$3,C17:K17)</f>
        <v>700</v>
      </c>
      <c r="M17" t="s">
        <v>26</v>
      </c>
      <c r="N17">
        <f>0.6*700</f>
        <v>420</v>
      </c>
    </row>
    <row r="18" spans="3:14" x14ac:dyDescent="0.35">
      <c r="C18">
        <v>8</v>
      </c>
      <c r="D18">
        <v>8</v>
      </c>
      <c r="E18">
        <v>8</v>
      </c>
      <c r="F18">
        <v>-5</v>
      </c>
      <c r="G18">
        <v>-5</v>
      </c>
      <c r="H18">
        <v>-5</v>
      </c>
      <c r="I18">
        <v>0</v>
      </c>
      <c r="J18">
        <v>0</v>
      </c>
      <c r="K18">
        <v>0</v>
      </c>
      <c r="L18">
        <f>SUMPRODUCT($C$3:$K$3,C18:K18)</f>
        <v>-9.0949470177292824E-13</v>
      </c>
      <c r="M18" t="s">
        <v>28</v>
      </c>
      <c r="N18">
        <v>0</v>
      </c>
    </row>
    <row r="19" spans="3:14" x14ac:dyDescent="0.35">
      <c r="C19">
        <v>0</v>
      </c>
      <c r="D19">
        <v>0</v>
      </c>
      <c r="E19">
        <v>0</v>
      </c>
      <c r="F19">
        <v>7</v>
      </c>
      <c r="G19">
        <v>7</v>
      </c>
      <c r="H19">
        <v>7</v>
      </c>
      <c r="I19">
        <v>-8</v>
      </c>
      <c r="J19">
        <v>-8</v>
      </c>
      <c r="K19">
        <v>-8</v>
      </c>
      <c r="L19">
        <f>SUMPRODUCT($C$3:$K$3,C19:K19)</f>
        <v>0</v>
      </c>
      <c r="M19" t="s">
        <v>28</v>
      </c>
      <c r="N19">
        <v>0</v>
      </c>
    </row>
    <row r="20" spans="3:14" x14ac:dyDescent="0.35">
      <c r="C20">
        <v>7</v>
      </c>
      <c r="D20">
        <v>7</v>
      </c>
      <c r="E20">
        <v>7</v>
      </c>
      <c r="F20">
        <v>0</v>
      </c>
      <c r="G20">
        <v>0</v>
      </c>
      <c r="H20">
        <v>0</v>
      </c>
      <c r="I20">
        <v>-5</v>
      </c>
      <c r="J20">
        <v>-5</v>
      </c>
      <c r="K20">
        <v>-5</v>
      </c>
      <c r="L20">
        <f>SUMPRODUCT($C$3:$K$3,C20:K20)</f>
        <v>-9.0949470177292824E-13</v>
      </c>
      <c r="M20" t="s">
        <v>28</v>
      </c>
      <c r="N20">
        <v>0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C8C81-F928-4C6D-B33A-78CF8263B43B}">
  <dimension ref="C3:Q16"/>
  <sheetViews>
    <sheetView workbookViewId="0">
      <selection activeCell="E19" sqref="E19"/>
    </sheetView>
  </sheetViews>
  <sheetFormatPr defaultRowHeight="14.5" x14ac:dyDescent="0.35"/>
  <sheetData>
    <row r="3" spans="3:17" x14ac:dyDescent="0.35"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</row>
    <row r="4" spans="3:17" x14ac:dyDescent="0.35">
      <c r="C4" s="1">
        <v>15.384615384615387</v>
      </c>
      <c r="D4" s="1">
        <v>0</v>
      </c>
      <c r="E4" s="1">
        <v>121.2121212121213</v>
      </c>
      <c r="F4" s="1">
        <v>0</v>
      </c>
      <c r="G4" s="1">
        <v>400</v>
      </c>
      <c r="H4" s="1">
        <v>0</v>
      </c>
      <c r="I4" s="1">
        <v>0</v>
      </c>
      <c r="J4" s="1">
        <v>170.00000000000006</v>
      </c>
      <c r="K4" s="1">
        <v>198.78787878787873</v>
      </c>
      <c r="L4" s="1">
        <v>384.61538461538458</v>
      </c>
      <c r="M4" s="1">
        <v>0</v>
      </c>
      <c r="N4" s="1">
        <v>0</v>
      </c>
    </row>
    <row r="5" spans="3:17" x14ac:dyDescent="0.35">
      <c r="C5">
        <v>7.8</v>
      </c>
      <c r="D5">
        <v>6.7</v>
      </c>
      <c r="E5">
        <v>8.4</v>
      </c>
      <c r="F5">
        <v>7.8</v>
      </c>
      <c r="G5">
        <v>8.9</v>
      </c>
      <c r="H5">
        <v>8.1</v>
      </c>
      <c r="I5">
        <v>8.1999999999999993</v>
      </c>
      <c r="J5">
        <v>9.1999999999999993</v>
      </c>
      <c r="K5">
        <v>9</v>
      </c>
      <c r="L5">
        <v>7.9</v>
      </c>
      <c r="M5">
        <v>6.3</v>
      </c>
      <c r="N5">
        <v>5.8</v>
      </c>
    </row>
    <row r="7" spans="3:17" x14ac:dyDescent="0.35">
      <c r="C7" t="s">
        <v>7</v>
      </c>
      <c r="D7" s="2">
        <f>SUMPRODUCT(C4:N4,C5:N5)</f>
        <v>11089.734265734267</v>
      </c>
    </row>
    <row r="8" spans="3:17" x14ac:dyDescent="0.35">
      <c r="C8" t="s">
        <v>15</v>
      </c>
    </row>
    <row r="9" spans="3:17" x14ac:dyDescent="0.35">
      <c r="O9" t="s">
        <v>3</v>
      </c>
      <c r="Q9" t="s">
        <v>4</v>
      </c>
    </row>
    <row r="10" spans="3:17" x14ac:dyDescent="0.35"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f>SUMPRODUCT($C$4:$N$4,C10:N10)</f>
        <v>400</v>
      </c>
      <c r="P10" t="s">
        <v>28</v>
      </c>
      <c r="Q10" s="2">
        <v>400</v>
      </c>
    </row>
    <row r="11" spans="3:17" x14ac:dyDescent="0.35"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f>SUMPRODUCT($C$4:$N$4,C11:N11)</f>
        <v>570</v>
      </c>
      <c r="P11" t="s">
        <v>28</v>
      </c>
      <c r="Q11" s="2">
        <v>570</v>
      </c>
    </row>
    <row r="12" spans="3:17" x14ac:dyDescent="0.35"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f t="shared" ref="O12:O16" si="0">SUMPRODUCT($C$4:$N$4,C12:N12)</f>
        <v>320</v>
      </c>
      <c r="P12" t="s">
        <v>28</v>
      </c>
      <c r="Q12" s="2">
        <v>320</v>
      </c>
    </row>
    <row r="13" spans="3:17" x14ac:dyDescent="0.35">
      <c r="C13">
        <v>35</v>
      </c>
      <c r="D13">
        <v>40</v>
      </c>
      <c r="E13">
        <v>38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f t="shared" si="0"/>
        <v>5144.5221445221487</v>
      </c>
      <c r="P13" t="s">
        <v>27</v>
      </c>
      <c r="Q13" s="2">
        <f>150*60</f>
        <v>9000</v>
      </c>
    </row>
    <row r="14" spans="3:17" x14ac:dyDescent="0.35">
      <c r="C14">
        <v>0</v>
      </c>
      <c r="D14">
        <v>0</v>
      </c>
      <c r="E14">
        <v>0</v>
      </c>
      <c r="F14">
        <v>41</v>
      </c>
      <c r="G14">
        <v>36</v>
      </c>
      <c r="H14">
        <v>37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f t="shared" si="0"/>
        <v>14400</v>
      </c>
      <c r="P14" t="s">
        <v>27</v>
      </c>
      <c r="Q14" s="2">
        <f>240*60</f>
        <v>14400</v>
      </c>
    </row>
    <row r="15" spans="3:17" x14ac:dyDescent="0.35"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34</v>
      </c>
      <c r="J15">
        <v>32</v>
      </c>
      <c r="K15">
        <v>33</v>
      </c>
      <c r="L15">
        <v>0</v>
      </c>
      <c r="M15">
        <v>0</v>
      </c>
      <c r="N15">
        <v>0</v>
      </c>
      <c r="O15">
        <f t="shared" si="0"/>
        <v>12000</v>
      </c>
      <c r="P15" t="s">
        <v>27</v>
      </c>
      <c r="Q15" s="2">
        <f>200*60</f>
        <v>12000</v>
      </c>
    </row>
    <row r="16" spans="3:17" x14ac:dyDescent="0.35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39</v>
      </c>
      <c r="M16">
        <v>43</v>
      </c>
      <c r="N16">
        <v>40</v>
      </c>
      <c r="O16">
        <f t="shared" si="0"/>
        <v>14999.999999999998</v>
      </c>
      <c r="P16" t="s">
        <v>27</v>
      </c>
      <c r="Q16" s="2">
        <f>250*60</f>
        <v>15000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96CD8-6012-4F9A-8C4C-89AB6042E95A}">
  <dimension ref="C2:I13"/>
  <sheetViews>
    <sheetView topLeftCell="A2" workbookViewId="0">
      <selection activeCell="E16" sqref="E16"/>
    </sheetView>
  </sheetViews>
  <sheetFormatPr defaultRowHeight="14.5" x14ac:dyDescent="0.35"/>
  <sheetData>
    <row r="2" spans="3:9" x14ac:dyDescent="0.35">
      <c r="C2" t="s">
        <v>29</v>
      </c>
      <c r="D2" t="s">
        <v>30</v>
      </c>
      <c r="E2" t="s">
        <v>31</v>
      </c>
      <c r="F2" t="s">
        <v>32</v>
      </c>
    </row>
    <row r="3" spans="3:9" x14ac:dyDescent="0.35">
      <c r="C3" s="1">
        <v>70000</v>
      </c>
      <c r="D3" s="1">
        <v>0</v>
      </c>
      <c r="E3" s="1">
        <v>15000</v>
      </c>
      <c r="F3" s="1">
        <v>75000</v>
      </c>
      <c r="H3" t="s">
        <v>33</v>
      </c>
      <c r="I3" s="2">
        <f>C3+E3</f>
        <v>85000</v>
      </c>
    </row>
    <row r="4" spans="3:9" x14ac:dyDescent="0.35">
      <c r="C4">
        <v>0.35</v>
      </c>
      <c r="D4">
        <v>0.12</v>
      </c>
      <c r="E4">
        <v>0.35</v>
      </c>
      <c r="F4">
        <v>0.12</v>
      </c>
      <c r="H4" t="s">
        <v>34</v>
      </c>
      <c r="I4" s="2">
        <f>D3+F3</f>
        <v>75000</v>
      </c>
    </row>
    <row r="6" spans="3:9" x14ac:dyDescent="0.35">
      <c r="C6" t="s">
        <v>7</v>
      </c>
      <c r="D6" s="2">
        <f>SUMPRODUCT(C3:F3,C4:F4)</f>
        <v>38750</v>
      </c>
    </row>
    <row r="7" spans="3:9" x14ac:dyDescent="0.35">
      <c r="G7" t="s">
        <v>3</v>
      </c>
    </row>
    <row r="8" spans="3:9" x14ac:dyDescent="0.35">
      <c r="C8">
        <v>1</v>
      </c>
      <c r="D8">
        <v>1</v>
      </c>
      <c r="E8">
        <v>0</v>
      </c>
      <c r="F8">
        <v>0</v>
      </c>
      <c r="G8">
        <f>SUMPRODUCT($C$3:$F$3,C8:F8)</f>
        <v>70000</v>
      </c>
      <c r="H8" t="s">
        <v>27</v>
      </c>
      <c r="I8" s="2">
        <v>70000</v>
      </c>
    </row>
    <row r="9" spans="3:9" x14ac:dyDescent="0.35">
      <c r="C9">
        <v>0</v>
      </c>
      <c r="D9">
        <v>0</v>
      </c>
      <c r="E9">
        <v>1</v>
      </c>
      <c r="F9">
        <v>1</v>
      </c>
      <c r="G9">
        <f>SUMPRODUCT($C$3:$F$3,C9:F9)</f>
        <v>90000</v>
      </c>
      <c r="H9" t="s">
        <v>27</v>
      </c>
      <c r="I9" s="2">
        <v>90000</v>
      </c>
    </row>
    <row r="10" spans="3:9" x14ac:dyDescent="0.35">
      <c r="C10">
        <v>0.2</v>
      </c>
      <c r="D10">
        <v>0.4</v>
      </c>
      <c r="E10">
        <v>0</v>
      </c>
      <c r="F10">
        <v>0</v>
      </c>
      <c r="G10">
        <f t="shared" ref="G10" si="0">SUMPRODUCT($C$3:$F$3,C10:F10)</f>
        <v>14000</v>
      </c>
      <c r="H10" t="s">
        <v>27</v>
      </c>
      <c r="I10" s="2">
        <v>30000</v>
      </c>
    </row>
    <row r="11" spans="3:9" x14ac:dyDescent="0.35">
      <c r="C11">
        <v>0</v>
      </c>
      <c r="D11">
        <v>0</v>
      </c>
      <c r="E11">
        <v>0.2</v>
      </c>
      <c r="F11">
        <v>0.4</v>
      </c>
      <c r="G11">
        <f>SUMPRODUCT($C$3:$F$3,C11:F11)</f>
        <v>33000</v>
      </c>
      <c r="H11" t="s">
        <v>27</v>
      </c>
      <c r="I11" s="2">
        <v>40000</v>
      </c>
    </row>
    <row r="12" spans="3:9" x14ac:dyDescent="0.35">
      <c r="C12">
        <v>1</v>
      </c>
      <c r="D12">
        <v>0</v>
      </c>
      <c r="E12">
        <v>1</v>
      </c>
      <c r="F12">
        <v>0</v>
      </c>
      <c r="G12">
        <f>SUMPRODUCT($C$3:$F$3,C12:F12)</f>
        <v>85000</v>
      </c>
      <c r="H12" t="s">
        <v>27</v>
      </c>
      <c r="I12" s="2">
        <v>85000</v>
      </c>
    </row>
    <row r="13" spans="3:9" x14ac:dyDescent="0.35">
      <c r="C13">
        <v>0</v>
      </c>
      <c r="D13">
        <v>1</v>
      </c>
      <c r="E13">
        <v>0</v>
      </c>
      <c r="F13">
        <v>1</v>
      </c>
      <c r="G13">
        <f>SUMPRODUCT($C$3:$F$3,C13:F13)</f>
        <v>75000</v>
      </c>
      <c r="H13" t="s">
        <v>27</v>
      </c>
      <c r="I13" s="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10</vt:lpstr>
      <vt:lpstr>13</vt:lpstr>
      <vt:lpstr>14</vt:lpstr>
      <vt:lpstr>16</vt:lpstr>
      <vt:lpstr>17</vt:lpstr>
      <vt:lpstr>18</vt:lpstr>
      <vt:lpstr>21</vt:lpstr>
      <vt:lpstr>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RazorEdge</dc:creator>
  <cp:lastModifiedBy>RazorEdge</cp:lastModifiedBy>
  <dcterms:created xsi:type="dcterms:W3CDTF">2020-09-06T13:40:03Z</dcterms:created>
  <dcterms:modified xsi:type="dcterms:W3CDTF">2020-09-16T13:32:57Z</dcterms:modified>
</cp:coreProperties>
</file>