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8195" windowHeight="9150"/>
  </bookViews>
  <sheets>
    <sheet name="Sheet1" sheetId="1" r:id="rId1"/>
    <sheet name="Sheet2" sheetId="2" r:id="rId2"/>
    <sheet name="Sheet3" sheetId="3" r:id="rId3"/>
  </sheets>
  <definedNames>
    <definedName name="marks_db">Sheet1!$B$2:$I$89</definedName>
  </definedNames>
  <calcPr calcId="145621"/>
</workbook>
</file>

<file path=xl/calcChain.xml><?xml version="1.0" encoding="utf-8"?>
<calcChain xmlns="http://schemas.openxmlformats.org/spreadsheetml/2006/main">
  <c r="B105" i="1" l="1"/>
  <c r="D18" i="1"/>
  <c r="D19" i="1"/>
  <c r="D8" i="1"/>
  <c r="D10" i="1"/>
  <c r="D23" i="1"/>
  <c r="D9" i="1"/>
  <c r="D4" i="1"/>
  <c r="D3" i="1"/>
  <c r="D22" i="1"/>
  <c r="D89" i="1"/>
  <c r="D21" i="1"/>
  <c r="D11" i="1"/>
  <c r="D15" i="1"/>
  <c r="D16" i="1"/>
  <c r="D17" i="1"/>
  <c r="D14" i="1"/>
  <c r="D5" i="1"/>
  <c r="D13" i="1"/>
  <c r="D7" i="1"/>
  <c r="D1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20" i="1"/>
  <c r="D6" i="1"/>
  <c r="C18" i="1"/>
  <c r="C19" i="1"/>
  <c r="C8" i="1"/>
  <c r="C10" i="1"/>
  <c r="C23" i="1"/>
  <c r="C9" i="1"/>
  <c r="C4" i="1"/>
  <c r="C3" i="1"/>
  <c r="C22" i="1"/>
  <c r="C89" i="1"/>
  <c r="C21" i="1"/>
  <c r="C11" i="1"/>
  <c r="C15" i="1"/>
  <c r="C16" i="1"/>
  <c r="C17" i="1"/>
  <c r="C14" i="1"/>
  <c r="C5" i="1"/>
  <c r="C13" i="1"/>
  <c r="C7" i="1"/>
  <c r="C12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20" i="1"/>
  <c r="C6" i="1"/>
  <c r="B18" i="1"/>
  <c r="B19" i="1"/>
  <c r="B8" i="1"/>
  <c r="B10" i="1"/>
  <c r="B23" i="1"/>
  <c r="B9" i="1"/>
  <c r="B4" i="1"/>
  <c r="B3" i="1"/>
  <c r="B22" i="1"/>
  <c r="B89" i="1"/>
  <c r="B21" i="1"/>
  <c r="B11" i="1"/>
  <c r="B15" i="1"/>
  <c r="B16" i="1"/>
  <c r="B17" i="1"/>
  <c r="B14" i="1"/>
  <c r="B5" i="1"/>
  <c r="B13" i="1"/>
  <c r="B7" i="1"/>
  <c r="B12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20" i="1"/>
  <c r="B6" i="1"/>
  <c r="H106" i="1"/>
  <c r="G106" i="1"/>
  <c r="J20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12" i="1"/>
  <c r="J7" i="1"/>
  <c r="J13" i="1"/>
  <c r="J5" i="1"/>
  <c r="J14" i="1"/>
  <c r="J17" i="1"/>
  <c r="J16" i="1"/>
  <c r="J15" i="1"/>
  <c r="J11" i="1"/>
  <c r="J21" i="1"/>
  <c r="J89" i="1"/>
  <c r="J22" i="1"/>
  <c r="J3" i="1"/>
  <c r="J4" i="1"/>
  <c r="J9" i="1"/>
  <c r="J23" i="1"/>
  <c r="J10" i="1"/>
  <c r="J8" i="1"/>
  <c r="J19" i="1"/>
  <c r="J18" i="1"/>
  <c r="J6" i="1"/>
  <c r="A98" i="1" l="1"/>
  <c r="C93" i="1"/>
  <c r="B93" i="1"/>
  <c r="B94" i="1"/>
  <c r="D95" i="1"/>
  <c r="C95" i="1"/>
  <c r="B95" i="1"/>
  <c r="B92" i="1"/>
  <c r="D93" i="1"/>
  <c r="C94" i="1"/>
  <c r="D92" i="1"/>
  <c r="D94" i="1"/>
  <c r="C92" i="1"/>
</calcChain>
</file>

<file path=xl/sharedStrings.xml><?xml version="1.0" encoding="utf-8"?>
<sst xmlns="http://schemas.openxmlformats.org/spreadsheetml/2006/main" count="131" uniqueCount="112">
  <si>
    <t>% marks</t>
  </si>
  <si>
    <t>Std Id</t>
  </si>
  <si>
    <t>Year</t>
  </si>
  <si>
    <t>Stream</t>
  </si>
  <si>
    <t>Subject1</t>
  </si>
  <si>
    <t>Subject2</t>
  </si>
  <si>
    <t>Subject3</t>
  </si>
  <si>
    <t>Subject4</t>
  </si>
  <si>
    <t>Subject5</t>
  </si>
  <si>
    <t>Result</t>
  </si>
  <si>
    <t>A</t>
  </si>
  <si>
    <t>C</t>
  </si>
  <si>
    <t>Arts</t>
  </si>
  <si>
    <t>Board Exam Results 2010, 2011, 2012</t>
  </si>
  <si>
    <t>Passed</t>
  </si>
  <si>
    <t>Average of Passed Candidates</t>
  </si>
  <si>
    <t>&gt;=40</t>
  </si>
  <si>
    <t>Q5</t>
  </si>
  <si>
    <t>Q6</t>
  </si>
  <si>
    <t>Exam Id</t>
  </si>
  <si>
    <t>SP</t>
  </si>
  <si>
    <t>SB</t>
  </si>
  <si>
    <t>2010SB21846</t>
  </si>
  <si>
    <t>2011A68071</t>
  </si>
  <si>
    <t>2012C72694</t>
  </si>
  <si>
    <t>2011C40738</t>
  </si>
  <si>
    <t>2010SP40750</t>
  </si>
  <si>
    <t>2011A86025</t>
  </si>
  <si>
    <t>2011SB40744</t>
  </si>
  <si>
    <t>2011A21840</t>
  </si>
  <si>
    <t>2012SP20297</t>
  </si>
  <si>
    <t>2010SP85498</t>
  </si>
  <si>
    <t>2010SP96236</t>
  </si>
  <si>
    <t>2010C79822</t>
  </si>
  <si>
    <t>2010A40835</t>
  </si>
  <si>
    <t>2011SB68016</t>
  </si>
  <si>
    <t>2012SP68059</t>
  </si>
  <si>
    <t>2010SB68068</t>
  </si>
  <si>
    <t>2012SP63812</t>
  </si>
  <si>
    <t>2012SP21843</t>
  </si>
  <si>
    <t>2010SB54572</t>
  </si>
  <si>
    <t>2012SB22860</t>
  </si>
  <si>
    <t>2011A45515</t>
  </si>
  <si>
    <t>2011C66518</t>
  </si>
  <si>
    <t>2012A40735</t>
  </si>
  <si>
    <t>2011SB40729</t>
  </si>
  <si>
    <t>2011SP98782</t>
  </si>
  <si>
    <t>2011A80230</t>
  </si>
  <si>
    <t>2012A91062</t>
  </si>
  <si>
    <t>2010A68041</t>
  </si>
  <si>
    <t>2011SB88155</t>
  </si>
  <si>
    <t>2011A54259</t>
  </si>
  <si>
    <t>2012SB28820</t>
  </si>
  <si>
    <t>2011A83932</t>
  </si>
  <si>
    <t>2012SP77942</t>
  </si>
  <si>
    <t>2011A27247</t>
  </si>
  <si>
    <t>2011SP21837</t>
  </si>
  <si>
    <t>2011A35208</t>
  </si>
  <si>
    <t>2011SP31637</t>
  </si>
  <si>
    <t>2011A21831</t>
  </si>
  <si>
    <t>2010SP40741</t>
  </si>
  <si>
    <t>2010SP56725</t>
  </si>
  <si>
    <t>2012C21834</t>
  </si>
  <si>
    <t>2010C60286</t>
  </si>
  <si>
    <t>2011SP40732</t>
  </si>
  <si>
    <t>2012SB21855</t>
  </si>
  <si>
    <t>2011SP12864</t>
  </si>
  <si>
    <t>2011A68053</t>
  </si>
  <si>
    <t>2010SB33306</t>
  </si>
  <si>
    <t>2011C53814</t>
  </si>
  <si>
    <t>2010SB21864</t>
  </si>
  <si>
    <t>2011A21852</t>
  </si>
  <si>
    <t>2010SP62039</t>
  </si>
  <si>
    <t>2012SB76310</t>
  </si>
  <si>
    <t>2012SP68065</t>
  </si>
  <si>
    <t>2012C97463</t>
  </si>
  <si>
    <t>2010C40747</t>
  </si>
  <si>
    <t>2010C21582</t>
  </si>
  <si>
    <t>2011A40753</t>
  </si>
  <si>
    <t>2011SP75649</t>
  </si>
  <si>
    <t>2011C68047</t>
  </si>
  <si>
    <t>2011A21849</t>
  </si>
  <si>
    <t>2010SB83708</t>
  </si>
  <si>
    <t>2012SB81941</t>
  </si>
  <si>
    <t>2012SP65205</t>
  </si>
  <si>
    <t>2011SB78611</t>
  </si>
  <si>
    <t>2012A41332</t>
  </si>
  <si>
    <t>2010C70063</t>
  </si>
  <si>
    <t>2010C21573</t>
  </si>
  <si>
    <t>2012C68056</t>
  </si>
  <si>
    <t>2010SB62252</t>
  </si>
  <si>
    <t>2010C40756</t>
  </si>
  <si>
    <t>2010C68038</t>
  </si>
  <si>
    <t>2011A67954</t>
  </si>
  <si>
    <t>2012SB68062</t>
  </si>
  <si>
    <t>2012A99306</t>
  </si>
  <si>
    <t>2011SP27884</t>
  </si>
  <si>
    <t>2012SB61911</t>
  </si>
  <si>
    <t>2011SP21861</t>
  </si>
  <si>
    <t>2011C99040</t>
  </si>
  <si>
    <t>2011C79107</t>
  </si>
  <si>
    <t>2012SP98686</t>
  </si>
  <si>
    <t>2012A68050</t>
  </si>
  <si>
    <t>2011SB24737</t>
  </si>
  <si>
    <t>2012SB68044</t>
  </si>
  <si>
    <t>2010A58592</t>
  </si>
  <si>
    <t>2010SB40726</t>
  </si>
  <si>
    <t>2011C21858</t>
  </si>
  <si>
    <t>2012SP73023</t>
  </si>
  <si>
    <t>Com</t>
  </si>
  <si>
    <t>Sc-Pure</t>
  </si>
  <si>
    <t>Sc-Bio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</si>
</sst>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zoomScale="120" zoomScaleNormal="120" workbookViewId="0">
      <selection activeCell="G106" sqref="G106"/>
    </sheetView>
  </sheetViews>
  <sheetFormatPr defaultRowHeight="15" x14ac:dyDescent="0.25"/>
  <cols>
    <col min="1" max="1" width="13.42578125" customWidth="1"/>
    <col min="2" max="2" width="7.42578125" customWidth="1"/>
    <col min="3" max="3" width="6" customWidth="1"/>
    <col min="4" max="4" width="7.42578125" customWidth="1"/>
    <col min="5" max="5" width="6.7109375" customWidth="1"/>
    <col min="6" max="6" width="6.85546875" customWidth="1"/>
    <col min="7" max="7" width="6.7109375" customWidth="1"/>
    <col min="8" max="8" width="7" customWidth="1"/>
    <col min="9" max="9" width="7.140625" customWidth="1"/>
    <col min="10" max="10" width="6.140625" customWidth="1"/>
    <col min="11" max="11" width="2.7109375" customWidth="1"/>
    <col min="12" max="12" width="7.5703125" customWidth="1"/>
    <col min="13" max="13" width="6" customWidth="1"/>
    <col min="14" max="14" width="6.42578125" customWidth="1"/>
    <col min="15" max="15" width="8.28515625" customWidth="1"/>
    <col min="16" max="16" width="8" customWidth="1"/>
  </cols>
  <sheetData>
    <row r="1" spans="1:10" x14ac:dyDescent="0.25">
      <c r="A1" s="1" t="s">
        <v>13</v>
      </c>
      <c r="B1" s="1"/>
      <c r="C1" s="1"/>
      <c r="E1" s="12" t="s">
        <v>0</v>
      </c>
    </row>
    <row r="2" spans="1:10" x14ac:dyDescent="0.25">
      <c r="A2" s="1" t="s">
        <v>19</v>
      </c>
      <c r="B2" s="1" t="s">
        <v>1</v>
      </c>
      <c r="C2" s="1" t="s">
        <v>2</v>
      </c>
      <c r="D2" s="1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" t="s">
        <v>9</v>
      </c>
    </row>
    <row r="3" spans="1:10" x14ac:dyDescent="0.25">
      <c r="A3" t="s">
        <v>30</v>
      </c>
      <c r="B3" t="str">
        <f t="shared" ref="B3:B34" si="0">RIGHT(A3,5)</f>
        <v>20297</v>
      </c>
      <c r="C3" t="str">
        <f t="shared" ref="C3:C34" si="1">LEFT(A3,4)</f>
        <v>2012</v>
      </c>
      <c r="D3" s="13" t="str">
        <f t="shared" ref="D3:D34" si="2">VLOOKUP(IF(LEN(A3)=11,MID(A3,5,2),MID(A3,5,1)),$G$91:$H$94,2,0)</f>
        <v>Sc-Pure</v>
      </c>
      <c r="E3">
        <v>63</v>
      </c>
      <c r="F3">
        <v>73</v>
      </c>
      <c r="G3">
        <v>98</v>
      </c>
      <c r="H3">
        <v>73</v>
      </c>
      <c r="I3">
        <v>82</v>
      </c>
      <c r="J3" t="str">
        <f t="shared" ref="J3:J34" si="3">IF(AND(E3&gt;=40,COUNTIF(F3:I3,"&gt;=40")&gt;=3),"Pass","Fail")</f>
        <v>Pass</v>
      </c>
    </row>
    <row r="4" spans="1:10" x14ac:dyDescent="0.25">
      <c r="A4" t="s">
        <v>29</v>
      </c>
      <c r="B4" t="str">
        <f t="shared" si="0"/>
        <v>21840</v>
      </c>
      <c r="C4" t="str">
        <f t="shared" si="1"/>
        <v>2011</v>
      </c>
      <c r="D4" s="13" t="str">
        <f t="shared" si="2"/>
        <v>Arts</v>
      </c>
      <c r="E4">
        <v>37</v>
      </c>
      <c r="F4">
        <v>87</v>
      </c>
      <c r="G4">
        <v>97</v>
      </c>
      <c r="H4">
        <v>84</v>
      </c>
      <c r="I4">
        <v>82</v>
      </c>
      <c r="J4" t="str">
        <f t="shared" si="3"/>
        <v>Fail</v>
      </c>
    </row>
    <row r="5" spans="1:10" x14ac:dyDescent="0.25">
      <c r="A5" t="s">
        <v>39</v>
      </c>
      <c r="B5" t="str">
        <f t="shared" si="0"/>
        <v>21843</v>
      </c>
      <c r="C5" t="str">
        <f t="shared" si="1"/>
        <v>2012</v>
      </c>
      <c r="D5" s="13" t="str">
        <f t="shared" si="2"/>
        <v>Sc-Pure</v>
      </c>
      <c r="E5">
        <v>41</v>
      </c>
      <c r="F5">
        <v>98</v>
      </c>
      <c r="G5">
        <v>84</v>
      </c>
      <c r="H5">
        <v>56</v>
      </c>
      <c r="I5">
        <v>95</v>
      </c>
      <c r="J5" t="str">
        <f t="shared" si="3"/>
        <v>Pass</v>
      </c>
    </row>
    <row r="6" spans="1:10" x14ac:dyDescent="0.25">
      <c r="A6" t="s">
        <v>22</v>
      </c>
      <c r="B6" t="str">
        <f t="shared" si="0"/>
        <v>21846</v>
      </c>
      <c r="C6" t="str">
        <f t="shared" si="1"/>
        <v>2010</v>
      </c>
      <c r="D6" s="13" t="str">
        <f t="shared" si="2"/>
        <v>Sc-Bio</v>
      </c>
      <c r="E6">
        <v>98</v>
      </c>
      <c r="F6">
        <v>89</v>
      </c>
      <c r="G6">
        <v>85</v>
      </c>
      <c r="H6">
        <v>94</v>
      </c>
      <c r="I6">
        <v>87</v>
      </c>
      <c r="J6" t="str">
        <f t="shared" si="3"/>
        <v>Pass</v>
      </c>
    </row>
    <row r="7" spans="1:10" x14ac:dyDescent="0.25">
      <c r="A7" t="s">
        <v>41</v>
      </c>
      <c r="B7" t="str">
        <f t="shared" si="0"/>
        <v>22860</v>
      </c>
      <c r="C7" t="str">
        <f t="shared" si="1"/>
        <v>2012</v>
      </c>
      <c r="D7" s="13" t="str">
        <f t="shared" si="2"/>
        <v>Sc-Bio</v>
      </c>
      <c r="E7">
        <v>50</v>
      </c>
      <c r="F7">
        <v>73</v>
      </c>
      <c r="G7">
        <v>72</v>
      </c>
      <c r="H7">
        <v>85</v>
      </c>
      <c r="I7">
        <v>91</v>
      </c>
      <c r="J7" t="str">
        <f t="shared" si="3"/>
        <v>Pass</v>
      </c>
    </row>
    <row r="8" spans="1:10" x14ac:dyDescent="0.25">
      <c r="A8" t="s">
        <v>25</v>
      </c>
      <c r="B8" t="str">
        <f t="shared" si="0"/>
        <v>40738</v>
      </c>
      <c r="C8" t="str">
        <f t="shared" si="1"/>
        <v>2011</v>
      </c>
      <c r="D8" s="13" t="str">
        <f t="shared" si="2"/>
        <v>Com</v>
      </c>
      <c r="E8">
        <v>47</v>
      </c>
      <c r="F8">
        <v>91</v>
      </c>
      <c r="G8">
        <v>90</v>
      </c>
      <c r="H8">
        <v>79</v>
      </c>
      <c r="I8">
        <v>98</v>
      </c>
      <c r="J8" t="str">
        <f t="shared" si="3"/>
        <v>Pass</v>
      </c>
    </row>
    <row r="9" spans="1:10" x14ac:dyDescent="0.25">
      <c r="A9" t="s">
        <v>28</v>
      </c>
      <c r="B9" t="str">
        <f t="shared" si="0"/>
        <v>40744</v>
      </c>
      <c r="C9" t="str">
        <f t="shared" si="1"/>
        <v>2011</v>
      </c>
      <c r="D9" s="13" t="str">
        <f t="shared" si="2"/>
        <v>Sc-Bio</v>
      </c>
      <c r="E9">
        <v>62</v>
      </c>
      <c r="F9">
        <v>70</v>
      </c>
      <c r="G9">
        <v>99</v>
      </c>
      <c r="H9">
        <v>71</v>
      </c>
      <c r="I9">
        <v>95</v>
      </c>
      <c r="J9" t="str">
        <f t="shared" si="3"/>
        <v>Pass</v>
      </c>
    </row>
    <row r="10" spans="1:10" x14ac:dyDescent="0.25">
      <c r="A10" t="s">
        <v>26</v>
      </c>
      <c r="B10" t="str">
        <f t="shared" si="0"/>
        <v>40750</v>
      </c>
      <c r="C10" t="str">
        <f t="shared" si="1"/>
        <v>2010</v>
      </c>
      <c r="D10" s="13" t="str">
        <f t="shared" si="2"/>
        <v>Sc-Pure</v>
      </c>
      <c r="E10">
        <v>65</v>
      </c>
      <c r="F10">
        <v>66</v>
      </c>
      <c r="G10">
        <v>96</v>
      </c>
      <c r="H10">
        <v>94</v>
      </c>
      <c r="I10">
        <v>79</v>
      </c>
      <c r="J10" t="str">
        <f t="shared" si="3"/>
        <v>Pass</v>
      </c>
    </row>
    <row r="11" spans="1:10" x14ac:dyDescent="0.25">
      <c r="A11" t="s">
        <v>34</v>
      </c>
      <c r="B11" t="str">
        <f t="shared" si="0"/>
        <v>40835</v>
      </c>
      <c r="C11" t="str">
        <f t="shared" si="1"/>
        <v>2010</v>
      </c>
      <c r="D11" s="13" t="str">
        <f t="shared" si="2"/>
        <v>Arts</v>
      </c>
      <c r="E11">
        <v>78</v>
      </c>
      <c r="F11">
        <v>75</v>
      </c>
      <c r="G11">
        <v>75</v>
      </c>
      <c r="H11">
        <v>85</v>
      </c>
      <c r="I11">
        <v>71</v>
      </c>
      <c r="J11" t="str">
        <f t="shared" si="3"/>
        <v>Pass</v>
      </c>
    </row>
    <row r="12" spans="1:10" x14ac:dyDescent="0.25">
      <c r="A12" t="s">
        <v>42</v>
      </c>
      <c r="B12" t="str">
        <f t="shared" si="0"/>
        <v>45515</v>
      </c>
      <c r="C12" t="str">
        <f t="shared" si="1"/>
        <v>2011</v>
      </c>
      <c r="D12" s="13" t="str">
        <f t="shared" si="2"/>
        <v>Arts</v>
      </c>
      <c r="E12">
        <v>72</v>
      </c>
      <c r="F12">
        <v>95</v>
      </c>
      <c r="G12">
        <v>58</v>
      </c>
      <c r="H12">
        <v>46</v>
      </c>
      <c r="I12">
        <v>99</v>
      </c>
      <c r="J12" t="str">
        <f t="shared" si="3"/>
        <v>Pass</v>
      </c>
    </row>
    <row r="13" spans="1:10" x14ac:dyDescent="0.25">
      <c r="A13" t="s">
        <v>40</v>
      </c>
      <c r="B13" t="str">
        <f t="shared" si="0"/>
        <v>54572</v>
      </c>
      <c r="C13" t="str">
        <f t="shared" si="1"/>
        <v>2010</v>
      </c>
      <c r="D13" s="13" t="str">
        <f t="shared" si="2"/>
        <v>Sc-Bio</v>
      </c>
      <c r="E13">
        <v>62</v>
      </c>
      <c r="F13">
        <v>64</v>
      </c>
      <c r="G13">
        <v>87</v>
      </c>
      <c r="H13">
        <v>79</v>
      </c>
      <c r="I13">
        <v>80</v>
      </c>
      <c r="J13" t="str">
        <f t="shared" si="3"/>
        <v>Pass</v>
      </c>
    </row>
    <row r="14" spans="1:10" x14ac:dyDescent="0.25">
      <c r="A14" t="s">
        <v>38</v>
      </c>
      <c r="B14" t="str">
        <f t="shared" si="0"/>
        <v>63812</v>
      </c>
      <c r="C14" t="str">
        <f t="shared" si="1"/>
        <v>2012</v>
      </c>
      <c r="D14" s="13" t="str">
        <f t="shared" si="2"/>
        <v>Sc-Pure</v>
      </c>
      <c r="E14">
        <v>89</v>
      </c>
      <c r="F14">
        <v>82</v>
      </c>
      <c r="G14">
        <v>47</v>
      </c>
      <c r="H14">
        <v>86</v>
      </c>
      <c r="I14">
        <v>72</v>
      </c>
      <c r="J14" t="str">
        <f t="shared" si="3"/>
        <v>Pass</v>
      </c>
    </row>
    <row r="15" spans="1:10" x14ac:dyDescent="0.25">
      <c r="A15" t="s">
        <v>35</v>
      </c>
      <c r="B15" t="str">
        <f t="shared" si="0"/>
        <v>68016</v>
      </c>
      <c r="C15" t="str">
        <f t="shared" si="1"/>
        <v>2011</v>
      </c>
      <c r="D15" s="13" t="str">
        <f t="shared" si="2"/>
        <v>Sc-Bio</v>
      </c>
      <c r="E15">
        <v>77</v>
      </c>
      <c r="F15">
        <v>81</v>
      </c>
      <c r="G15">
        <v>89</v>
      </c>
      <c r="H15">
        <v>77</v>
      </c>
      <c r="I15">
        <v>58</v>
      </c>
      <c r="J15" t="str">
        <f t="shared" si="3"/>
        <v>Pass</v>
      </c>
    </row>
    <row r="16" spans="1:10" x14ac:dyDescent="0.25">
      <c r="A16" t="s">
        <v>36</v>
      </c>
      <c r="B16" t="str">
        <f t="shared" si="0"/>
        <v>68059</v>
      </c>
      <c r="C16" t="str">
        <f t="shared" si="1"/>
        <v>2012</v>
      </c>
      <c r="D16" s="13" t="str">
        <f t="shared" si="2"/>
        <v>Sc-Pure</v>
      </c>
      <c r="E16">
        <v>76</v>
      </c>
      <c r="F16">
        <v>58</v>
      </c>
      <c r="G16">
        <v>63</v>
      </c>
      <c r="H16">
        <v>98</v>
      </c>
      <c r="I16">
        <v>86</v>
      </c>
      <c r="J16" t="str">
        <f t="shared" si="3"/>
        <v>Pass</v>
      </c>
    </row>
    <row r="17" spans="1:10" x14ac:dyDescent="0.25">
      <c r="A17" t="s">
        <v>37</v>
      </c>
      <c r="B17" t="str">
        <f t="shared" si="0"/>
        <v>68068</v>
      </c>
      <c r="C17" t="str">
        <f t="shared" si="1"/>
        <v>2010</v>
      </c>
      <c r="D17" s="13" t="str">
        <f t="shared" si="2"/>
        <v>Sc-Bio</v>
      </c>
      <c r="E17">
        <v>30</v>
      </c>
      <c r="F17">
        <v>90</v>
      </c>
      <c r="G17">
        <v>53</v>
      </c>
      <c r="H17">
        <v>87</v>
      </c>
      <c r="I17">
        <v>70</v>
      </c>
      <c r="J17" t="str">
        <f t="shared" si="3"/>
        <v>Fail</v>
      </c>
    </row>
    <row r="18" spans="1:10" x14ac:dyDescent="0.25">
      <c r="A18" t="s">
        <v>23</v>
      </c>
      <c r="B18" t="str">
        <f t="shared" si="0"/>
        <v>68071</v>
      </c>
      <c r="C18" t="str">
        <f t="shared" si="1"/>
        <v>2011</v>
      </c>
      <c r="D18" s="13" t="str">
        <f t="shared" si="2"/>
        <v>Arts</v>
      </c>
      <c r="E18">
        <v>98</v>
      </c>
      <c r="F18">
        <v>82</v>
      </c>
      <c r="G18">
        <v>98</v>
      </c>
      <c r="H18">
        <v>65</v>
      </c>
      <c r="I18">
        <v>67</v>
      </c>
      <c r="J18" t="str">
        <f t="shared" si="3"/>
        <v>Pass</v>
      </c>
    </row>
    <row r="19" spans="1:10" x14ac:dyDescent="0.25">
      <c r="A19" t="s">
        <v>24</v>
      </c>
      <c r="B19" t="str">
        <f t="shared" si="0"/>
        <v>72694</v>
      </c>
      <c r="C19" t="str">
        <f t="shared" si="1"/>
        <v>2012</v>
      </c>
      <c r="D19" s="13" t="str">
        <f t="shared" si="2"/>
        <v>Com</v>
      </c>
      <c r="E19">
        <v>85</v>
      </c>
      <c r="F19">
        <v>98</v>
      </c>
      <c r="G19">
        <v>62</v>
      </c>
      <c r="H19">
        <v>81</v>
      </c>
      <c r="I19">
        <v>79</v>
      </c>
      <c r="J19" t="str">
        <f t="shared" si="3"/>
        <v>Pass</v>
      </c>
    </row>
    <row r="20" spans="1:10" x14ac:dyDescent="0.25">
      <c r="A20" t="s">
        <v>108</v>
      </c>
      <c r="B20" t="str">
        <f t="shared" si="0"/>
        <v>73023</v>
      </c>
      <c r="C20" t="str">
        <f t="shared" si="1"/>
        <v>2012</v>
      </c>
      <c r="D20" s="13" t="str">
        <f t="shared" si="2"/>
        <v>Sc-Pure</v>
      </c>
      <c r="E20">
        <v>46</v>
      </c>
      <c r="F20">
        <v>55</v>
      </c>
      <c r="G20">
        <v>48</v>
      </c>
      <c r="H20">
        <v>59</v>
      </c>
      <c r="I20">
        <v>35</v>
      </c>
      <c r="J20" t="str">
        <f t="shared" si="3"/>
        <v>Pass</v>
      </c>
    </row>
    <row r="21" spans="1:10" x14ac:dyDescent="0.25">
      <c r="A21" t="s">
        <v>33</v>
      </c>
      <c r="B21" t="str">
        <f t="shared" si="0"/>
        <v>79822</v>
      </c>
      <c r="C21" t="str">
        <f t="shared" si="1"/>
        <v>2010</v>
      </c>
      <c r="D21" s="13" t="str">
        <f t="shared" si="2"/>
        <v>Com</v>
      </c>
      <c r="E21">
        <v>68</v>
      </c>
      <c r="F21">
        <v>81</v>
      </c>
      <c r="G21">
        <v>81</v>
      </c>
      <c r="H21">
        <v>68</v>
      </c>
      <c r="I21">
        <v>88</v>
      </c>
      <c r="J21" t="str">
        <f t="shared" si="3"/>
        <v>Pass</v>
      </c>
    </row>
    <row r="22" spans="1:10" x14ac:dyDescent="0.25">
      <c r="A22" t="s">
        <v>31</v>
      </c>
      <c r="B22" t="str">
        <f t="shared" si="0"/>
        <v>85498</v>
      </c>
      <c r="C22" t="str">
        <f t="shared" si="1"/>
        <v>2010</v>
      </c>
      <c r="D22" s="13" t="str">
        <f t="shared" si="2"/>
        <v>Sc-Pure</v>
      </c>
      <c r="E22">
        <v>59</v>
      </c>
      <c r="F22">
        <v>80</v>
      </c>
      <c r="G22">
        <v>39</v>
      </c>
      <c r="H22">
        <v>51</v>
      </c>
      <c r="I22">
        <v>35</v>
      </c>
      <c r="J22" t="str">
        <f t="shared" si="3"/>
        <v>Fail</v>
      </c>
    </row>
    <row r="23" spans="1:10" x14ac:dyDescent="0.25">
      <c r="A23" t="s">
        <v>27</v>
      </c>
      <c r="B23" t="str">
        <f t="shared" si="0"/>
        <v>86025</v>
      </c>
      <c r="C23" t="str">
        <f t="shared" si="1"/>
        <v>2011</v>
      </c>
      <c r="D23" s="13" t="str">
        <f t="shared" si="2"/>
        <v>Arts</v>
      </c>
      <c r="E23">
        <v>91</v>
      </c>
      <c r="F23">
        <v>74</v>
      </c>
      <c r="G23">
        <v>69</v>
      </c>
      <c r="H23">
        <v>70</v>
      </c>
      <c r="I23">
        <v>94</v>
      </c>
      <c r="J23" t="str">
        <f t="shared" si="3"/>
        <v>Pass</v>
      </c>
    </row>
    <row r="24" spans="1:10" x14ac:dyDescent="0.25">
      <c r="A24" t="s">
        <v>43</v>
      </c>
      <c r="B24" t="str">
        <f t="shared" si="0"/>
        <v>66518</v>
      </c>
      <c r="C24" t="str">
        <f t="shared" si="1"/>
        <v>2011</v>
      </c>
      <c r="D24" s="13" t="str">
        <f t="shared" si="2"/>
        <v>Com</v>
      </c>
      <c r="E24">
        <v>96</v>
      </c>
      <c r="F24">
        <v>37</v>
      </c>
      <c r="G24">
        <v>85</v>
      </c>
      <c r="H24">
        <v>79</v>
      </c>
      <c r="I24">
        <v>69</v>
      </c>
      <c r="J24" t="str">
        <f t="shared" si="3"/>
        <v>Pass</v>
      </c>
    </row>
    <row r="25" spans="1:10" x14ac:dyDescent="0.25">
      <c r="A25" t="s">
        <v>44</v>
      </c>
      <c r="B25" t="str">
        <f t="shared" si="0"/>
        <v>40735</v>
      </c>
      <c r="C25" t="str">
        <f t="shared" si="1"/>
        <v>2012</v>
      </c>
      <c r="D25" s="13" t="str">
        <f t="shared" si="2"/>
        <v>Arts</v>
      </c>
      <c r="E25">
        <v>85</v>
      </c>
      <c r="F25">
        <v>48</v>
      </c>
      <c r="G25">
        <v>86</v>
      </c>
      <c r="H25">
        <v>60</v>
      </c>
      <c r="I25">
        <v>87</v>
      </c>
      <c r="J25" t="str">
        <f t="shared" si="3"/>
        <v>Pass</v>
      </c>
    </row>
    <row r="26" spans="1:10" x14ac:dyDescent="0.25">
      <c r="A26" t="s">
        <v>45</v>
      </c>
      <c r="B26" t="str">
        <f t="shared" si="0"/>
        <v>40729</v>
      </c>
      <c r="C26" t="str">
        <f t="shared" si="1"/>
        <v>2011</v>
      </c>
      <c r="D26" s="13" t="str">
        <f t="shared" si="2"/>
        <v>Sc-Bio</v>
      </c>
      <c r="E26">
        <v>87</v>
      </c>
      <c r="F26">
        <v>87</v>
      </c>
      <c r="G26">
        <v>75</v>
      </c>
      <c r="H26">
        <v>55</v>
      </c>
      <c r="I26">
        <v>60</v>
      </c>
      <c r="J26" t="str">
        <f t="shared" si="3"/>
        <v>Pass</v>
      </c>
    </row>
    <row r="27" spans="1:10" x14ac:dyDescent="0.25">
      <c r="A27" t="s">
        <v>46</v>
      </c>
      <c r="B27" t="str">
        <f t="shared" si="0"/>
        <v>98782</v>
      </c>
      <c r="C27" t="str">
        <f t="shared" si="1"/>
        <v>2011</v>
      </c>
      <c r="D27" s="13" t="str">
        <f t="shared" si="2"/>
        <v>Sc-Pure</v>
      </c>
      <c r="E27">
        <v>52</v>
      </c>
      <c r="F27">
        <v>91</v>
      </c>
      <c r="G27">
        <v>78</v>
      </c>
      <c r="H27">
        <v>91</v>
      </c>
      <c r="I27">
        <v>51</v>
      </c>
      <c r="J27" t="str">
        <f t="shared" si="3"/>
        <v>Pass</v>
      </c>
    </row>
    <row r="28" spans="1:10" hidden="1" x14ac:dyDescent="0.25">
      <c r="A28" t="s">
        <v>47</v>
      </c>
      <c r="B28" t="str">
        <f t="shared" si="0"/>
        <v>80230</v>
      </c>
      <c r="C28" t="str">
        <f t="shared" si="1"/>
        <v>2011</v>
      </c>
      <c r="D28" s="13" t="str">
        <f t="shared" si="2"/>
        <v>Arts</v>
      </c>
      <c r="E28">
        <v>73</v>
      </c>
      <c r="F28">
        <v>61</v>
      </c>
      <c r="G28">
        <v>53</v>
      </c>
      <c r="H28">
        <v>96</v>
      </c>
      <c r="I28">
        <v>78</v>
      </c>
      <c r="J28" t="str">
        <f t="shared" si="3"/>
        <v>Pass</v>
      </c>
    </row>
    <row r="29" spans="1:10" hidden="1" x14ac:dyDescent="0.25">
      <c r="A29" t="s">
        <v>48</v>
      </c>
      <c r="B29" t="str">
        <f t="shared" si="0"/>
        <v>91062</v>
      </c>
      <c r="C29" t="str">
        <f t="shared" si="1"/>
        <v>2012</v>
      </c>
      <c r="D29" s="13" t="str">
        <f t="shared" si="2"/>
        <v>Arts</v>
      </c>
      <c r="E29">
        <v>93</v>
      </c>
      <c r="F29">
        <v>52</v>
      </c>
      <c r="G29">
        <v>65</v>
      </c>
      <c r="H29">
        <v>77</v>
      </c>
      <c r="I29">
        <v>73</v>
      </c>
      <c r="J29" t="str">
        <f t="shared" si="3"/>
        <v>Pass</v>
      </c>
    </row>
    <row r="30" spans="1:10" hidden="1" x14ac:dyDescent="0.25">
      <c r="A30" t="s">
        <v>49</v>
      </c>
      <c r="B30" t="str">
        <f t="shared" si="0"/>
        <v>68041</v>
      </c>
      <c r="C30" t="str">
        <f t="shared" si="1"/>
        <v>2010</v>
      </c>
      <c r="D30" s="13" t="str">
        <f t="shared" si="2"/>
        <v>Arts</v>
      </c>
      <c r="E30">
        <v>94</v>
      </c>
      <c r="F30">
        <v>39</v>
      </c>
      <c r="G30">
        <v>81</v>
      </c>
      <c r="H30">
        <v>77</v>
      </c>
      <c r="I30">
        <v>68</v>
      </c>
      <c r="J30" t="str">
        <f t="shared" si="3"/>
        <v>Pass</v>
      </c>
    </row>
    <row r="31" spans="1:10" hidden="1" x14ac:dyDescent="0.25">
      <c r="A31" t="s">
        <v>50</v>
      </c>
      <c r="B31" t="str">
        <f t="shared" si="0"/>
        <v>88155</v>
      </c>
      <c r="C31" t="str">
        <f t="shared" si="1"/>
        <v>2011</v>
      </c>
      <c r="D31" s="13" t="str">
        <f t="shared" si="2"/>
        <v>Sc-Bio</v>
      </c>
      <c r="E31">
        <v>55</v>
      </c>
      <c r="F31">
        <v>69</v>
      </c>
      <c r="G31">
        <v>84</v>
      </c>
      <c r="H31">
        <v>83</v>
      </c>
      <c r="I31">
        <v>65</v>
      </c>
      <c r="J31" t="str">
        <f t="shared" si="3"/>
        <v>Pass</v>
      </c>
    </row>
    <row r="32" spans="1:10" hidden="1" x14ac:dyDescent="0.25">
      <c r="A32" t="s">
        <v>51</v>
      </c>
      <c r="B32" t="str">
        <f t="shared" si="0"/>
        <v>54259</v>
      </c>
      <c r="C32" t="str">
        <f t="shared" si="1"/>
        <v>2011</v>
      </c>
      <c r="D32" s="13" t="str">
        <f t="shared" si="2"/>
        <v>Arts</v>
      </c>
      <c r="E32">
        <v>90</v>
      </c>
      <c r="F32">
        <v>42</v>
      </c>
      <c r="G32">
        <v>75</v>
      </c>
      <c r="H32">
        <v>78</v>
      </c>
      <c r="I32">
        <v>70</v>
      </c>
      <c r="J32" t="str">
        <f t="shared" si="3"/>
        <v>Pass</v>
      </c>
    </row>
    <row r="33" spans="1:10" hidden="1" x14ac:dyDescent="0.25">
      <c r="A33" t="s">
        <v>52</v>
      </c>
      <c r="B33" t="str">
        <f t="shared" si="0"/>
        <v>28820</v>
      </c>
      <c r="C33" t="str">
        <f t="shared" si="1"/>
        <v>2012</v>
      </c>
      <c r="D33" s="13" t="str">
        <f t="shared" si="2"/>
        <v>Sc-Bio</v>
      </c>
      <c r="E33">
        <v>73</v>
      </c>
      <c r="F33">
        <v>42</v>
      </c>
      <c r="G33">
        <v>92</v>
      </c>
      <c r="H33">
        <v>62</v>
      </c>
      <c r="I33">
        <v>86</v>
      </c>
      <c r="J33" t="str">
        <f t="shared" si="3"/>
        <v>Pass</v>
      </c>
    </row>
    <row r="34" spans="1:10" hidden="1" x14ac:dyDescent="0.25">
      <c r="A34" t="s">
        <v>53</v>
      </c>
      <c r="B34" t="str">
        <f t="shared" si="0"/>
        <v>83932</v>
      </c>
      <c r="C34" t="str">
        <f t="shared" si="1"/>
        <v>2011</v>
      </c>
      <c r="D34" s="13" t="str">
        <f t="shared" si="2"/>
        <v>Arts</v>
      </c>
      <c r="E34">
        <v>60</v>
      </c>
      <c r="F34">
        <v>71</v>
      </c>
      <c r="G34">
        <v>84</v>
      </c>
      <c r="H34">
        <v>43</v>
      </c>
      <c r="I34">
        <v>96</v>
      </c>
      <c r="J34" t="str">
        <f t="shared" si="3"/>
        <v>Pass</v>
      </c>
    </row>
    <row r="35" spans="1:10" hidden="1" x14ac:dyDescent="0.25">
      <c r="A35" t="s">
        <v>54</v>
      </c>
      <c r="B35" t="str">
        <f t="shared" ref="B35:B66" si="4">RIGHT(A35,5)</f>
        <v>77942</v>
      </c>
      <c r="C35" t="str">
        <f t="shared" ref="C35:C66" si="5">LEFT(A35,4)</f>
        <v>2012</v>
      </c>
      <c r="D35" s="13" t="str">
        <f t="shared" ref="D35:D66" si="6">VLOOKUP(IF(LEN(A35)=11,MID(A35,5,2),MID(A35,5,1)),$G$91:$H$94,2,0)</f>
        <v>Sc-Pure</v>
      </c>
      <c r="E35">
        <v>67</v>
      </c>
      <c r="F35">
        <v>70</v>
      </c>
      <c r="G35">
        <v>68</v>
      </c>
      <c r="H35">
        <v>71</v>
      </c>
      <c r="I35">
        <v>76</v>
      </c>
      <c r="J35" t="str">
        <f t="shared" ref="J35:J66" si="7">IF(AND(E35&gt;=40,COUNTIF(F35:I35,"&gt;=40")&gt;=3),"Pass","Fail")</f>
        <v>Pass</v>
      </c>
    </row>
    <row r="36" spans="1:10" hidden="1" x14ac:dyDescent="0.25">
      <c r="A36" t="s">
        <v>55</v>
      </c>
      <c r="B36" t="str">
        <f t="shared" si="4"/>
        <v>27247</v>
      </c>
      <c r="C36" t="str">
        <f t="shared" si="5"/>
        <v>2011</v>
      </c>
      <c r="D36" s="13" t="str">
        <f t="shared" si="6"/>
        <v>Arts</v>
      </c>
      <c r="E36">
        <v>50</v>
      </c>
      <c r="F36">
        <v>54</v>
      </c>
      <c r="G36">
        <v>90</v>
      </c>
      <c r="H36">
        <v>82</v>
      </c>
      <c r="I36">
        <v>76</v>
      </c>
      <c r="J36" t="str">
        <f t="shared" si="7"/>
        <v>Pass</v>
      </c>
    </row>
    <row r="37" spans="1:10" hidden="1" x14ac:dyDescent="0.25">
      <c r="A37" t="s">
        <v>56</v>
      </c>
      <c r="B37" t="str">
        <f t="shared" si="4"/>
        <v>21837</v>
      </c>
      <c r="C37" t="str">
        <f t="shared" si="5"/>
        <v>2011</v>
      </c>
      <c r="D37" s="13" t="str">
        <f t="shared" si="6"/>
        <v>Sc-Pure</v>
      </c>
      <c r="E37">
        <v>51</v>
      </c>
      <c r="F37">
        <v>80</v>
      </c>
      <c r="G37">
        <v>56</v>
      </c>
      <c r="H37">
        <v>70</v>
      </c>
      <c r="I37">
        <v>93</v>
      </c>
      <c r="J37" t="str">
        <f t="shared" si="7"/>
        <v>Pass</v>
      </c>
    </row>
    <row r="38" spans="1:10" hidden="1" x14ac:dyDescent="0.25">
      <c r="A38" t="s">
        <v>57</v>
      </c>
      <c r="B38" t="str">
        <f t="shared" si="4"/>
        <v>35208</v>
      </c>
      <c r="C38" t="str">
        <f t="shared" si="5"/>
        <v>2011</v>
      </c>
      <c r="D38" s="13" t="str">
        <f t="shared" si="6"/>
        <v>Arts</v>
      </c>
      <c r="E38">
        <v>82</v>
      </c>
      <c r="F38">
        <v>44</v>
      </c>
      <c r="G38">
        <v>84</v>
      </c>
      <c r="H38">
        <v>61</v>
      </c>
      <c r="I38">
        <v>77</v>
      </c>
      <c r="J38" t="str">
        <f t="shared" si="7"/>
        <v>Pass</v>
      </c>
    </row>
    <row r="39" spans="1:10" hidden="1" x14ac:dyDescent="0.25">
      <c r="A39" t="s">
        <v>58</v>
      </c>
      <c r="B39" t="str">
        <f t="shared" si="4"/>
        <v>31637</v>
      </c>
      <c r="C39" t="str">
        <f t="shared" si="5"/>
        <v>2011</v>
      </c>
      <c r="D39" s="13" t="str">
        <f t="shared" si="6"/>
        <v>Sc-Pure</v>
      </c>
      <c r="E39">
        <v>96</v>
      </c>
      <c r="F39">
        <v>41</v>
      </c>
      <c r="G39">
        <v>89</v>
      </c>
      <c r="H39">
        <v>40</v>
      </c>
      <c r="I39">
        <v>80</v>
      </c>
      <c r="J39" t="str">
        <f t="shared" si="7"/>
        <v>Pass</v>
      </c>
    </row>
    <row r="40" spans="1:10" hidden="1" x14ac:dyDescent="0.25">
      <c r="A40" t="s">
        <v>59</v>
      </c>
      <c r="B40" t="str">
        <f t="shared" si="4"/>
        <v>21831</v>
      </c>
      <c r="C40" t="str">
        <f t="shared" si="5"/>
        <v>2011</v>
      </c>
      <c r="D40" s="13" t="str">
        <f t="shared" si="6"/>
        <v>Arts</v>
      </c>
      <c r="E40">
        <v>79</v>
      </c>
      <c r="F40">
        <v>41</v>
      </c>
      <c r="G40">
        <v>54</v>
      </c>
      <c r="H40">
        <v>78</v>
      </c>
      <c r="I40">
        <v>93</v>
      </c>
      <c r="J40" t="str">
        <f t="shared" si="7"/>
        <v>Pass</v>
      </c>
    </row>
    <row r="41" spans="1:10" hidden="1" x14ac:dyDescent="0.25">
      <c r="A41" t="s">
        <v>60</v>
      </c>
      <c r="B41" t="str">
        <f t="shared" si="4"/>
        <v>40741</v>
      </c>
      <c r="C41" t="str">
        <f t="shared" si="5"/>
        <v>2010</v>
      </c>
      <c r="D41" s="13" t="str">
        <f t="shared" si="6"/>
        <v>Sc-Pure</v>
      </c>
      <c r="E41">
        <v>83</v>
      </c>
      <c r="F41">
        <v>38</v>
      </c>
      <c r="G41">
        <v>62</v>
      </c>
      <c r="H41">
        <v>64</v>
      </c>
      <c r="I41">
        <v>96</v>
      </c>
      <c r="J41" t="str">
        <f t="shared" si="7"/>
        <v>Pass</v>
      </c>
    </row>
    <row r="42" spans="1:10" hidden="1" x14ac:dyDescent="0.25">
      <c r="A42" t="s">
        <v>61</v>
      </c>
      <c r="B42" t="str">
        <f t="shared" si="4"/>
        <v>56725</v>
      </c>
      <c r="C42" t="str">
        <f t="shared" si="5"/>
        <v>2010</v>
      </c>
      <c r="D42" s="13" t="str">
        <f t="shared" si="6"/>
        <v>Sc-Pure</v>
      </c>
      <c r="E42">
        <v>63</v>
      </c>
      <c r="F42">
        <v>78</v>
      </c>
      <c r="G42">
        <v>58</v>
      </c>
      <c r="H42">
        <v>68</v>
      </c>
      <c r="I42">
        <v>76</v>
      </c>
      <c r="J42" t="str">
        <f t="shared" si="7"/>
        <v>Pass</v>
      </c>
    </row>
    <row r="43" spans="1:10" hidden="1" x14ac:dyDescent="0.25">
      <c r="A43" t="s">
        <v>62</v>
      </c>
      <c r="B43" t="str">
        <f t="shared" si="4"/>
        <v>21834</v>
      </c>
      <c r="C43" t="str">
        <f t="shared" si="5"/>
        <v>2012</v>
      </c>
      <c r="D43" s="13" t="str">
        <f t="shared" si="6"/>
        <v>Com</v>
      </c>
      <c r="E43">
        <v>68</v>
      </c>
      <c r="F43">
        <v>43</v>
      </c>
      <c r="G43">
        <v>80</v>
      </c>
      <c r="H43">
        <v>99</v>
      </c>
      <c r="I43">
        <v>52</v>
      </c>
      <c r="J43" t="str">
        <f t="shared" si="7"/>
        <v>Pass</v>
      </c>
    </row>
    <row r="44" spans="1:10" hidden="1" x14ac:dyDescent="0.25">
      <c r="A44" t="s">
        <v>63</v>
      </c>
      <c r="B44" t="str">
        <f t="shared" si="4"/>
        <v>60286</v>
      </c>
      <c r="C44" t="str">
        <f t="shared" si="5"/>
        <v>2010</v>
      </c>
      <c r="D44" s="13" t="str">
        <f t="shared" si="6"/>
        <v>Com</v>
      </c>
      <c r="E44">
        <v>44</v>
      </c>
      <c r="F44">
        <v>84</v>
      </c>
      <c r="G44">
        <v>78</v>
      </c>
      <c r="H44">
        <v>86</v>
      </c>
      <c r="I44">
        <v>50</v>
      </c>
      <c r="J44" t="str">
        <f t="shared" si="7"/>
        <v>Pass</v>
      </c>
    </row>
    <row r="45" spans="1:10" hidden="1" x14ac:dyDescent="0.25">
      <c r="A45" t="s">
        <v>64</v>
      </c>
      <c r="B45" t="str">
        <f t="shared" si="4"/>
        <v>40732</v>
      </c>
      <c r="C45" t="str">
        <f t="shared" si="5"/>
        <v>2011</v>
      </c>
      <c r="D45" s="13" t="str">
        <f t="shared" si="6"/>
        <v>Sc-Pure</v>
      </c>
      <c r="E45">
        <v>55</v>
      </c>
      <c r="F45">
        <v>78</v>
      </c>
      <c r="G45">
        <v>80</v>
      </c>
      <c r="H45">
        <v>65</v>
      </c>
      <c r="I45">
        <v>63</v>
      </c>
      <c r="J45" t="str">
        <f t="shared" si="7"/>
        <v>Pass</v>
      </c>
    </row>
    <row r="46" spans="1:10" hidden="1" x14ac:dyDescent="0.25">
      <c r="A46" t="s">
        <v>65</v>
      </c>
      <c r="B46" t="str">
        <f t="shared" si="4"/>
        <v>21855</v>
      </c>
      <c r="C46" t="str">
        <f t="shared" si="5"/>
        <v>2012</v>
      </c>
      <c r="D46" s="13" t="str">
        <f t="shared" si="6"/>
        <v>Sc-Bio</v>
      </c>
      <c r="E46">
        <v>41</v>
      </c>
      <c r="F46">
        <v>93</v>
      </c>
      <c r="G46">
        <v>94</v>
      </c>
      <c r="H46">
        <v>59</v>
      </c>
      <c r="I46">
        <v>54</v>
      </c>
      <c r="J46" t="str">
        <f t="shared" si="7"/>
        <v>Pass</v>
      </c>
    </row>
    <row r="47" spans="1:10" hidden="1" x14ac:dyDescent="0.25">
      <c r="A47" t="s">
        <v>66</v>
      </c>
      <c r="B47" t="str">
        <f t="shared" si="4"/>
        <v>12864</v>
      </c>
      <c r="C47" t="str">
        <f t="shared" si="5"/>
        <v>2011</v>
      </c>
      <c r="D47" s="13" t="str">
        <f t="shared" si="6"/>
        <v>Sc-Pure</v>
      </c>
      <c r="E47">
        <v>51</v>
      </c>
      <c r="F47">
        <v>73</v>
      </c>
      <c r="G47">
        <v>52</v>
      </c>
      <c r="H47">
        <v>90</v>
      </c>
      <c r="I47">
        <v>73</v>
      </c>
      <c r="J47" t="str">
        <f t="shared" si="7"/>
        <v>Pass</v>
      </c>
    </row>
    <row r="48" spans="1:10" hidden="1" x14ac:dyDescent="0.25">
      <c r="A48" t="s">
        <v>67</v>
      </c>
      <c r="B48" t="str">
        <f t="shared" si="4"/>
        <v>68053</v>
      </c>
      <c r="C48" t="str">
        <f t="shared" si="5"/>
        <v>2011</v>
      </c>
      <c r="D48" s="13" t="str">
        <f t="shared" si="6"/>
        <v>Arts</v>
      </c>
      <c r="E48">
        <v>50</v>
      </c>
      <c r="F48">
        <v>59</v>
      </c>
      <c r="G48">
        <v>90</v>
      </c>
      <c r="H48">
        <v>63</v>
      </c>
      <c r="I48">
        <v>76</v>
      </c>
      <c r="J48" t="str">
        <f t="shared" si="7"/>
        <v>Pass</v>
      </c>
    </row>
    <row r="49" spans="1:10" hidden="1" x14ac:dyDescent="0.25">
      <c r="A49" t="s">
        <v>68</v>
      </c>
      <c r="B49" t="str">
        <f t="shared" si="4"/>
        <v>33306</v>
      </c>
      <c r="C49" t="str">
        <f t="shared" si="5"/>
        <v>2010</v>
      </c>
      <c r="D49" s="13" t="str">
        <f t="shared" si="6"/>
        <v>Sc-Bio</v>
      </c>
      <c r="E49">
        <v>80</v>
      </c>
      <c r="F49">
        <v>55</v>
      </c>
      <c r="G49">
        <v>65</v>
      </c>
      <c r="H49">
        <v>39</v>
      </c>
      <c r="I49">
        <v>94</v>
      </c>
      <c r="J49" t="str">
        <f t="shared" si="7"/>
        <v>Pass</v>
      </c>
    </row>
    <row r="50" spans="1:10" hidden="1" x14ac:dyDescent="0.25">
      <c r="A50" t="s">
        <v>69</v>
      </c>
      <c r="B50" t="str">
        <f t="shared" si="4"/>
        <v>53814</v>
      </c>
      <c r="C50" t="str">
        <f t="shared" si="5"/>
        <v>2011</v>
      </c>
      <c r="D50" s="13" t="str">
        <f t="shared" si="6"/>
        <v>Com</v>
      </c>
      <c r="E50">
        <v>78</v>
      </c>
      <c r="F50">
        <v>56</v>
      </c>
      <c r="G50">
        <v>48</v>
      </c>
      <c r="H50">
        <v>73</v>
      </c>
      <c r="I50">
        <v>78</v>
      </c>
      <c r="J50" t="str">
        <f t="shared" si="7"/>
        <v>Pass</v>
      </c>
    </row>
    <row r="51" spans="1:10" hidden="1" x14ac:dyDescent="0.25">
      <c r="A51" t="s">
        <v>70</v>
      </c>
      <c r="B51" t="str">
        <f t="shared" si="4"/>
        <v>21864</v>
      </c>
      <c r="C51" t="str">
        <f t="shared" si="5"/>
        <v>2010</v>
      </c>
      <c r="D51" s="13" t="str">
        <f t="shared" si="6"/>
        <v>Sc-Bio</v>
      </c>
      <c r="E51">
        <v>93</v>
      </c>
      <c r="F51">
        <v>64</v>
      </c>
      <c r="G51">
        <v>50</v>
      </c>
      <c r="H51">
        <v>55</v>
      </c>
      <c r="I51">
        <v>67</v>
      </c>
      <c r="J51" t="str">
        <f t="shared" si="7"/>
        <v>Pass</v>
      </c>
    </row>
    <row r="52" spans="1:10" hidden="1" x14ac:dyDescent="0.25">
      <c r="A52" t="s">
        <v>71</v>
      </c>
      <c r="B52" t="str">
        <f t="shared" si="4"/>
        <v>21852</v>
      </c>
      <c r="C52" t="str">
        <f t="shared" si="5"/>
        <v>2011</v>
      </c>
      <c r="D52" s="13" t="str">
        <f t="shared" si="6"/>
        <v>Arts</v>
      </c>
      <c r="E52">
        <v>93</v>
      </c>
      <c r="F52">
        <v>51</v>
      </c>
      <c r="G52">
        <v>37</v>
      </c>
      <c r="H52">
        <v>73</v>
      </c>
      <c r="I52">
        <v>75</v>
      </c>
      <c r="J52" t="str">
        <f t="shared" si="7"/>
        <v>Pass</v>
      </c>
    </row>
    <row r="53" spans="1:10" hidden="1" x14ac:dyDescent="0.25">
      <c r="A53" t="s">
        <v>72</v>
      </c>
      <c r="B53" t="str">
        <f t="shared" si="4"/>
        <v>62039</v>
      </c>
      <c r="C53" t="str">
        <f t="shared" si="5"/>
        <v>2010</v>
      </c>
      <c r="D53" s="13" t="str">
        <f t="shared" si="6"/>
        <v>Sc-Pure</v>
      </c>
      <c r="E53">
        <v>55</v>
      </c>
      <c r="F53">
        <v>83</v>
      </c>
      <c r="G53">
        <v>56</v>
      </c>
      <c r="H53">
        <v>72</v>
      </c>
      <c r="I53">
        <v>63</v>
      </c>
      <c r="J53" t="str">
        <f t="shared" si="7"/>
        <v>Pass</v>
      </c>
    </row>
    <row r="54" spans="1:10" hidden="1" x14ac:dyDescent="0.25">
      <c r="A54" t="s">
        <v>73</v>
      </c>
      <c r="B54" t="str">
        <f t="shared" si="4"/>
        <v>76310</v>
      </c>
      <c r="C54" t="str">
        <f t="shared" si="5"/>
        <v>2012</v>
      </c>
      <c r="D54" s="13" t="str">
        <f t="shared" si="6"/>
        <v>Sc-Bio</v>
      </c>
      <c r="E54">
        <v>71</v>
      </c>
      <c r="F54">
        <v>50</v>
      </c>
      <c r="G54">
        <v>79</v>
      </c>
      <c r="H54">
        <v>84</v>
      </c>
      <c r="I54">
        <v>44</v>
      </c>
      <c r="J54" t="str">
        <f t="shared" si="7"/>
        <v>Pass</v>
      </c>
    </row>
    <row r="55" spans="1:10" hidden="1" x14ac:dyDescent="0.25">
      <c r="A55" t="s">
        <v>74</v>
      </c>
      <c r="B55" t="str">
        <f t="shared" si="4"/>
        <v>68065</v>
      </c>
      <c r="C55" t="str">
        <f t="shared" si="5"/>
        <v>2012</v>
      </c>
      <c r="D55" s="13" t="str">
        <f t="shared" si="6"/>
        <v>Sc-Pure</v>
      </c>
      <c r="E55">
        <v>56</v>
      </c>
      <c r="F55">
        <v>77</v>
      </c>
      <c r="G55">
        <v>54</v>
      </c>
      <c r="H55">
        <v>51</v>
      </c>
      <c r="I55">
        <v>86</v>
      </c>
      <c r="J55" t="str">
        <f t="shared" si="7"/>
        <v>Pass</v>
      </c>
    </row>
    <row r="56" spans="1:10" hidden="1" x14ac:dyDescent="0.25">
      <c r="A56" t="s">
        <v>75</v>
      </c>
      <c r="B56" t="str">
        <f t="shared" si="4"/>
        <v>97463</v>
      </c>
      <c r="C56" t="str">
        <f t="shared" si="5"/>
        <v>2012</v>
      </c>
      <c r="D56" s="13" t="str">
        <f t="shared" si="6"/>
        <v>Com</v>
      </c>
      <c r="E56">
        <v>88</v>
      </c>
      <c r="F56">
        <v>81</v>
      </c>
      <c r="G56">
        <v>56</v>
      </c>
      <c r="H56">
        <v>56</v>
      </c>
      <c r="I56">
        <v>42</v>
      </c>
      <c r="J56" t="str">
        <f t="shared" si="7"/>
        <v>Pass</v>
      </c>
    </row>
    <row r="57" spans="1:10" hidden="1" x14ac:dyDescent="0.25">
      <c r="A57" t="s">
        <v>76</v>
      </c>
      <c r="B57" t="str">
        <f t="shared" si="4"/>
        <v>40747</v>
      </c>
      <c r="C57" t="str">
        <f t="shared" si="5"/>
        <v>2010</v>
      </c>
      <c r="D57" s="13" t="str">
        <f t="shared" si="6"/>
        <v>Com</v>
      </c>
      <c r="E57">
        <v>48</v>
      </c>
      <c r="F57">
        <v>44</v>
      </c>
      <c r="G57">
        <v>85</v>
      </c>
      <c r="H57">
        <v>98</v>
      </c>
      <c r="I57">
        <v>48</v>
      </c>
      <c r="J57" t="str">
        <f t="shared" si="7"/>
        <v>Pass</v>
      </c>
    </row>
    <row r="58" spans="1:10" hidden="1" x14ac:dyDescent="0.25">
      <c r="A58" t="s">
        <v>77</v>
      </c>
      <c r="B58" t="str">
        <f t="shared" si="4"/>
        <v>21582</v>
      </c>
      <c r="C58" t="str">
        <f t="shared" si="5"/>
        <v>2010</v>
      </c>
      <c r="D58" s="13" t="str">
        <f t="shared" si="6"/>
        <v>Com</v>
      </c>
      <c r="E58">
        <v>90</v>
      </c>
      <c r="F58">
        <v>38</v>
      </c>
      <c r="G58">
        <v>92</v>
      </c>
      <c r="H58">
        <v>51</v>
      </c>
      <c r="I58">
        <v>49</v>
      </c>
      <c r="J58" t="str">
        <f t="shared" si="7"/>
        <v>Pass</v>
      </c>
    </row>
    <row r="59" spans="1:10" hidden="1" x14ac:dyDescent="0.25">
      <c r="A59" t="s">
        <v>78</v>
      </c>
      <c r="B59" t="str">
        <f t="shared" si="4"/>
        <v>40753</v>
      </c>
      <c r="C59" t="str">
        <f t="shared" si="5"/>
        <v>2011</v>
      </c>
      <c r="D59" s="13" t="str">
        <f t="shared" si="6"/>
        <v>Arts</v>
      </c>
      <c r="E59">
        <v>72</v>
      </c>
      <c r="F59">
        <v>98</v>
      </c>
      <c r="G59">
        <v>64</v>
      </c>
      <c r="H59">
        <v>47</v>
      </c>
      <c r="I59">
        <v>39</v>
      </c>
      <c r="J59" t="str">
        <f t="shared" si="7"/>
        <v>Pass</v>
      </c>
    </row>
    <row r="60" spans="1:10" hidden="1" x14ac:dyDescent="0.25">
      <c r="A60" t="s">
        <v>79</v>
      </c>
      <c r="B60" t="str">
        <f t="shared" si="4"/>
        <v>75649</v>
      </c>
      <c r="C60" t="str">
        <f t="shared" si="5"/>
        <v>2011</v>
      </c>
      <c r="D60" s="13" t="str">
        <f t="shared" si="6"/>
        <v>Sc-Pure</v>
      </c>
      <c r="E60">
        <v>95</v>
      </c>
      <c r="F60">
        <v>37</v>
      </c>
      <c r="G60">
        <v>35</v>
      </c>
      <c r="H60">
        <v>71</v>
      </c>
      <c r="I60">
        <v>78</v>
      </c>
      <c r="J60" t="str">
        <f t="shared" si="7"/>
        <v>Fail</v>
      </c>
    </row>
    <row r="61" spans="1:10" hidden="1" x14ac:dyDescent="0.25">
      <c r="A61" t="s">
        <v>80</v>
      </c>
      <c r="B61" t="str">
        <f t="shared" si="4"/>
        <v>68047</v>
      </c>
      <c r="C61" t="str">
        <f t="shared" si="5"/>
        <v>2011</v>
      </c>
      <c r="D61" s="13" t="str">
        <f t="shared" si="6"/>
        <v>Com</v>
      </c>
      <c r="E61">
        <v>43</v>
      </c>
      <c r="F61">
        <v>78</v>
      </c>
      <c r="G61">
        <v>57</v>
      </c>
      <c r="H61">
        <v>88</v>
      </c>
      <c r="I61">
        <v>49</v>
      </c>
      <c r="J61" t="str">
        <f t="shared" si="7"/>
        <v>Pass</v>
      </c>
    </row>
    <row r="62" spans="1:10" hidden="1" x14ac:dyDescent="0.25">
      <c r="A62" t="s">
        <v>81</v>
      </c>
      <c r="B62" t="str">
        <f t="shared" si="4"/>
        <v>21849</v>
      </c>
      <c r="C62" t="str">
        <f t="shared" si="5"/>
        <v>2011</v>
      </c>
      <c r="D62" s="13" t="str">
        <f t="shared" si="6"/>
        <v>Arts</v>
      </c>
      <c r="E62">
        <v>40</v>
      </c>
      <c r="F62">
        <v>79</v>
      </c>
      <c r="G62">
        <v>42</v>
      </c>
      <c r="H62">
        <v>71</v>
      </c>
      <c r="I62">
        <v>82</v>
      </c>
      <c r="J62" t="str">
        <f t="shared" si="7"/>
        <v>Pass</v>
      </c>
    </row>
    <row r="63" spans="1:10" hidden="1" x14ac:dyDescent="0.25">
      <c r="A63" t="s">
        <v>82</v>
      </c>
      <c r="B63" t="str">
        <f t="shared" si="4"/>
        <v>83708</v>
      </c>
      <c r="C63" t="str">
        <f t="shared" si="5"/>
        <v>2010</v>
      </c>
      <c r="D63" s="13" t="str">
        <f t="shared" si="6"/>
        <v>Sc-Bio</v>
      </c>
      <c r="E63">
        <v>67</v>
      </c>
      <c r="F63">
        <v>67</v>
      </c>
      <c r="G63">
        <v>38</v>
      </c>
      <c r="H63">
        <v>74</v>
      </c>
      <c r="I63">
        <v>66</v>
      </c>
      <c r="J63" t="str">
        <f t="shared" si="7"/>
        <v>Pass</v>
      </c>
    </row>
    <row r="64" spans="1:10" hidden="1" x14ac:dyDescent="0.25">
      <c r="A64" t="s">
        <v>83</v>
      </c>
      <c r="B64" t="str">
        <f t="shared" si="4"/>
        <v>81941</v>
      </c>
      <c r="C64" t="str">
        <f t="shared" si="5"/>
        <v>2012</v>
      </c>
      <c r="D64" s="13" t="str">
        <f t="shared" si="6"/>
        <v>Sc-Bio</v>
      </c>
      <c r="E64">
        <v>43</v>
      </c>
      <c r="F64">
        <v>53</v>
      </c>
      <c r="G64">
        <v>60</v>
      </c>
      <c r="H64">
        <v>70</v>
      </c>
      <c r="I64">
        <v>83</v>
      </c>
      <c r="J64" t="str">
        <f t="shared" si="7"/>
        <v>Pass</v>
      </c>
    </row>
    <row r="65" spans="1:10" hidden="1" x14ac:dyDescent="0.25">
      <c r="A65" t="s">
        <v>84</v>
      </c>
      <c r="B65" t="str">
        <f t="shared" si="4"/>
        <v>65205</v>
      </c>
      <c r="C65" t="str">
        <f t="shared" si="5"/>
        <v>2012</v>
      </c>
      <c r="D65" s="13" t="str">
        <f t="shared" si="6"/>
        <v>Sc-Pure</v>
      </c>
      <c r="E65">
        <v>41</v>
      </c>
      <c r="F65">
        <v>42</v>
      </c>
      <c r="G65">
        <v>84</v>
      </c>
      <c r="H65">
        <v>79</v>
      </c>
      <c r="I65">
        <v>63</v>
      </c>
      <c r="J65" t="str">
        <f t="shared" si="7"/>
        <v>Pass</v>
      </c>
    </row>
    <row r="66" spans="1:10" hidden="1" x14ac:dyDescent="0.25">
      <c r="A66" t="s">
        <v>85</v>
      </c>
      <c r="B66" t="str">
        <f t="shared" si="4"/>
        <v>78611</v>
      </c>
      <c r="C66" t="str">
        <f t="shared" si="5"/>
        <v>2011</v>
      </c>
      <c r="D66" s="13" t="str">
        <f t="shared" si="6"/>
        <v>Sc-Bio</v>
      </c>
      <c r="E66">
        <v>38</v>
      </c>
      <c r="F66">
        <v>50</v>
      </c>
      <c r="G66">
        <v>98</v>
      </c>
      <c r="H66">
        <v>35</v>
      </c>
      <c r="I66">
        <v>87</v>
      </c>
      <c r="J66" t="str">
        <f t="shared" si="7"/>
        <v>Fail</v>
      </c>
    </row>
    <row r="67" spans="1:10" hidden="1" x14ac:dyDescent="0.25">
      <c r="A67" t="s">
        <v>86</v>
      </c>
      <c r="B67" t="str">
        <f t="shared" ref="B67:B98" si="8">RIGHT(A67,5)</f>
        <v>41332</v>
      </c>
      <c r="C67" t="str">
        <f t="shared" ref="C67:C89" si="9">LEFT(A67,4)</f>
        <v>2012</v>
      </c>
      <c r="D67" s="13" t="str">
        <f t="shared" ref="D67:D89" si="10">VLOOKUP(IF(LEN(A67)=11,MID(A67,5,2),MID(A67,5,1)),$G$91:$H$94,2,0)</f>
        <v>Arts</v>
      </c>
      <c r="E67">
        <v>59</v>
      </c>
      <c r="F67">
        <v>83</v>
      </c>
      <c r="G67">
        <v>66</v>
      </c>
      <c r="H67">
        <v>47</v>
      </c>
      <c r="I67">
        <v>52</v>
      </c>
      <c r="J67" t="str">
        <f t="shared" ref="J67:J98" si="11">IF(AND(E67&gt;=40,COUNTIF(F67:I67,"&gt;=40")&gt;=3),"Pass","Fail")</f>
        <v>Pass</v>
      </c>
    </row>
    <row r="68" spans="1:10" hidden="1" x14ac:dyDescent="0.25">
      <c r="A68" t="s">
        <v>87</v>
      </c>
      <c r="B68" t="str">
        <f t="shared" si="8"/>
        <v>70063</v>
      </c>
      <c r="C68" t="str">
        <f t="shared" si="9"/>
        <v>2010</v>
      </c>
      <c r="D68" s="13" t="str">
        <f t="shared" si="10"/>
        <v>Com</v>
      </c>
      <c r="E68">
        <v>46</v>
      </c>
      <c r="F68">
        <v>65</v>
      </c>
      <c r="G68">
        <v>44</v>
      </c>
      <c r="H68">
        <v>89</v>
      </c>
      <c r="I68">
        <v>61</v>
      </c>
      <c r="J68" t="str">
        <f t="shared" si="11"/>
        <v>Pass</v>
      </c>
    </row>
    <row r="69" spans="1:10" hidden="1" x14ac:dyDescent="0.25">
      <c r="A69" t="s">
        <v>88</v>
      </c>
      <c r="B69" t="str">
        <f t="shared" si="8"/>
        <v>21573</v>
      </c>
      <c r="C69" t="str">
        <f t="shared" si="9"/>
        <v>2010</v>
      </c>
      <c r="D69" s="13" t="str">
        <f t="shared" si="10"/>
        <v>Com</v>
      </c>
      <c r="E69">
        <v>62</v>
      </c>
      <c r="F69">
        <v>62</v>
      </c>
      <c r="G69">
        <v>61</v>
      </c>
      <c r="H69">
        <v>84</v>
      </c>
      <c r="I69">
        <v>35</v>
      </c>
      <c r="J69" t="str">
        <f t="shared" si="11"/>
        <v>Pass</v>
      </c>
    </row>
    <row r="70" spans="1:10" hidden="1" x14ac:dyDescent="0.25">
      <c r="A70" t="s">
        <v>89</v>
      </c>
      <c r="B70" t="str">
        <f t="shared" si="8"/>
        <v>68056</v>
      </c>
      <c r="C70" t="str">
        <f t="shared" si="9"/>
        <v>2012</v>
      </c>
      <c r="D70" s="13" t="str">
        <f t="shared" si="10"/>
        <v>Com</v>
      </c>
      <c r="E70">
        <v>41</v>
      </c>
      <c r="F70">
        <v>70</v>
      </c>
      <c r="G70">
        <v>81</v>
      </c>
      <c r="H70">
        <v>71</v>
      </c>
      <c r="I70">
        <v>41</v>
      </c>
      <c r="J70" t="str">
        <f t="shared" si="11"/>
        <v>Pass</v>
      </c>
    </row>
    <row r="71" spans="1:10" hidden="1" x14ac:dyDescent="0.25">
      <c r="A71" t="s">
        <v>90</v>
      </c>
      <c r="B71" t="str">
        <f t="shared" si="8"/>
        <v>62252</v>
      </c>
      <c r="C71" t="str">
        <f t="shared" si="9"/>
        <v>2010</v>
      </c>
      <c r="D71" s="13" t="str">
        <f t="shared" si="10"/>
        <v>Sc-Bio</v>
      </c>
      <c r="E71">
        <v>91</v>
      </c>
      <c r="F71">
        <v>35</v>
      </c>
      <c r="G71">
        <v>74</v>
      </c>
      <c r="H71">
        <v>57</v>
      </c>
      <c r="I71">
        <v>45</v>
      </c>
      <c r="J71" t="str">
        <f t="shared" si="11"/>
        <v>Pass</v>
      </c>
    </row>
    <row r="72" spans="1:10" hidden="1" x14ac:dyDescent="0.25">
      <c r="A72" t="s">
        <v>91</v>
      </c>
      <c r="B72" t="str">
        <f t="shared" si="8"/>
        <v>40756</v>
      </c>
      <c r="C72" t="str">
        <f t="shared" si="9"/>
        <v>2010</v>
      </c>
      <c r="D72" s="13" t="str">
        <f t="shared" si="10"/>
        <v>Com</v>
      </c>
      <c r="E72">
        <v>73</v>
      </c>
      <c r="F72">
        <v>76</v>
      </c>
      <c r="G72">
        <v>44</v>
      </c>
      <c r="H72">
        <v>40</v>
      </c>
      <c r="I72">
        <v>68</v>
      </c>
      <c r="J72" t="str">
        <f t="shared" si="11"/>
        <v>Pass</v>
      </c>
    </row>
    <row r="73" spans="1:10" hidden="1" x14ac:dyDescent="0.25">
      <c r="A73" t="s">
        <v>92</v>
      </c>
      <c r="B73" t="str">
        <f t="shared" si="8"/>
        <v>68038</v>
      </c>
      <c r="C73" t="str">
        <f t="shared" si="9"/>
        <v>2010</v>
      </c>
      <c r="D73" s="13" t="str">
        <f t="shared" si="10"/>
        <v>Com</v>
      </c>
      <c r="E73">
        <v>86</v>
      </c>
      <c r="F73">
        <v>91</v>
      </c>
      <c r="G73">
        <v>39</v>
      </c>
      <c r="H73">
        <v>49</v>
      </c>
      <c r="I73">
        <v>35</v>
      </c>
      <c r="J73" t="str">
        <f t="shared" si="11"/>
        <v>Fail</v>
      </c>
    </row>
    <row r="74" spans="1:10" hidden="1" x14ac:dyDescent="0.25">
      <c r="A74" t="s">
        <v>93</v>
      </c>
      <c r="B74" t="str">
        <f t="shared" si="8"/>
        <v>67954</v>
      </c>
      <c r="C74" t="str">
        <f t="shared" si="9"/>
        <v>2011</v>
      </c>
      <c r="D74" s="13" t="str">
        <f t="shared" si="10"/>
        <v>Arts</v>
      </c>
      <c r="E74">
        <v>36</v>
      </c>
      <c r="F74">
        <v>92</v>
      </c>
      <c r="G74">
        <v>44</v>
      </c>
      <c r="H74">
        <v>67</v>
      </c>
      <c r="I74">
        <v>61</v>
      </c>
      <c r="J74" t="str">
        <f t="shared" si="11"/>
        <v>Fail</v>
      </c>
    </row>
    <row r="75" spans="1:10" hidden="1" x14ac:dyDescent="0.25">
      <c r="A75" t="s">
        <v>94</v>
      </c>
      <c r="B75" t="str">
        <f t="shared" si="8"/>
        <v>68062</v>
      </c>
      <c r="C75" t="str">
        <f t="shared" si="9"/>
        <v>2012</v>
      </c>
      <c r="D75" s="13" t="str">
        <f t="shared" si="10"/>
        <v>Sc-Bio</v>
      </c>
      <c r="E75">
        <v>89</v>
      </c>
      <c r="F75">
        <v>62</v>
      </c>
      <c r="G75">
        <v>56</v>
      </c>
      <c r="H75">
        <v>39</v>
      </c>
      <c r="I75">
        <v>52</v>
      </c>
      <c r="J75" t="str">
        <f t="shared" si="11"/>
        <v>Pass</v>
      </c>
    </row>
    <row r="76" spans="1:10" hidden="1" x14ac:dyDescent="0.25">
      <c r="A76" t="s">
        <v>95</v>
      </c>
      <c r="B76" t="str">
        <f t="shared" si="8"/>
        <v>99306</v>
      </c>
      <c r="C76" t="str">
        <f t="shared" si="9"/>
        <v>2012</v>
      </c>
      <c r="D76" s="13" t="str">
        <f t="shared" si="10"/>
        <v>Arts</v>
      </c>
      <c r="E76">
        <v>70</v>
      </c>
      <c r="F76">
        <v>54</v>
      </c>
      <c r="G76">
        <v>58</v>
      </c>
      <c r="H76">
        <v>70</v>
      </c>
      <c r="I76">
        <v>46</v>
      </c>
      <c r="J76" t="str">
        <f t="shared" si="11"/>
        <v>Pass</v>
      </c>
    </row>
    <row r="77" spans="1:10" hidden="1" x14ac:dyDescent="0.25">
      <c r="A77" t="s">
        <v>96</v>
      </c>
      <c r="B77" t="str">
        <f t="shared" si="8"/>
        <v>27884</v>
      </c>
      <c r="C77" t="str">
        <f t="shared" si="9"/>
        <v>2011</v>
      </c>
      <c r="D77" s="13" t="str">
        <f t="shared" si="10"/>
        <v>Sc-Pure</v>
      </c>
      <c r="E77">
        <v>88</v>
      </c>
      <c r="F77">
        <v>50</v>
      </c>
      <c r="G77">
        <v>84</v>
      </c>
      <c r="H77">
        <v>36</v>
      </c>
      <c r="I77">
        <v>36</v>
      </c>
      <c r="J77" t="str">
        <f t="shared" si="11"/>
        <v>Fail</v>
      </c>
    </row>
    <row r="78" spans="1:10" hidden="1" x14ac:dyDescent="0.25">
      <c r="A78" t="s">
        <v>97</v>
      </c>
      <c r="B78" t="str">
        <f t="shared" si="8"/>
        <v>61911</v>
      </c>
      <c r="C78" t="str">
        <f t="shared" si="9"/>
        <v>2012</v>
      </c>
      <c r="D78" s="13" t="str">
        <f t="shared" si="10"/>
        <v>Sc-Bio</v>
      </c>
      <c r="E78">
        <v>60</v>
      </c>
      <c r="F78">
        <v>36</v>
      </c>
      <c r="G78">
        <v>52</v>
      </c>
      <c r="H78">
        <v>78</v>
      </c>
      <c r="I78">
        <v>67</v>
      </c>
      <c r="J78" t="str">
        <f t="shared" si="11"/>
        <v>Pass</v>
      </c>
    </row>
    <row r="79" spans="1:10" hidden="1" x14ac:dyDescent="0.25">
      <c r="A79" t="s">
        <v>98</v>
      </c>
      <c r="B79" t="str">
        <f t="shared" si="8"/>
        <v>21861</v>
      </c>
      <c r="C79" t="str">
        <f t="shared" si="9"/>
        <v>2011</v>
      </c>
      <c r="D79" s="13" t="str">
        <f t="shared" si="10"/>
        <v>Sc-Pure</v>
      </c>
      <c r="E79">
        <v>43</v>
      </c>
      <c r="F79">
        <v>36</v>
      </c>
      <c r="G79">
        <v>58</v>
      </c>
      <c r="H79">
        <v>69</v>
      </c>
      <c r="I79">
        <v>87</v>
      </c>
      <c r="J79" t="str">
        <f t="shared" si="11"/>
        <v>Pass</v>
      </c>
    </row>
    <row r="80" spans="1:10" hidden="1" x14ac:dyDescent="0.25">
      <c r="A80" t="s">
        <v>99</v>
      </c>
      <c r="B80" t="str">
        <f t="shared" si="8"/>
        <v>99040</v>
      </c>
      <c r="C80" t="str">
        <f t="shared" si="9"/>
        <v>2011</v>
      </c>
      <c r="D80" s="13" t="str">
        <f t="shared" si="10"/>
        <v>Com</v>
      </c>
      <c r="E80">
        <v>69</v>
      </c>
      <c r="F80">
        <v>47</v>
      </c>
      <c r="G80">
        <v>54</v>
      </c>
      <c r="H80">
        <v>48</v>
      </c>
      <c r="I80">
        <v>74</v>
      </c>
      <c r="J80" t="str">
        <f t="shared" si="11"/>
        <v>Pass</v>
      </c>
    </row>
    <row r="81" spans="1:10" hidden="1" x14ac:dyDescent="0.25">
      <c r="A81" t="s">
        <v>100</v>
      </c>
      <c r="B81" t="str">
        <f t="shared" si="8"/>
        <v>79107</v>
      </c>
      <c r="C81" t="str">
        <f t="shared" si="9"/>
        <v>2011</v>
      </c>
      <c r="D81" s="13" t="str">
        <f t="shared" si="10"/>
        <v>Com</v>
      </c>
      <c r="E81">
        <v>61</v>
      </c>
      <c r="F81">
        <v>35</v>
      </c>
      <c r="G81">
        <v>72</v>
      </c>
      <c r="H81">
        <v>88</v>
      </c>
      <c r="I81">
        <v>35</v>
      </c>
      <c r="J81" t="str">
        <f t="shared" si="11"/>
        <v>Fail</v>
      </c>
    </row>
    <row r="82" spans="1:10" hidden="1" x14ac:dyDescent="0.25">
      <c r="A82" t="s">
        <v>101</v>
      </c>
      <c r="B82" t="str">
        <f t="shared" si="8"/>
        <v>98686</v>
      </c>
      <c r="C82" t="str">
        <f t="shared" si="9"/>
        <v>2012</v>
      </c>
      <c r="D82" s="13" t="str">
        <f t="shared" si="10"/>
        <v>Sc-Pure</v>
      </c>
      <c r="E82">
        <v>84</v>
      </c>
      <c r="F82">
        <v>57</v>
      </c>
      <c r="G82">
        <v>69</v>
      </c>
      <c r="H82">
        <v>41</v>
      </c>
      <c r="I82">
        <v>35</v>
      </c>
      <c r="J82" t="str">
        <f t="shared" si="11"/>
        <v>Pass</v>
      </c>
    </row>
    <row r="83" spans="1:10" hidden="1" x14ac:dyDescent="0.25">
      <c r="A83" t="s">
        <v>102</v>
      </c>
      <c r="B83" t="str">
        <f t="shared" si="8"/>
        <v>68050</v>
      </c>
      <c r="C83" t="str">
        <f t="shared" si="9"/>
        <v>2012</v>
      </c>
      <c r="D83" s="13" t="str">
        <f t="shared" si="10"/>
        <v>Arts</v>
      </c>
      <c r="E83">
        <v>70</v>
      </c>
      <c r="F83">
        <v>38</v>
      </c>
      <c r="G83">
        <v>45</v>
      </c>
      <c r="H83">
        <v>87</v>
      </c>
      <c r="I83">
        <v>38</v>
      </c>
      <c r="J83" t="str">
        <f t="shared" si="11"/>
        <v>Fail</v>
      </c>
    </row>
    <row r="84" spans="1:10" hidden="1" x14ac:dyDescent="0.25">
      <c r="A84" t="s">
        <v>103</v>
      </c>
      <c r="B84" t="str">
        <f t="shared" si="8"/>
        <v>24737</v>
      </c>
      <c r="C84" t="str">
        <f t="shared" si="9"/>
        <v>2011</v>
      </c>
      <c r="D84" s="13" t="str">
        <f t="shared" si="10"/>
        <v>Sc-Bio</v>
      </c>
      <c r="E84">
        <v>45</v>
      </c>
      <c r="F84">
        <v>52</v>
      </c>
      <c r="G84">
        <v>98</v>
      </c>
      <c r="H84">
        <v>40</v>
      </c>
      <c r="I84">
        <v>38</v>
      </c>
      <c r="J84" t="str">
        <f t="shared" si="11"/>
        <v>Pass</v>
      </c>
    </row>
    <row r="85" spans="1:10" hidden="1" x14ac:dyDescent="0.25">
      <c r="A85" t="s">
        <v>104</v>
      </c>
      <c r="B85" t="str">
        <f t="shared" si="8"/>
        <v>68044</v>
      </c>
      <c r="C85" t="str">
        <f t="shared" si="9"/>
        <v>2012</v>
      </c>
      <c r="D85" s="13" t="str">
        <f t="shared" si="10"/>
        <v>Sc-Bio</v>
      </c>
      <c r="E85">
        <v>55</v>
      </c>
      <c r="F85">
        <v>50</v>
      </c>
      <c r="G85">
        <v>53</v>
      </c>
      <c r="H85">
        <v>69</v>
      </c>
      <c r="I85">
        <v>41</v>
      </c>
      <c r="J85" t="str">
        <f t="shared" si="11"/>
        <v>Pass</v>
      </c>
    </row>
    <row r="86" spans="1:10" hidden="1" x14ac:dyDescent="0.25">
      <c r="A86" t="s">
        <v>105</v>
      </c>
      <c r="B86" t="str">
        <f t="shared" si="8"/>
        <v>58592</v>
      </c>
      <c r="C86" t="str">
        <f t="shared" si="9"/>
        <v>2010</v>
      </c>
      <c r="D86" s="13" t="str">
        <f t="shared" si="10"/>
        <v>Arts</v>
      </c>
      <c r="E86">
        <v>36</v>
      </c>
      <c r="F86">
        <v>46</v>
      </c>
      <c r="G86">
        <v>69</v>
      </c>
      <c r="H86">
        <v>77</v>
      </c>
      <c r="I86">
        <v>38</v>
      </c>
      <c r="J86" t="str">
        <f t="shared" si="11"/>
        <v>Fail</v>
      </c>
    </row>
    <row r="87" spans="1:10" hidden="1" x14ac:dyDescent="0.25">
      <c r="A87" t="s">
        <v>106</v>
      </c>
      <c r="B87" t="str">
        <f t="shared" si="8"/>
        <v>40726</v>
      </c>
      <c r="C87" t="str">
        <f t="shared" si="9"/>
        <v>2010</v>
      </c>
      <c r="D87" s="13" t="str">
        <f t="shared" si="10"/>
        <v>Sc-Bio</v>
      </c>
      <c r="E87">
        <v>36</v>
      </c>
      <c r="F87">
        <v>47</v>
      </c>
      <c r="G87">
        <v>71</v>
      </c>
      <c r="H87">
        <v>62</v>
      </c>
      <c r="I87">
        <v>41</v>
      </c>
      <c r="J87" t="str">
        <f t="shared" si="11"/>
        <v>Fail</v>
      </c>
    </row>
    <row r="88" spans="1:10" hidden="1" x14ac:dyDescent="0.25">
      <c r="A88" t="s">
        <v>107</v>
      </c>
      <c r="B88" t="str">
        <f t="shared" si="8"/>
        <v>21858</v>
      </c>
      <c r="C88" t="str">
        <f t="shared" si="9"/>
        <v>2011</v>
      </c>
      <c r="D88" s="13" t="str">
        <f t="shared" si="10"/>
        <v>Com</v>
      </c>
      <c r="E88">
        <v>44</v>
      </c>
      <c r="F88">
        <v>66</v>
      </c>
      <c r="G88">
        <v>74</v>
      </c>
      <c r="H88">
        <v>35</v>
      </c>
      <c r="I88">
        <v>36</v>
      </c>
      <c r="J88" t="str">
        <f t="shared" si="11"/>
        <v>Fail</v>
      </c>
    </row>
    <row r="89" spans="1:10" x14ac:dyDescent="0.25">
      <c r="A89" t="s">
        <v>32</v>
      </c>
      <c r="B89" t="str">
        <f t="shared" si="8"/>
        <v>96236</v>
      </c>
      <c r="C89" t="str">
        <f t="shared" si="9"/>
        <v>2010</v>
      </c>
      <c r="D89" s="13" t="str">
        <f t="shared" si="10"/>
        <v>Sc-Pure</v>
      </c>
      <c r="E89">
        <v>68</v>
      </c>
      <c r="F89">
        <v>93</v>
      </c>
      <c r="G89">
        <v>69</v>
      </c>
      <c r="H89">
        <v>64</v>
      </c>
      <c r="I89">
        <v>92</v>
      </c>
      <c r="J89" t="str">
        <f t="shared" si="11"/>
        <v>Pass</v>
      </c>
    </row>
    <row r="91" spans="1:10" x14ac:dyDescent="0.25">
      <c r="A91" s="1" t="s">
        <v>14</v>
      </c>
      <c r="B91">
        <v>2010</v>
      </c>
      <c r="C91">
        <v>2011</v>
      </c>
      <c r="D91">
        <v>2012</v>
      </c>
      <c r="G91" s="3" t="s">
        <v>10</v>
      </c>
      <c r="H91" s="4" t="s">
        <v>12</v>
      </c>
    </row>
    <row r="92" spans="1:10" x14ac:dyDescent="0.25">
      <c r="A92" s="13" t="s">
        <v>12</v>
      </c>
      <c r="B92">
        <f t="shared" ref="B92:D95" si="12">COUNTIFS($C$3:$C$89,B$91,$D$3:$D$89,$A92,$J$3:$J$89,"Pass")</f>
        <v>2</v>
      </c>
      <c r="C92">
        <f t="shared" si="12"/>
        <v>13</v>
      </c>
      <c r="D92">
        <f t="shared" si="12"/>
        <v>4</v>
      </c>
      <c r="G92" s="5" t="s">
        <v>11</v>
      </c>
      <c r="H92" s="6" t="s">
        <v>109</v>
      </c>
    </row>
    <row r="93" spans="1:10" x14ac:dyDescent="0.25">
      <c r="A93" s="13" t="s">
        <v>109</v>
      </c>
      <c r="B93">
        <f t="shared" si="12"/>
        <v>7</v>
      </c>
      <c r="C93">
        <f t="shared" si="12"/>
        <v>5</v>
      </c>
      <c r="D93">
        <f t="shared" si="12"/>
        <v>4</v>
      </c>
      <c r="G93" s="5" t="s">
        <v>20</v>
      </c>
      <c r="H93" s="6" t="s">
        <v>110</v>
      </c>
      <c r="J93" s="11"/>
    </row>
    <row r="94" spans="1:10" x14ac:dyDescent="0.25">
      <c r="A94" s="13" t="s">
        <v>111</v>
      </c>
      <c r="B94">
        <f t="shared" si="12"/>
        <v>6</v>
      </c>
      <c r="C94">
        <f t="shared" si="12"/>
        <v>5</v>
      </c>
      <c r="D94">
        <f t="shared" si="12"/>
        <v>8</v>
      </c>
      <c r="G94" s="7" t="s">
        <v>21</v>
      </c>
      <c r="H94" s="8" t="s">
        <v>111</v>
      </c>
    </row>
    <row r="95" spans="1:10" x14ac:dyDescent="0.25">
      <c r="A95" s="13" t="s">
        <v>110</v>
      </c>
      <c r="B95">
        <f t="shared" si="12"/>
        <v>5</v>
      </c>
      <c r="C95">
        <f t="shared" si="12"/>
        <v>6</v>
      </c>
      <c r="D95">
        <f t="shared" si="12"/>
        <v>9</v>
      </c>
    </row>
    <row r="97" spans="1:8" x14ac:dyDescent="0.25">
      <c r="A97" t="s">
        <v>15</v>
      </c>
    </row>
    <row r="98" spans="1:8" x14ac:dyDescent="0.25">
      <c r="A98" s="2">
        <f>DAVERAGE(marks_db,H98,G98:H99)</f>
        <v>74.95</v>
      </c>
      <c r="B98" s="9" t="s">
        <v>12</v>
      </c>
      <c r="C98" s="9" t="s">
        <v>109</v>
      </c>
      <c r="D98" s="9" t="s">
        <v>110</v>
      </c>
      <c r="E98" s="9" t="s">
        <v>111</v>
      </c>
      <c r="G98" t="s">
        <v>3</v>
      </c>
      <c r="H98" t="s">
        <v>4</v>
      </c>
    </row>
    <row r="99" spans="1:8" x14ac:dyDescent="0.25">
      <c r="A99" s="9" t="s">
        <v>4</v>
      </c>
      <c r="B99" s="14">
        <f t="dataTable" ref="B99:E103" dt2D="1" dtr="1" r1="G99" r2="H98"/>
        <v>74.95</v>
      </c>
      <c r="C99" s="14">
        <v>65.10526315789474</v>
      </c>
      <c r="D99" s="14">
        <v>64.652173913043484</v>
      </c>
      <c r="E99" s="14">
        <v>68.368421052631575</v>
      </c>
      <c r="G99" t="s">
        <v>12</v>
      </c>
      <c r="H99" t="s">
        <v>16</v>
      </c>
    </row>
    <row r="100" spans="1:8" x14ac:dyDescent="0.25">
      <c r="A100" s="9" t="s">
        <v>5</v>
      </c>
      <c r="B100" s="14">
        <v>66.095238095238102</v>
      </c>
      <c r="C100" s="14">
        <v>70.8125</v>
      </c>
      <c r="D100" s="14">
        <v>71.25</v>
      </c>
      <c r="E100" s="14">
        <v>65.400000000000006</v>
      </c>
    </row>
    <row r="101" spans="1:8" x14ac:dyDescent="0.25">
      <c r="A101" s="9" t="s">
        <v>6</v>
      </c>
      <c r="B101" s="14">
        <v>70.318181818181813</v>
      </c>
      <c r="C101" s="14">
        <v>69.111111111111114</v>
      </c>
      <c r="D101" s="14">
        <v>69.19047619047619</v>
      </c>
      <c r="E101" s="14">
        <v>75.523809523809518</v>
      </c>
    </row>
    <row r="102" spans="1:8" x14ac:dyDescent="0.25">
      <c r="A102" s="9" t="s">
        <v>7</v>
      </c>
      <c r="B102" s="14">
        <v>69.739130434782609</v>
      </c>
      <c r="C102" s="14">
        <v>73.722222222222229</v>
      </c>
      <c r="D102" s="14">
        <v>69.227272727272734</v>
      </c>
      <c r="E102" s="14">
        <v>70.578947368421055</v>
      </c>
    </row>
    <row r="103" spans="1:8" x14ac:dyDescent="0.25">
      <c r="A103" s="9" t="s">
        <v>8</v>
      </c>
      <c r="B103" s="14">
        <v>76.150000000000006</v>
      </c>
      <c r="C103" s="14">
        <v>63.06666666666667</v>
      </c>
      <c r="D103" s="14">
        <v>78.473684210526315</v>
      </c>
      <c r="E103" s="14">
        <v>68.238095238095241</v>
      </c>
    </row>
    <row r="105" spans="1:8" x14ac:dyDescent="0.25">
      <c r="A105" t="s">
        <v>17</v>
      </c>
      <c r="B105" t="str">
        <f>INDEX(B3:B89,MATCH(DMAX(marks_db,E2,D105:E106),E3:E89,0))</f>
        <v>68041</v>
      </c>
      <c r="D105" t="s">
        <v>3</v>
      </c>
      <c r="E105" t="s">
        <v>2</v>
      </c>
      <c r="G105" t="s">
        <v>18</v>
      </c>
    </row>
    <row r="106" spans="1:8" x14ac:dyDescent="0.25">
      <c r="D106" t="s">
        <v>12</v>
      </c>
      <c r="E106">
        <v>2010</v>
      </c>
      <c r="G106" t="b">
        <f>(MAX(E3:I3)-MIN(E3:I3))&gt;30</f>
        <v>1</v>
      </c>
      <c r="H106">
        <f>DCOUNT(marks_db,,G105:G106)</f>
        <v>71</v>
      </c>
    </row>
  </sheetData>
  <sortState ref="A4:J90">
    <sortCondition ref="B4:B90"/>
  </sortState>
  <conditionalFormatting sqref="A3:A89">
    <cfRule type="expression" dxfId="0" priority="1">
      <formula>AVERAGE(E3:I3)&gt;=80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marks_db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2013-07-31T05:47:40Z</dcterms:created>
  <dcterms:modified xsi:type="dcterms:W3CDTF">2013-08-07T05:52:46Z</dcterms:modified>
</cp:coreProperties>
</file>