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>
    <definedName localSheetId="0" name="solver_adj">Sheet2!$C$4:$D$4</definedName>
    <definedName localSheetId="0" name="solver_lhs5">Sheet2!$E$13</definedName>
    <definedName localSheetId="0" name="solver_rhs1">Sheet2!$G$9</definedName>
    <definedName localSheetId="0" name="solver_rhs2">Sheet2!$G$10</definedName>
    <definedName localSheetId="0" name="solver_rhs4">Sheet2!$G$12</definedName>
    <definedName localSheetId="0" name="solver_lhs1">Sheet2!$E$9</definedName>
    <definedName localSheetId="0" name="solver_lhs4">Sheet2!$E$12</definedName>
    <definedName localSheetId="0" name="solver_lhs2">Sheet2!$E$10</definedName>
    <definedName localSheetId="0" name="solver_rhs3">Sheet2!$G$11</definedName>
    <definedName localSheetId="0" name="solver_opt">Sheet2!$C$6</definedName>
    <definedName localSheetId="0" name="solver_lhs3">Sheet2!$E$11</definedName>
    <definedName localSheetId="0" name="solver_rhs5">Sheet2!$G$13</definedName>
  </definedNames>
  <calcPr/>
</workbook>
</file>

<file path=xl/sharedStrings.xml><?xml version="1.0" encoding="utf-8"?>
<sst xmlns="http://schemas.openxmlformats.org/spreadsheetml/2006/main" count="31" uniqueCount="22">
  <si>
    <t xml:space="preserve">Decision: How many units of Facet to be stocked up?
C.P = 15000 (if stocked up 100,200,300)
C.P = 13500 (if stocked up above 300 upto 500)
S.P = 20,000 (if sold within 3 months)
S.P = 10,000 (after 3 months, if F2 is released, probability 0.6)
S.P = 12,500 (after 3 months, if F2 is not released, probability 0.4)
There are two approaches to solve problems of Decision under Risk: Expected value approach and expected regret approach. Here, since we do not have the probability of how many units will be sold in 3 months, we cannot go with the expected value approach.
Expected regret approach framework:
Step 1: We find out contribution per unit based on whatever parameters might be affecting it. 
Step2: Formulate table with all scenarios in columns and all Strategies in rows.
Step 3: Formulate a table for payoffs under each scenario for each strategy. 
Step 4: Calculate the regret values for each value in table
Step 5: Calculate the expected regret values (by merging all scenarios i.e both tables) based on the probability given in the data. </t>
  </si>
  <si>
    <t xml:space="preserve">Step 1: Find contribution for each scenario where there can be a change in contribution. </t>
  </si>
  <si>
    <t>Decisions</t>
  </si>
  <si>
    <t>Within 3 months</t>
  </si>
  <si>
    <t>After 3 months</t>
  </si>
  <si>
    <t>F2 launched</t>
  </si>
  <si>
    <t>F2 not launched</t>
  </si>
  <si>
    <t>&lt;= 300 units</t>
  </si>
  <si>
    <t>400,500 units</t>
  </si>
  <si>
    <t>Step 2: Formulate the table with all scenarios and probable strategies</t>
  </si>
  <si>
    <t>Left stock amount that will be sold after 3 months</t>
  </si>
  <si>
    <t>Strategies</t>
  </si>
  <si>
    <t>Sold within three months</t>
  </si>
  <si>
    <t>Stock</t>
  </si>
  <si>
    <t>Step 3: Formulate the tables for two scenarios: One with F2 launch and one without F2 launch</t>
  </si>
  <si>
    <t>F2 Launched Scenario. (payoffs)</t>
  </si>
  <si>
    <t>F2 Not launched Scenario. (payoffs)</t>
  </si>
  <si>
    <t>max payoff</t>
  </si>
  <si>
    <t xml:space="preserve">Step 4: Calculate the regret value for each value of the table. </t>
  </si>
  <si>
    <t>F2 Launched Scenario. (regret)</t>
  </si>
  <si>
    <t>F2 not launched Scenario. (regret)</t>
  </si>
  <si>
    <t xml:space="preserve">Step 5: Calculate the expected regret values based on the probability given in the data.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</si>
</sst>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rgb="FFFFFF00"/>
      </patternFill>
    </fill>
  </fills>
  <borders count="11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shrinkToFit="0" vertical="top" wrapText="1"/>
    </xf>
    <xf borderId="0" fillId="0" fontId="0" numFmtId="0" xfId="0" applyAlignment="1" applyFont="1">
      <alignment shrinkToFit="0" wrapText="1"/>
    </xf>
    <xf borderId="1" fillId="2" fontId="1" numFmtId="0" xfId="0" applyAlignment="1" applyBorder="1" applyFill="1" applyFont="1">
      <alignment horizontal="left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wrapText="1"/>
    </xf>
    <xf borderId="6" fillId="0" fontId="1" numFmtId="0" xfId="0" applyAlignment="1" applyBorder="1" applyFont="1">
      <alignment horizontal="center" shrinkToFit="0" wrapText="1"/>
    </xf>
    <xf borderId="7" fillId="0" fontId="2" numFmtId="0" xfId="0" applyBorder="1" applyFont="1"/>
    <xf borderId="8" fillId="0" fontId="2" numFmtId="0" xfId="0" applyBorder="1" applyFont="1"/>
    <xf borderId="5" fillId="3" fontId="0" numFmtId="0" xfId="0" applyAlignment="1" applyBorder="1" applyFont="1">
      <alignment horizontal="center" shrinkToFit="0" wrapText="1"/>
    </xf>
    <xf borderId="5" fillId="0" fontId="0" numFmtId="0" xfId="0" applyAlignment="1" applyBorder="1" applyFont="1">
      <alignment horizontal="center" shrinkToFit="0" wrapText="1"/>
    </xf>
    <xf borderId="9" fillId="0" fontId="2" numFmtId="0" xfId="0" applyBorder="1" applyFont="1"/>
    <xf borderId="5" fillId="4" fontId="1" numFmtId="0" xfId="0" applyAlignment="1" applyBorder="1" applyFill="1" applyFont="1">
      <alignment horizontal="center" shrinkToFit="0" wrapText="1"/>
    </xf>
    <xf borderId="5" fillId="4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5" fillId="5" fontId="1" numFmtId="0" xfId="0" applyAlignment="1" applyBorder="1" applyFill="1" applyFont="1">
      <alignment horizontal="center" shrinkToFit="0" wrapText="1"/>
    </xf>
    <xf borderId="10" fillId="5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9.43"/>
  </cols>
  <sheetData>
    <row r="1" ht="14.25" customHeight="1">
      <c r="A1" s="1" t="s">
        <v>0</v>
      </c>
      <c r="L1" s="2"/>
      <c r="M1" s="2"/>
      <c r="N1" s="2"/>
      <c r="O1" s="2"/>
      <c r="P1" s="2"/>
      <c r="Q1" s="2"/>
    </row>
    <row r="2" ht="14.25" customHeight="1">
      <c r="L2" s="2"/>
      <c r="M2" s="2"/>
      <c r="N2" s="2"/>
      <c r="O2" s="2"/>
      <c r="P2" s="2"/>
      <c r="Q2" s="2"/>
    </row>
    <row r="3" ht="14.25" customHeight="1">
      <c r="L3" s="2"/>
      <c r="M3" s="2"/>
      <c r="N3" s="2"/>
      <c r="O3" s="2"/>
      <c r="P3" s="2"/>
      <c r="Q3" s="2"/>
    </row>
    <row r="4" ht="14.25" customHeight="1">
      <c r="L4" s="2"/>
      <c r="M4" s="2"/>
      <c r="N4" s="2"/>
      <c r="O4" s="2"/>
      <c r="P4" s="2"/>
      <c r="Q4" s="2"/>
    </row>
    <row r="5" ht="14.25" customHeight="1">
      <c r="L5" s="2"/>
      <c r="M5" s="2"/>
      <c r="N5" s="2"/>
      <c r="O5" s="2"/>
      <c r="P5" s="2"/>
      <c r="Q5" s="2"/>
    </row>
    <row r="6" ht="14.25" customHeight="1">
      <c r="L6" s="2"/>
      <c r="M6" s="2"/>
      <c r="N6" s="2"/>
      <c r="O6" s="2"/>
      <c r="P6" s="2"/>
      <c r="Q6" s="2"/>
    </row>
    <row r="7" ht="14.25" customHeight="1">
      <c r="L7" s="2"/>
      <c r="M7" s="2"/>
      <c r="N7" s="2"/>
      <c r="O7" s="2"/>
      <c r="P7" s="2"/>
      <c r="Q7" s="2"/>
    </row>
    <row r="8" ht="14.25" customHeight="1">
      <c r="L8" s="2"/>
      <c r="M8" s="2"/>
      <c r="N8" s="2"/>
      <c r="O8" s="2"/>
      <c r="P8" s="2"/>
      <c r="Q8" s="2"/>
    </row>
    <row r="9" ht="14.25" customHeight="1">
      <c r="L9" s="2"/>
      <c r="M9" s="2"/>
      <c r="N9" s="2"/>
      <c r="O9" s="2"/>
      <c r="P9" s="2"/>
      <c r="Q9" s="2"/>
    </row>
    <row r="10" ht="14.25" customHeight="1">
      <c r="L10" s="2"/>
      <c r="M10" s="2"/>
      <c r="N10" s="2"/>
      <c r="O10" s="2"/>
      <c r="P10" s="2"/>
      <c r="Q10" s="2"/>
    </row>
    <row r="11" ht="14.25" customHeight="1">
      <c r="L11" s="2"/>
      <c r="M11" s="2"/>
      <c r="N11" s="2"/>
      <c r="O11" s="2"/>
      <c r="P11" s="2"/>
      <c r="Q11" s="2"/>
    </row>
    <row r="12" ht="14.25" customHeight="1">
      <c r="L12" s="2"/>
      <c r="M12" s="2"/>
      <c r="N12" s="2"/>
      <c r="O12" s="2"/>
      <c r="P12" s="2"/>
      <c r="Q12" s="2"/>
    </row>
    <row r="13" ht="14.25" customHeight="1">
      <c r="L13" s="2"/>
      <c r="M13" s="2"/>
      <c r="N13" s="2"/>
      <c r="O13" s="2"/>
      <c r="P13" s="2"/>
      <c r="Q13" s="2"/>
    </row>
    <row r="14" ht="14.25" customHeight="1">
      <c r="L14" s="2"/>
      <c r="M14" s="2"/>
      <c r="N14" s="2"/>
      <c r="O14" s="2"/>
      <c r="P14" s="2"/>
      <c r="Q14" s="2"/>
    </row>
    <row r="15" ht="14.25" customHeight="1">
      <c r="L15" s="2"/>
      <c r="M15" s="2"/>
      <c r="N15" s="2"/>
      <c r="O15" s="2"/>
      <c r="P15" s="2"/>
      <c r="Q15" s="2"/>
    </row>
    <row r="16" ht="14.25" customHeight="1">
      <c r="L16" s="2"/>
      <c r="M16" s="2"/>
      <c r="N16" s="2"/>
      <c r="O16" s="2"/>
      <c r="P16" s="2"/>
      <c r="Q16" s="2"/>
    </row>
    <row r="17" ht="14.25" customHeight="1">
      <c r="L17" s="2"/>
      <c r="M17" s="2"/>
      <c r="N17" s="2"/>
      <c r="O17" s="2"/>
      <c r="P17" s="2"/>
      <c r="Q17" s="2"/>
    </row>
    <row r="18" ht="14.25" customHeight="1">
      <c r="L18" s="2"/>
      <c r="M18" s="2"/>
      <c r="N18" s="2"/>
      <c r="O18" s="2"/>
      <c r="P18" s="2"/>
      <c r="Q18" s="2"/>
    </row>
    <row r="19" ht="14.25" customHeight="1">
      <c r="L19" s="2"/>
      <c r="M19" s="2"/>
      <c r="N19" s="2"/>
      <c r="O19" s="2"/>
      <c r="P19" s="2"/>
      <c r="Q19" s="2"/>
    </row>
    <row r="20" ht="14.25" customHeight="1">
      <c r="L20" s="2"/>
      <c r="M20" s="2"/>
      <c r="N20" s="2"/>
      <c r="O20" s="2"/>
      <c r="P20" s="2"/>
      <c r="Q20" s="2"/>
    </row>
    <row r="21" ht="14.25" customHeight="1">
      <c r="L21" s="2"/>
      <c r="M21" s="2"/>
      <c r="N21" s="2"/>
      <c r="O21" s="2"/>
      <c r="P21" s="2"/>
      <c r="Q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ht="14.25" customHeight="1">
      <c r="A23" s="3" t="s">
        <v>1</v>
      </c>
      <c r="B23" s="4"/>
      <c r="C23" s="4"/>
      <c r="D23" s="4"/>
      <c r="E23" s="4"/>
      <c r="F23" s="4"/>
      <c r="G23" s="4"/>
      <c r="H23" s="4"/>
      <c r="I23" s="4"/>
      <c r="J23" s="4"/>
      <c r="K23" s="5"/>
      <c r="L23" s="2"/>
      <c r="M23" s="2"/>
      <c r="N23" s="2"/>
      <c r="O23" s="2"/>
      <c r="P23" s="2"/>
      <c r="Q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ht="14.25" customHeight="1">
      <c r="A25" s="6" t="s">
        <v>2</v>
      </c>
      <c r="B25" s="7" t="s">
        <v>3</v>
      </c>
      <c r="C25" s="8" t="s">
        <v>4</v>
      </c>
      <c r="D25" s="9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ht="30.75" customHeight="1">
      <c r="A26" s="10"/>
      <c r="B26" s="7"/>
      <c r="C26" s="7" t="s">
        <v>5</v>
      </c>
      <c r="D26" s="7" t="s">
        <v>6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ht="14.25" customHeight="1">
      <c r="A27" s="11" t="s">
        <v>7</v>
      </c>
      <c r="B27" s="12" t="str">
        <f>20000-15000</f>
        <v>5000</v>
      </c>
      <c r="C27" s="12" t="str">
        <f>10000-15000</f>
        <v>-5000</v>
      </c>
      <c r="D27" s="12" t="str">
        <f>12500-15000</f>
        <v>-2500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ht="14.25" customHeight="1">
      <c r="A28" s="11" t="s">
        <v>8</v>
      </c>
      <c r="B28" s="12" t="str">
        <f>20000-13500</f>
        <v>6500</v>
      </c>
      <c r="C28" s="12" t="str">
        <f>10000-13500</f>
        <v>-3500</v>
      </c>
      <c r="D28" s="12" t="str">
        <f>12500-13500</f>
        <v>-1000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ht="14.25" customHeight="1">
      <c r="A30" s="3" t="s">
        <v>9</v>
      </c>
      <c r="B30" s="4"/>
      <c r="C30" s="4"/>
      <c r="D30" s="4"/>
      <c r="E30" s="4"/>
      <c r="F30" s="4"/>
      <c r="G30" s="4"/>
      <c r="H30" s="4"/>
      <c r="I30" s="4"/>
      <c r="J30" s="4"/>
      <c r="K30" s="5"/>
      <c r="L30" s="2"/>
      <c r="M30" s="2"/>
      <c r="N30" s="2"/>
      <c r="O30" s="2"/>
      <c r="P30" s="2"/>
      <c r="Q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8" t="s">
        <v>10</v>
      </c>
      <c r="K31" s="13"/>
      <c r="L31" s="13"/>
      <c r="M31" s="13"/>
      <c r="N31" s="13"/>
      <c r="O31" s="13"/>
      <c r="P31" s="9"/>
      <c r="Q31" s="2"/>
    </row>
    <row r="32" ht="14.25" customHeight="1">
      <c r="A32" s="14" t="s">
        <v>11</v>
      </c>
      <c r="B32" s="8" t="s">
        <v>12</v>
      </c>
      <c r="C32" s="13"/>
      <c r="D32" s="13"/>
      <c r="E32" s="13"/>
      <c r="F32" s="13"/>
      <c r="G32" s="9"/>
      <c r="H32" s="2"/>
      <c r="I32" s="2"/>
      <c r="J32" s="14" t="s">
        <v>11</v>
      </c>
      <c r="K32" s="8" t="s">
        <v>12</v>
      </c>
      <c r="L32" s="13"/>
      <c r="M32" s="13"/>
      <c r="N32" s="13"/>
      <c r="O32" s="13"/>
      <c r="P32" s="9"/>
      <c r="Q32" s="2"/>
    </row>
    <row r="33" ht="14.25" customHeight="1">
      <c r="A33" s="15" t="s">
        <v>13</v>
      </c>
      <c r="B33" s="16">
        <v>0.0</v>
      </c>
      <c r="C33" s="16">
        <v>100.0</v>
      </c>
      <c r="D33" s="16">
        <v>200.0</v>
      </c>
      <c r="E33" s="16">
        <v>300.0</v>
      </c>
      <c r="F33" s="16">
        <v>400.0</v>
      </c>
      <c r="G33" s="16">
        <v>500.0</v>
      </c>
      <c r="H33" s="17"/>
      <c r="I33" s="17"/>
      <c r="J33" s="15" t="s">
        <v>13</v>
      </c>
      <c r="K33" s="16">
        <v>0.0</v>
      </c>
      <c r="L33" s="16">
        <v>100.0</v>
      </c>
      <c r="M33" s="16">
        <v>200.0</v>
      </c>
      <c r="N33" s="16">
        <v>300.0</v>
      </c>
      <c r="O33" s="16">
        <v>400.0</v>
      </c>
      <c r="P33" s="16">
        <v>500.0</v>
      </c>
      <c r="Q33" s="17"/>
    </row>
    <row r="34" ht="14.25" customHeight="1">
      <c r="A34" s="14">
        <v>100.0</v>
      </c>
      <c r="B34" s="12" t="str">
        <f t="shared" ref="B34:G34" si="1">MIN($A34,B$33)</f>
        <v>0</v>
      </c>
      <c r="C34" s="12" t="str">
        <f t="shared" si="1"/>
        <v>100</v>
      </c>
      <c r="D34" s="12" t="str">
        <f t="shared" si="1"/>
        <v>100</v>
      </c>
      <c r="E34" s="12" t="str">
        <f t="shared" si="1"/>
        <v>100</v>
      </c>
      <c r="F34" s="12" t="str">
        <f t="shared" si="1"/>
        <v>100</v>
      </c>
      <c r="G34" s="12" t="str">
        <f t="shared" si="1"/>
        <v>100</v>
      </c>
      <c r="H34" s="2"/>
      <c r="I34" s="2"/>
      <c r="J34" s="14">
        <v>100.0</v>
      </c>
      <c r="K34" s="12" t="str">
        <f t="shared" ref="K34:P34" si="2">$A34-B34</f>
        <v>100</v>
      </c>
      <c r="L34" s="12" t="str">
        <f t="shared" si="2"/>
        <v>0</v>
      </c>
      <c r="M34" s="12" t="str">
        <f t="shared" si="2"/>
        <v>0</v>
      </c>
      <c r="N34" s="12" t="str">
        <f t="shared" si="2"/>
        <v>0</v>
      </c>
      <c r="O34" s="12" t="str">
        <f t="shared" si="2"/>
        <v>0</v>
      </c>
      <c r="P34" s="12" t="str">
        <f t="shared" si="2"/>
        <v>0</v>
      </c>
      <c r="Q34" s="2"/>
    </row>
    <row r="35" ht="14.25" customHeight="1">
      <c r="A35" s="14">
        <v>200.0</v>
      </c>
      <c r="B35" s="12" t="str">
        <f t="shared" ref="B35:G35" si="3">MIN($A35,B$33)</f>
        <v>0</v>
      </c>
      <c r="C35" s="12" t="str">
        <f t="shared" si="3"/>
        <v>100</v>
      </c>
      <c r="D35" s="12" t="str">
        <f t="shared" si="3"/>
        <v>200</v>
      </c>
      <c r="E35" s="12" t="str">
        <f t="shared" si="3"/>
        <v>200</v>
      </c>
      <c r="F35" s="12" t="str">
        <f t="shared" si="3"/>
        <v>200</v>
      </c>
      <c r="G35" s="12" t="str">
        <f t="shared" si="3"/>
        <v>200</v>
      </c>
      <c r="H35" s="2"/>
      <c r="I35" s="2"/>
      <c r="J35" s="14">
        <v>200.0</v>
      </c>
      <c r="K35" s="12" t="str">
        <f t="shared" ref="K35:P35" si="4">$A35-B35</f>
        <v>200</v>
      </c>
      <c r="L35" s="12" t="str">
        <f t="shared" si="4"/>
        <v>100</v>
      </c>
      <c r="M35" s="12" t="str">
        <f t="shared" si="4"/>
        <v>0</v>
      </c>
      <c r="N35" s="12" t="str">
        <f t="shared" si="4"/>
        <v>0</v>
      </c>
      <c r="O35" s="12" t="str">
        <f t="shared" si="4"/>
        <v>0</v>
      </c>
      <c r="P35" s="12" t="str">
        <f t="shared" si="4"/>
        <v>0</v>
      </c>
      <c r="Q35" s="2"/>
    </row>
    <row r="36" ht="14.25" customHeight="1">
      <c r="A36" s="14">
        <v>300.0</v>
      </c>
      <c r="B36" s="12" t="str">
        <f t="shared" ref="B36:G36" si="5">MIN($A36,B$33)</f>
        <v>0</v>
      </c>
      <c r="C36" s="12" t="str">
        <f t="shared" si="5"/>
        <v>100</v>
      </c>
      <c r="D36" s="12" t="str">
        <f t="shared" si="5"/>
        <v>200</v>
      </c>
      <c r="E36" s="12" t="str">
        <f t="shared" si="5"/>
        <v>300</v>
      </c>
      <c r="F36" s="12" t="str">
        <f t="shared" si="5"/>
        <v>300</v>
      </c>
      <c r="G36" s="12" t="str">
        <f t="shared" si="5"/>
        <v>300</v>
      </c>
      <c r="H36" s="2"/>
      <c r="I36" s="2"/>
      <c r="J36" s="14">
        <v>300.0</v>
      </c>
      <c r="K36" s="12" t="str">
        <f t="shared" ref="K36:P36" si="6">$A36-B36</f>
        <v>300</v>
      </c>
      <c r="L36" s="12" t="str">
        <f t="shared" si="6"/>
        <v>200</v>
      </c>
      <c r="M36" s="12" t="str">
        <f t="shared" si="6"/>
        <v>100</v>
      </c>
      <c r="N36" s="12" t="str">
        <f t="shared" si="6"/>
        <v>0</v>
      </c>
      <c r="O36" s="12" t="str">
        <f t="shared" si="6"/>
        <v>0</v>
      </c>
      <c r="P36" s="12" t="str">
        <f t="shared" si="6"/>
        <v>0</v>
      </c>
      <c r="Q36" s="2"/>
    </row>
    <row r="37" ht="14.25" customHeight="1">
      <c r="A37" s="14">
        <v>400.0</v>
      </c>
      <c r="B37" s="12" t="str">
        <f t="shared" ref="B37:G37" si="7">MIN($A37,B$33)</f>
        <v>0</v>
      </c>
      <c r="C37" s="12" t="str">
        <f t="shared" si="7"/>
        <v>100</v>
      </c>
      <c r="D37" s="12" t="str">
        <f t="shared" si="7"/>
        <v>200</v>
      </c>
      <c r="E37" s="12" t="str">
        <f t="shared" si="7"/>
        <v>300</v>
      </c>
      <c r="F37" s="12" t="str">
        <f t="shared" si="7"/>
        <v>400</v>
      </c>
      <c r="G37" s="12" t="str">
        <f t="shared" si="7"/>
        <v>400</v>
      </c>
      <c r="H37" s="2"/>
      <c r="I37" s="2"/>
      <c r="J37" s="14">
        <v>400.0</v>
      </c>
      <c r="K37" s="12" t="str">
        <f t="shared" ref="K37:P37" si="8">$A37-B37</f>
        <v>400</v>
      </c>
      <c r="L37" s="12" t="str">
        <f t="shared" si="8"/>
        <v>300</v>
      </c>
      <c r="M37" s="12" t="str">
        <f t="shared" si="8"/>
        <v>200</v>
      </c>
      <c r="N37" s="12" t="str">
        <f t="shared" si="8"/>
        <v>100</v>
      </c>
      <c r="O37" s="12" t="str">
        <f t="shared" si="8"/>
        <v>0</v>
      </c>
      <c r="P37" s="12" t="str">
        <f t="shared" si="8"/>
        <v>0</v>
      </c>
      <c r="Q37" s="2"/>
    </row>
    <row r="38" ht="14.25" customHeight="1">
      <c r="A38" s="14">
        <v>500.0</v>
      </c>
      <c r="B38" s="12" t="str">
        <f t="shared" ref="B38:G38" si="9">MIN($A38,B$33)</f>
        <v>0</v>
      </c>
      <c r="C38" s="12" t="str">
        <f t="shared" si="9"/>
        <v>100</v>
      </c>
      <c r="D38" s="12" t="str">
        <f t="shared" si="9"/>
        <v>200</v>
      </c>
      <c r="E38" s="12" t="str">
        <f t="shared" si="9"/>
        <v>300</v>
      </c>
      <c r="F38" s="12" t="str">
        <f t="shared" si="9"/>
        <v>400</v>
      </c>
      <c r="G38" s="12" t="str">
        <f t="shared" si="9"/>
        <v>500</v>
      </c>
      <c r="H38" s="2"/>
      <c r="I38" s="2"/>
      <c r="J38" s="14">
        <v>500.0</v>
      </c>
      <c r="K38" s="12" t="str">
        <f t="shared" ref="K38:P38" si="10">$A38-B38</f>
        <v>500</v>
      </c>
      <c r="L38" s="12" t="str">
        <f t="shared" si="10"/>
        <v>400</v>
      </c>
      <c r="M38" s="12" t="str">
        <f t="shared" si="10"/>
        <v>300</v>
      </c>
      <c r="N38" s="12" t="str">
        <f t="shared" si="10"/>
        <v>200</v>
      </c>
      <c r="O38" s="12" t="str">
        <f t="shared" si="10"/>
        <v>100</v>
      </c>
      <c r="P38" s="12" t="str">
        <f t="shared" si="10"/>
        <v>0</v>
      </c>
      <c r="Q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ht="14.25" customHeight="1">
      <c r="A40" s="3" t="s">
        <v>14</v>
      </c>
      <c r="B40" s="4"/>
      <c r="C40" s="4"/>
      <c r="D40" s="4"/>
      <c r="E40" s="4"/>
      <c r="F40" s="4"/>
      <c r="G40" s="4"/>
      <c r="H40" s="4"/>
      <c r="I40" s="4"/>
      <c r="J40" s="4"/>
      <c r="K40" s="5"/>
      <c r="L40" s="2"/>
      <c r="M40" s="2"/>
      <c r="N40" s="2"/>
      <c r="O40" s="2"/>
      <c r="P40" s="2"/>
      <c r="Q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ht="14.25" customHeight="1">
      <c r="A42" s="8" t="s">
        <v>15</v>
      </c>
      <c r="B42" s="13"/>
      <c r="C42" s="13"/>
      <c r="D42" s="13"/>
      <c r="E42" s="13"/>
      <c r="F42" s="13"/>
      <c r="G42" s="9"/>
      <c r="H42" s="2"/>
      <c r="I42" s="2"/>
      <c r="J42" s="8" t="s">
        <v>16</v>
      </c>
      <c r="K42" s="13"/>
      <c r="L42" s="13"/>
      <c r="M42" s="13"/>
      <c r="N42" s="13"/>
      <c r="O42" s="13"/>
      <c r="P42" s="9"/>
      <c r="Q42" s="2"/>
    </row>
    <row r="43" ht="14.25" customHeight="1">
      <c r="A43" s="16" t="s">
        <v>13</v>
      </c>
      <c r="B43" s="16">
        <v>0.0</v>
      </c>
      <c r="C43" s="16">
        <v>100.0</v>
      </c>
      <c r="D43" s="16">
        <v>200.0</v>
      </c>
      <c r="E43" s="16">
        <v>300.0</v>
      </c>
      <c r="F43" s="16">
        <v>400.0</v>
      </c>
      <c r="G43" s="16">
        <v>500.0</v>
      </c>
      <c r="H43" s="2"/>
      <c r="I43" s="2"/>
      <c r="J43" s="16" t="s">
        <v>13</v>
      </c>
      <c r="K43" s="16">
        <v>0.0</v>
      </c>
      <c r="L43" s="16">
        <v>100.0</v>
      </c>
      <c r="M43" s="16">
        <v>200.0</v>
      </c>
      <c r="N43" s="16">
        <v>300.0</v>
      </c>
      <c r="O43" s="16">
        <v>400.0</v>
      </c>
      <c r="P43" s="16">
        <v>500.0</v>
      </c>
      <c r="Q43" s="2"/>
    </row>
    <row r="44" ht="14.25" customHeight="1">
      <c r="A44" s="7">
        <v>100.0</v>
      </c>
      <c r="B44" s="12" t="str">
        <f t="shared" ref="B44:G44" si="11">(B34*$B$27)+(K34*$C$27)</f>
        <v>-500000</v>
      </c>
      <c r="C44" s="12" t="str">
        <f t="shared" si="11"/>
        <v>500000</v>
      </c>
      <c r="D44" s="12" t="str">
        <f t="shared" si="11"/>
        <v>500000</v>
      </c>
      <c r="E44" s="12" t="str">
        <f t="shared" si="11"/>
        <v>500000</v>
      </c>
      <c r="F44" s="12" t="str">
        <f t="shared" si="11"/>
        <v>500000</v>
      </c>
      <c r="G44" s="12" t="str">
        <f t="shared" si="11"/>
        <v>500000</v>
      </c>
      <c r="H44" s="2"/>
      <c r="I44" s="2"/>
      <c r="J44" s="7">
        <v>100.0</v>
      </c>
      <c r="K44" s="12" t="str">
        <f t="shared" ref="K44:P44" si="12">(B34*$B$27)+(K34*$D$27)</f>
        <v>-250000</v>
      </c>
      <c r="L44" s="12" t="str">
        <f t="shared" si="12"/>
        <v>500000</v>
      </c>
      <c r="M44" s="12" t="str">
        <f t="shared" si="12"/>
        <v>500000</v>
      </c>
      <c r="N44" s="12" t="str">
        <f t="shared" si="12"/>
        <v>500000</v>
      </c>
      <c r="O44" s="12" t="str">
        <f t="shared" si="12"/>
        <v>500000</v>
      </c>
      <c r="P44" s="12" t="str">
        <f t="shared" si="12"/>
        <v>500000</v>
      </c>
      <c r="Q44" s="2"/>
    </row>
    <row r="45" ht="14.25" customHeight="1">
      <c r="A45" s="7">
        <v>200.0</v>
      </c>
      <c r="B45" s="12" t="str">
        <f t="shared" ref="B45:G45" si="13">(B35*$B$27)+(K35*$C$27)</f>
        <v>-1000000</v>
      </c>
      <c r="C45" s="12" t="str">
        <f t="shared" si="13"/>
        <v>0</v>
      </c>
      <c r="D45" s="12" t="str">
        <f t="shared" si="13"/>
        <v>1000000</v>
      </c>
      <c r="E45" s="12" t="str">
        <f t="shared" si="13"/>
        <v>1000000</v>
      </c>
      <c r="F45" s="12" t="str">
        <f t="shared" si="13"/>
        <v>1000000</v>
      </c>
      <c r="G45" s="12" t="str">
        <f t="shared" si="13"/>
        <v>1000000</v>
      </c>
      <c r="H45" s="2"/>
      <c r="I45" s="2"/>
      <c r="J45" s="7">
        <v>200.0</v>
      </c>
      <c r="K45" s="12" t="str">
        <f t="shared" ref="K45:P45" si="14">(B35*$B$27)+(K35*$D$27)</f>
        <v>-500000</v>
      </c>
      <c r="L45" s="12" t="str">
        <f t="shared" si="14"/>
        <v>250000</v>
      </c>
      <c r="M45" s="12" t="str">
        <f t="shared" si="14"/>
        <v>1000000</v>
      </c>
      <c r="N45" s="12" t="str">
        <f t="shared" si="14"/>
        <v>1000000</v>
      </c>
      <c r="O45" s="12" t="str">
        <f t="shared" si="14"/>
        <v>1000000</v>
      </c>
      <c r="P45" s="12" t="str">
        <f t="shared" si="14"/>
        <v>1000000</v>
      </c>
      <c r="Q45" s="2"/>
    </row>
    <row r="46" ht="14.25" customHeight="1">
      <c r="A46" s="7">
        <v>300.0</v>
      </c>
      <c r="B46" s="12" t="str">
        <f t="shared" ref="B46:G46" si="15">(B36*$B$27)+(K36*$C$27)</f>
        <v>-1500000</v>
      </c>
      <c r="C46" s="12" t="str">
        <f t="shared" si="15"/>
        <v>-500000</v>
      </c>
      <c r="D46" s="12" t="str">
        <f t="shared" si="15"/>
        <v>500000</v>
      </c>
      <c r="E46" s="12" t="str">
        <f t="shared" si="15"/>
        <v>1500000</v>
      </c>
      <c r="F46" s="12" t="str">
        <f t="shared" si="15"/>
        <v>1500000</v>
      </c>
      <c r="G46" s="12" t="str">
        <f t="shared" si="15"/>
        <v>1500000</v>
      </c>
      <c r="H46" s="2"/>
      <c r="I46" s="2"/>
      <c r="J46" s="7">
        <v>300.0</v>
      </c>
      <c r="K46" s="12" t="str">
        <f t="shared" ref="K46:P46" si="16">(B36*$B$27)+(K36*$D$27)</f>
        <v>-750000</v>
      </c>
      <c r="L46" s="12" t="str">
        <f t="shared" si="16"/>
        <v>0</v>
      </c>
      <c r="M46" s="12" t="str">
        <f t="shared" si="16"/>
        <v>750000</v>
      </c>
      <c r="N46" s="12" t="str">
        <f t="shared" si="16"/>
        <v>1500000</v>
      </c>
      <c r="O46" s="12" t="str">
        <f t="shared" si="16"/>
        <v>1500000</v>
      </c>
      <c r="P46" s="12" t="str">
        <f t="shared" si="16"/>
        <v>1500000</v>
      </c>
      <c r="Q46" s="2"/>
    </row>
    <row r="47" ht="14.25" customHeight="1">
      <c r="A47" s="7">
        <v>400.0</v>
      </c>
      <c r="B47" s="12" t="str">
        <f t="shared" ref="B47:G47" si="17">(B37*$B$28)+(K37*$C$28)</f>
        <v>-1400000</v>
      </c>
      <c r="C47" s="12" t="str">
        <f t="shared" si="17"/>
        <v>-400000</v>
      </c>
      <c r="D47" s="12" t="str">
        <f t="shared" si="17"/>
        <v>600000</v>
      </c>
      <c r="E47" s="12" t="str">
        <f t="shared" si="17"/>
        <v>1600000</v>
      </c>
      <c r="F47" s="12" t="str">
        <f t="shared" si="17"/>
        <v>2600000</v>
      </c>
      <c r="G47" s="12" t="str">
        <f t="shared" si="17"/>
        <v>2600000</v>
      </c>
      <c r="H47" s="2"/>
      <c r="I47" s="2"/>
      <c r="J47" s="7">
        <v>400.0</v>
      </c>
      <c r="K47" s="12" t="str">
        <f t="shared" ref="K47:P47" si="18">(B37*$B$28)+(K37*$D$28)</f>
        <v>-400000</v>
      </c>
      <c r="L47" s="12" t="str">
        <f t="shared" si="18"/>
        <v>350000</v>
      </c>
      <c r="M47" s="12" t="str">
        <f t="shared" si="18"/>
        <v>1100000</v>
      </c>
      <c r="N47" s="12" t="str">
        <f t="shared" si="18"/>
        <v>1850000</v>
      </c>
      <c r="O47" s="12" t="str">
        <f t="shared" si="18"/>
        <v>2600000</v>
      </c>
      <c r="P47" s="12" t="str">
        <f t="shared" si="18"/>
        <v>2600000</v>
      </c>
      <c r="Q47" s="2"/>
    </row>
    <row r="48" ht="14.25" customHeight="1">
      <c r="A48" s="7">
        <v>500.0</v>
      </c>
      <c r="B48" s="12" t="str">
        <f t="shared" ref="B48:G48" si="19">(B38*$B$28)+(K38*$C$28)</f>
        <v>-1750000</v>
      </c>
      <c r="C48" s="12" t="str">
        <f t="shared" si="19"/>
        <v>-750000</v>
      </c>
      <c r="D48" s="12" t="str">
        <f t="shared" si="19"/>
        <v>250000</v>
      </c>
      <c r="E48" s="12" t="str">
        <f t="shared" si="19"/>
        <v>1250000</v>
      </c>
      <c r="F48" s="12" t="str">
        <f t="shared" si="19"/>
        <v>2250000</v>
      </c>
      <c r="G48" s="12" t="str">
        <f t="shared" si="19"/>
        <v>3250000</v>
      </c>
      <c r="H48" s="2"/>
      <c r="I48" s="2"/>
      <c r="J48" s="7">
        <v>500.0</v>
      </c>
      <c r="K48" s="12" t="str">
        <f t="shared" ref="K48:P48" si="20">(B38*$B$28)+(K38*$D$28)</f>
        <v>-500000</v>
      </c>
      <c r="L48" s="12" t="str">
        <f t="shared" si="20"/>
        <v>250000</v>
      </c>
      <c r="M48" s="12" t="str">
        <f t="shared" si="20"/>
        <v>1000000</v>
      </c>
      <c r="N48" s="12" t="str">
        <f t="shared" si="20"/>
        <v>1750000</v>
      </c>
      <c r="O48" s="12" t="str">
        <f t="shared" si="20"/>
        <v>2500000</v>
      </c>
      <c r="P48" s="12" t="str">
        <f t="shared" si="20"/>
        <v>3250000</v>
      </c>
      <c r="Q48" s="2"/>
    </row>
    <row r="49" ht="14.25" customHeight="1">
      <c r="A49" s="17" t="s">
        <v>17</v>
      </c>
      <c r="B49" s="17" t="str">
        <f t="shared" ref="B49:G49" si="21">MAX(B44:B48)</f>
        <v>-500000</v>
      </c>
      <c r="C49" s="17" t="str">
        <f t="shared" si="21"/>
        <v>500000</v>
      </c>
      <c r="D49" s="17" t="str">
        <f t="shared" si="21"/>
        <v>1000000</v>
      </c>
      <c r="E49" s="17" t="str">
        <f t="shared" si="21"/>
        <v>1600000</v>
      </c>
      <c r="F49" s="17" t="str">
        <f t="shared" si="21"/>
        <v>2600000</v>
      </c>
      <c r="G49" s="17" t="str">
        <f t="shared" si="21"/>
        <v>3250000</v>
      </c>
      <c r="H49" s="17"/>
      <c r="I49" s="17"/>
      <c r="J49" s="17" t="s">
        <v>17</v>
      </c>
      <c r="K49" s="17" t="str">
        <f t="shared" ref="K49:P49" si="22">MAX(K44:K48)</f>
        <v>-250000</v>
      </c>
      <c r="L49" s="17" t="str">
        <f t="shared" si="22"/>
        <v>500000</v>
      </c>
      <c r="M49" s="17" t="str">
        <f t="shared" si="22"/>
        <v>1100000</v>
      </c>
      <c r="N49" s="17" t="str">
        <f t="shared" si="22"/>
        <v>1850000</v>
      </c>
      <c r="O49" s="17" t="str">
        <f t="shared" si="22"/>
        <v>2600000</v>
      </c>
      <c r="P49" s="17" t="str">
        <f t="shared" si="22"/>
        <v>3250000</v>
      </c>
      <c r="Q49" s="17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ht="14.25" customHeight="1">
      <c r="A51" s="3" t="s">
        <v>18</v>
      </c>
      <c r="B51" s="4"/>
      <c r="C51" s="4"/>
      <c r="D51" s="4"/>
      <c r="E51" s="4"/>
      <c r="F51" s="4"/>
      <c r="G51" s="4"/>
      <c r="H51" s="4"/>
      <c r="I51" s="4"/>
      <c r="J51" s="4"/>
      <c r="K51" s="5"/>
      <c r="L51" s="2"/>
      <c r="M51" s="2"/>
      <c r="N51" s="2"/>
      <c r="O51" s="2"/>
      <c r="P51" s="2"/>
      <c r="Q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ht="14.25" customHeight="1">
      <c r="A53" s="18" t="s">
        <v>19</v>
      </c>
      <c r="B53" s="13"/>
      <c r="C53" s="13"/>
      <c r="D53" s="13"/>
      <c r="E53" s="13"/>
      <c r="F53" s="13"/>
      <c r="G53" s="9"/>
      <c r="H53" s="2"/>
      <c r="I53" s="2"/>
      <c r="J53" s="18" t="s">
        <v>20</v>
      </c>
      <c r="K53" s="13"/>
      <c r="L53" s="13"/>
      <c r="M53" s="13"/>
      <c r="N53" s="13"/>
      <c r="O53" s="13"/>
      <c r="P53" s="9"/>
      <c r="Q53" s="2"/>
    </row>
    <row r="54" ht="14.25" customHeight="1">
      <c r="A54" s="7" t="s">
        <v>13</v>
      </c>
      <c r="B54" s="7">
        <v>0.0</v>
      </c>
      <c r="C54" s="7">
        <v>100.0</v>
      </c>
      <c r="D54" s="7">
        <v>200.0</v>
      </c>
      <c r="E54" s="7">
        <v>300.0</v>
      </c>
      <c r="F54" s="7">
        <v>400.0</v>
      </c>
      <c r="G54" s="7">
        <v>500.0</v>
      </c>
      <c r="H54" s="2"/>
      <c r="I54" s="2"/>
      <c r="J54" s="7" t="s">
        <v>13</v>
      </c>
      <c r="K54" s="7">
        <v>0.0</v>
      </c>
      <c r="L54" s="7">
        <v>100.0</v>
      </c>
      <c r="M54" s="7">
        <v>200.0</v>
      </c>
      <c r="N54" s="7">
        <v>300.0</v>
      </c>
      <c r="O54" s="7">
        <v>400.0</v>
      </c>
      <c r="P54" s="7">
        <v>500.0</v>
      </c>
      <c r="Q54" s="2"/>
    </row>
    <row r="55" ht="14.25" customHeight="1">
      <c r="A55" s="7">
        <v>100.0</v>
      </c>
      <c r="B55" s="12" t="str">
        <f t="shared" ref="B55:G55" si="23">B$49-B44</f>
        <v>0</v>
      </c>
      <c r="C55" s="12" t="str">
        <f t="shared" si="23"/>
        <v>0</v>
      </c>
      <c r="D55" s="12" t="str">
        <f t="shared" si="23"/>
        <v>500000</v>
      </c>
      <c r="E55" s="12" t="str">
        <f t="shared" si="23"/>
        <v>1100000</v>
      </c>
      <c r="F55" s="12" t="str">
        <f t="shared" si="23"/>
        <v>2100000</v>
      </c>
      <c r="G55" s="12" t="str">
        <f t="shared" si="23"/>
        <v>2750000</v>
      </c>
      <c r="H55" s="2" t="str">
        <f t="shared" ref="H55:H59" si="26">MAX(B55:G55)</f>
        <v>2750000</v>
      </c>
      <c r="I55" s="2"/>
      <c r="J55" s="7">
        <v>100.0</v>
      </c>
      <c r="K55" s="12" t="str">
        <f t="shared" ref="K55:P55" si="24">K$49-K44</f>
        <v>0</v>
      </c>
      <c r="L55" s="12" t="str">
        <f t="shared" si="24"/>
        <v>0</v>
      </c>
      <c r="M55" s="12" t="str">
        <f t="shared" si="24"/>
        <v>600000</v>
      </c>
      <c r="N55" s="12" t="str">
        <f t="shared" si="24"/>
        <v>1350000</v>
      </c>
      <c r="O55" s="12" t="str">
        <f t="shared" si="24"/>
        <v>2100000</v>
      </c>
      <c r="P55" s="12" t="str">
        <f t="shared" si="24"/>
        <v>2750000</v>
      </c>
      <c r="Q55" s="2" t="str">
        <f t="shared" ref="Q55:Q59" si="28">MAX(K55:P55)</f>
        <v>2750000</v>
      </c>
    </row>
    <row r="56" ht="14.25" customHeight="1">
      <c r="A56" s="7">
        <v>200.0</v>
      </c>
      <c r="B56" s="12" t="str">
        <f t="shared" ref="B56:G56" si="25">B$49-B45</f>
        <v>500000</v>
      </c>
      <c r="C56" s="12" t="str">
        <f t="shared" si="25"/>
        <v>500000</v>
      </c>
      <c r="D56" s="12" t="str">
        <f t="shared" si="25"/>
        <v>0</v>
      </c>
      <c r="E56" s="12" t="str">
        <f t="shared" si="25"/>
        <v>600000</v>
      </c>
      <c r="F56" s="12" t="str">
        <f t="shared" si="25"/>
        <v>1600000</v>
      </c>
      <c r="G56" s="12" t="str">
        <f t="shared" si="25"/>
        <v>2250000</v>
      </c>
      <c r="H56" s="2" t="str">
        <f t="shared" si="26"/>
        <v>2250000</v>
      </c>
      <c r="I56" s="2"/>
      <c r="J56" s="7">
        <v>200.0</v>
      </c>
      <c r="K56" s="12" t="str">
        <f t="shared" ref="K56:P56" si="27">K$49-K45</f>
        <v>250000</v>
      </c>
      <c r="L56" s="12" t="str">
        <f t="shared" si="27"/>
        <v>250000</v>
      </c>
      <c r="M56" s="12" t="str">
        <f t="shared" si="27"/>
        <v>100000</v>
      </c>
      <c r="N56" s="12" t="str">
        <f t="shared" si="27"/>
        <v>850000</v>
      </c>
      <c r="O56" s="12" t="str">
        <f t="shared" si="27"/>
        <v>1600000</v>
      </c>
      <c r="P56" s="12" t="str">
        <f t="shared" si="27"/>
        <v>2250000</v>
      </c>
      <c r="Q56" s="2" t="str">
        <f t="shared" si="28"/>
        <v>2250000</v>
      </c>
    </row>
    <row r="57" ht="14.25" customHeight="1">
      <c r="A57" s="7">
        <v>300.0</v>
      </c>
      <c r="B57" s="12" t="str">
        <f t="shared" ref="B57:G57" si="29">B$49-B46</f>
        <v>1000000</v>
      </c>
      <c r="C57" s="12" t="str">
        <f t="shared" si="29"/>
        <v>1000000</v>
      </c>
      <c r="D57" s="12" t="str">
        <f t="shared" si="29"/>
        <v>500000</v>
      </c>
      <c r="E57" s="12" t="str">
        <f t="shared" si="29"/>
        <v>100000</v>
      </c>
      <c r="F57" s="12" t="str">
        <f t="shared" si="29"/>
        <v>1100000</v>
      </c>
      <c r="G57" s="12" t="str">
        <f t="shared" si="29"/>
        <v>1750000</v>
      </c>
      <c r="H57" s="2" t="str">
        <f t="shared" si="26"/>
        <v>1750000</v>
      </c>
      <c r="I57" s="2"/>
      <c r="J57" s="7">
        <v>300.0</v>
      </c>
      <c r="K57" s="12" t="str">
        <f t="shared" ref="K57:P57" si="30">K$49-K46</f>
        <v>500000</v>
      </c>
      <c r="L57" s="12" t="str">
        <f t="shared" si="30"/>
        <v>500000</v>
      </c>
      <c r="M57" s="12" t="str">
        <f t="shared" si="30"/>
        <v>350000</v>
      </c>
      <c r="N57" s="12" t="str">
        <f t="shared" si="30"/>
        <v>350000</v>
      </c>
      <c r="O57" s="12" t="str">
        <f t="shared" si="30"/>
        <v>1100000</v>
      </c>
      <c r="P57" s="12" t="str">
        <f t="shared" si="30"/>
        <v>1750000</v>
      </c>
      <c r="Q57" s="2" t="str">
        <f t="shared" si="28"/>
        <v>1750000</v>
      </c>
    </row>
    <row r="58" ht="14.25" customHeight="1">
      <c r="A58" s="19">
        <v>400.0</v>
      </c>
      <c r="B58" s="12" t="str">
        <f t="shared" ref="B58:G58" si="31">B$49-B47</f>
        <v>900000</v>
      </c>
      <c r="C58" s="12" t="str">
        <f t="shared" si="31"/>
        <v>900000</v>
      </c>
      <c r="D58" s="12" t="str">
        <f t="shared" si="31"/>
        <v>400000</v>
      </c>
      <c r="E58" s="12" t="str">
        <f t="shared" si="31"/>
        <v>0</v>
      </c>
      <c r="F58" s="12" t="str">
        <f t="shared" si="31"/>
        <v>0</v>
      </c>
      <c r="G58" s="12" t="str">
        <f t="shared" si="31"/>
        <v>650000</v>
      </c>
      <c r="H58" s="20" t="str">
        <f t="shared" si="26"/>
        <v>900000</v>
      </c>
      <c r="I58" s="2"/>
      <c r="J58" s="7">
        <v>400.0</v>
      </c>
      <c r="K58" s="12" t="str">
        <f t="shared" ref="K58:P58" si="32">K$49-K47</f>
        <v>150000</v>
      </c>
      <c r="L58" s="12" t="str">
        <f t="shared" si="32"/>
        <v>150000</v>
      </c>
      <c r="M58" s="12" t="str">
        <f t="shared" si="32"/>
        <v>0</v>
      </c>
      <c r="N58" s="12" t="str">
        <f t="shared" si="32"/>
        <v>0</v>
      </c>
      <c r="O58" s="12" t="str">
        <f t="shared" si="32"/>
        <v>0</v>
      </c>
      <c r="P58" s="12" t="str">
        <f t="shared" si="32"/>
        <v>650000</v>
      </c>
      <c r="Q58" s="2" t="str">
        <f t="shared" si="28"/>
        <v>650000</v>
      </c>
    </row>
    <row r="59" ht="14.25" customHeight="1">
      <c r="A59" s="7">
        <v>500.0</v>
      </c>
      <c r="B59" s="12" t="str">
        <f t="shared" ref="B59:G59" si="33">B$49-B48</f>
        <v>1250000</v>
      </c>
      <c r="C59" s="12" t="str">
        <f t="shared" si="33"/>
        <v>1250000</v>
      </c>
      <c r="D59" s="12" t="str">
        <f t="shared" si="33"/>
        <v>750000</v>
      </c>
      <c r="E59" s="12" t="str">
        <f t="shared" si="33"/>
        <v>350000</v>
      </c>
      <c r="F59" s="12" t="str">
        <f t="shared" si="33"/>
        <v>350000</v>
      </c>
      <c r="G59" s="12" t="str">
        <f t="shared" si="33"/>
        <v>0</v>
      </c>
      <c r="H59" s="2" t="str">
        <f t="shared" si="26"/>
        <v>1250000</v>
      </c>
      <c r="I59" s="2"/>
      <c r="J59" s="19">
        <v>500.0</v>
      </c>
      <c r="K59" s="12" t="str">
        <f t="shared" ref="K59:P59" si="34">K$49-K48</f>
        <v>250000</v>
      </c>
      <c r="L59" s="12" t="str">
        <f t="shared" si="34"/>
        <v>250000</v>
      </c>
      <c r="M59" s="12" t="str">
        <f t="shared" si="34"/>
        <v>100000</v>
      </c>
      <c r="N59" s="12" t="str">
        <f t="shared" si="34"/>
        <v>100000</v>
      </c>
      <c r="O59" s="12" t="str">
        <f t="shared" si="34"/>
        <v>100000</v>
      </c>
      <c r="P59" s="12" t="str">
        <f t="shared" si="34"/>
        <v>0</v>
      </c>
      <c r="Q59" s="20" t="str">
        <f t="shared" si="28"/>
        <v>250000</v>
      </c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ht="14.25" customHeight="1">
      <c r="A61" s="3" t="s">
        <v>21</v>
      </c>
      <c r="B61" s="4"/>
      <c r="C61" s="4"/>
      <c r="D61" s="4"/>
      <c r="E61" s="4"/>
      <c r="F61" s="4"/>
      <c r="G61" s="4"/>
      <c r="H61" s="4"/>
      <c r="I61" s="4"/>
      <c r="J61" s="4"/>
      <c r="K61" s="5"/>
      <c r="L61" s="2"/>
      <c r="M61" s="2"/>
      <c r="N61" s="2"/>
      <c r="O61" s="2"/>
      <c r="P61" s="2"/>
      <c r="Q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ht="14.25" customHeight="1">
      <c r="A63" s="2"/>
      <c r="B63" s="2"/>
      <c r="C63" s="2"/>
      <c r="D63" s="2"/>
      <c r="E63" s="7" t="s">
        <v>13</v>
      </c>
      <c r="F63" s="7">
        <v>0.0</v>
      </c>
      <c r="G63" s="7">
        <v>100.0</v>
      </c>
      <c r="H63" s="7">
        <v>200.0</v>
      </c>
      <c r="I63" s="7">
        <v>300.0</v>
      </c>
      <c r="J63" s="7">
        <v>400.0</v>
      </c>
      <c r="K63" s="7">
        <v>500.0</v>
      </c>
      <c r="L63" s="2"/>
      <c r="M63" s="2"/>
      <c r="N63" s="2"/>
      <c r="O63" s="2"/>
      <c r="P63" s="2"/>
      <c r="Q63" s="2"/>
    </row>
    <row r="64" ht="14.25" customHeight="1">
      <c r="A64" s="2"/>
      <c r="B64" s="2"/>
      <c r="C64" s="2"/>
      <c r="D64" s="2"/>
      <c r="E64" s="7">
        <v>100.0</v>
      </c>
      <c r="F64" s="12" t="str">
        <f t="shared" ref="F64:K64" si="35">(B55*0.6)+(K55*0.4)</f>
        <v>0</v>
      </c>
      <c r="G64" s="12" t="str">
        <f t="shared" si="35"/>
        <v>0</v>
      </c>
      <c r="H64" s="12" t="str">
        <f t="shared" si="35"/>
        <v>540000</v>
      </c>
      <c r="I64" s="12" t="str">
        <f t="shared" si="35"/>
        <v>1200000</v>
      </c>
      <c r="J64" s="12" t="str">
        <f t="shared" si="35"/>
        <v>2100000</v>
      </c>
      <c r="K64" s="12" t="str">
        <f t="shared" si="35"/>
        <v>2750000</v>
      </c>
      <c r="L64" s="2" t="str">
        <f t="shared" ref="L64:L68" si="37">MAX(F64:K64)</f>
        <v>2750000</v>
      </c>
      <c r="M64" s="2"/>
      <c r="N64" s="2"/>
      <c r="O64" s="2"/>
      <c r="P64" s="2"/>
      <c r="Q64" s="2"/>
    </row>
    <row r="65" ht="14.25" customHeight="1">
      <c r="A65" s="2"/>
      <c r="B65" s="2"/>
      <c r="C65" s="2"/>
      <c r="D65" s="2"/>
      <c r="E65" s="7">
        <v>200.0</v>
      </c>
      <c r="F65" s="12" t="str">
        <f t="shared" ref="F65:K65" si="36">(B56*0.6)+(K56*0.4)</f>
        <v>400000</v>
      </c>
      <c r="G65" s="12" t="str">
        <f t="shared" si="36"/>
        <v>400000</v>
      </c>
      <c r="H65" s="12" t="str">
        <f t="shared" si="36"/>
        <v>40000</v>
      </c>
      <c r="I65" s="12" t="str">
        <f t="shared" si="36"/>
        <v>700000</v>
      </c>
      <c r="J65" s="12" t="str">
        <f t="shared" si="36"/>
        <v>1600000</v>
      </c>
      <c r="K65" s="12" t="str">
        <f t="shared" si="36"/>
        <v>2250000</v>
      </c>
      <c r="L65" s="2" t="str">
        <f t="shared" si="37"/>
        <v>2250000</v>
      </c>
      <c r="M65" s="2"/>
      <c r="N65" s="2"/>
      <c r="O65" s="2"/>
      <c r="P65" s="2"/>
      <c r="Q65" s="2"/>
    </row>
    <row r="66" ht="14.25" customHeight="1">
      <c r="A66" s="2"/>
      <c r="B66" s="2"/>
      <c r="C66" s="2"/>
      <c r="D66" s="2"/>
      <c r="E66" s="7">
        <v>300.0</v>
      </c>
      <c r="F66" s="12" t="str">
        <f t="shared" ref="F66:K66" si="38">(B57*0.6)+(K57*0.4)</f>
        <v>800000</v>
      </c>
      <c r="G66" s="12" t="str">
        <f t="shared" si="38"/>
        <v>800000</v>
      </c>
      <c r="H66" s="12" t="str">
        <f t="shared" si="38"/>
        <v>440000</v>
      </c>
      <c r="I66" s="12" t="str">
        <f t="shared" si="38"/>
        <v>200000</v>
      </c>
      <c r="J66" s="12" t="str">
        <f t="shared" si="38"/>
        <v>1100000</v>
      </c>
      <c r="K66" s="12" t="str">
        <f t="shared" si="38"/>
        <v>1750000</v>
      </c>
      <c r="L66" s="2" t="str">
        <f t="shared" si="37"/>
        <v>1750000</v>
      </c>
      <c r="M66" s="2"/>
      <c r="N66" s="2"/>
      <c r="O66" s="2"/>
      <c r="P66" s="2"/>
      <c r="Q66" s="2"/>
    </row>
    <row r="67" ht="14.25" customHeight="1">
      <c r="A67" s="2"/>
      <c r="B67" s="2"/>
      <c r="C67" s="2"/>
      <c r="D67" s="2"/>
      <c r="E67" s="19">
        <v>400.0</v>
      </c>
      <c r="F67" s="12" t="str">
        <f t="shared" ref="F67:K67" si="39">(B58*0.6)+(K58*0.4)</f>
        <v>600000</v>
      </c>
      <c r="G67" s="12" t="str">
        <f t="shared" si="39"/>
        <v>600000</v>
      </c>
      <c r="H67" s="12" t="str">
        <f t="shared" si="39"/>
        <v>240000</v>
      </c>
      <c r="I67" s="12" t="str">
        <f t="shared" si="39"/>
        <v>0</v>
      </c>
      <c r="J67" s="12" t="str">
        <f t="shared" si="39"/>
        <v>0</v>
      </c>
      <c r="K67" s="12" t="str">
        <f t="shared" si="39"/>
        <v>650000</v>
      </c>
      <c r="L67" s="20" t="str">
        <f t="shared" si="37"/>
        <v>650000</v>
      </c>
      <c r="M67" s="2"/>
      <c r="N67" s="2"/>
      <c r="O67" s="2"/>
      <c r="P67" s="2"/>
      <c r="Q67" s="2"/>
    </row>
    <row r="68" ht="14.25" customHeight="1">
      <c r="A68" s="2"/>
      <c r="B68" s="2"/>
      <c r="C68" s="2"/>
      <c r="D68" s="2"/>
      <c r="E68" s="7">
        <v>500.0</v>
      </c>
      <c r="F68" s="12" t="str">
        <f t="shared" ref="F68:K68" si="40">(B59*0.6)+(K59*0.4)</f>
        <v>850000</v>
      </c>
      <c r="G68" s="12" t="str">
        <f t="shared" si="40"/>
        <v>850000</v>
      </c>
      <c r="H68" s="12" t="str">
        <f t="shared" si="40"/>
        <v>490000</v>
      </c>
      <c r="I68" s="12" t="str">
        <f t="shared" si="40"/>
        <v>250000</v>
      </c>
      <c r="J68" s="12" t="str">
        <f t="shared" si="40"/>
        <v>250000</v>
      </c>
      <c r="K68" s="12" t="str">
        <f t="shared" si="40"/>
        <v>0</v>
      </c>
      <c r="L68" s="2" t="str">
        <f t="shared" si="37"/>
        <v>850000</v>
      </c>
      <c r="M68" s="2"/>
      <c r="N68" s="2"/>
      <c r="O68" s="2"/>
      <c r="P68" s="2"/>
      <c r="Q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</sheetData>
  <mergeCells count="15">
    <mergeCell ref="A53:G53"/>
    <mergeCell ref="A51:K51"/>
    <mergeCell ref="A1:K21"/>
    <mergeCell ref="A23:K23"/>
    <mergeCell ref="A25:A26"/>
    <mergeCell ref="C25:D25"/>
    <mergeCell ref="K32:P32"/>
    <mergeCell ref="J31:P31"/>
    <mergeCell ref="J53:P53"/>
    <mergeCell ref="A61:K61"/>
    <mergeCell ref="B32:G32"/>
    <mergeCell ref="A40:K40"/>
    <mergeCell ref="A42:G42"/>
    <mergeCell ref="J42:P42"/>
    <mergeCell ref="A30:K30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Sheet2</vt:lpstr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2020-08-23T14:58:29Z</dcterms:created>
  <dc:creator>Jinal</dc:creator>
  <cp:lastModifiedBy>Jinal</cp:lastModifiedBy>
  <dcterms:modified xsi:type="dcterms:W3CDTF">2020-08-23T14:59:42Z</dcterms:modified>
</cp:coreProperties>
</file>