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BCF4C0DD-7953-D74E-96AF-64CABB7C86AD}" xr6:coauthVersionLast="47" xr6:coauthVersionMax="47" xr10:uidLastSave="{00000000-0000-0000-0000-000000000000}"/>
  <bookViews>
    <workbookView xWindow="0" yWindow="760" windowWidth="17280" windowHeight="2158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  <sheet name="PDFデータ(No.84)" sheetId="10" r:id="rId5"/>
    <sheet name="PDFデータ(No.82)" sheetId="9" r:id="rId6"/>
    <sheet name="PDFデータ(No.81)" sheetId="8" r:id="rId7"/>
    <sheet name="PDFデータ(No.80)" sheetId="5" r:id="rId8"/>
    <sheet name="PDFデータ(No.79) " sheetId="7" r:id="rId9"/>
  </sheets>
  <definedNames>
    <definedName name="_xlnm.Print_Area" localSheetId="0">感染_ワクチン!$A$1:$F$21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H3" i="2"/>
  <c r="I3" i="2"/>
  <c r="J3" i="2"/>
  <c r="K3" i="2"/>
  <c r="L3" i="2"/>
  <c r="R3" i="2"/>
  <c r="S3" i="2"/>
  <c r="T3" i="2"/>
  <c r="U3" i="2"/>
  <c r="V3" i="2"/>
  <c r="H4" i="2"/>
  <c r="I4" i="2"/>
  <c r="J4" i="2"/>
  <c r="K4" i="2"/>
  <c r="L4" i="2"/>
  <c r="R4" i="2"/>
  <c r="S4" i="2"/>
  <c r="T4" i="2"/>
  <c r="U4" i="2"/>
  <c r="V4" i="2"/>
  <c r="H5" i="2"/>
  <c r="I5" i="2"/>
  <c r="J5" i="2"/>
  <c r="K5" i="2"/>
  <c r="L5" i="2"/>
  <c r="R5" i="2"/>
  <c r="S5" i="2"/>
  <c r="T5" i="2"/>
  <c r="U5" i="2"/>
  <c r="V5" i="2"/>
  <c r="H6" i="2"/>
  <c r="I6" i="2"/>
  <c r="J6" i="2"/>
  <c r="K6" i="2"/>
  <c r="L6" i="2"/>
  <c r="R6" i="2"/>
  <c r="S6" i="2"/>
  <c r="T6" i="2"/>
  <c r="U6" i="2"/>
  <c r="V6" i="2"/>
  <c r="H7" i="2"/>
  <c r="I7" i="2"/>
  <c r="J7" i="2"/>
  <c r="K7" i="2"/>
  <c r="L7" i="2"/>
  <c r="R7" i="2"/>
  <c r="S7" i="2"/>
  <c r="T7" i="2"/>
  <c r="U7" i="2"/>
  <c r="V7" i="2"/>
  <c r="H8" i="2"/>
  <c r="I8" i="2"/>
  <c r="J8" i="2"/>
  <c r="K8" i="2"/>
  <c r="L8" i="2"/>
  <c r="R8" i="2"/>
  <c r="S8" i="2"/>
  <c r="T8" i="2"/>
  <c r="U8" i="2"/>
  <c r="V8" i="2"/>
  <c r="H9" i="2"/>
  <c r="I9" i="2"/>
  <c r="J9" i="2"/>
  <c r="K9" i="2"/>
  <c r="L9" i="2"/>
  <c r="R9" i="2"/>
  <c r="S9" i="2"/>
  <c r="T9" i="2"/>
  <c r="U9" i="2"/>
  <c r="V9" i="2"/>
  <c r="H10" i="2"/>
  <c r="I10" i="2"/>
  <c r="J10" i="2"/>
  <c r="K10" i="2"/>
  <c r="L10" i="2"/>
  <c r="R10" i="2"/>
  <c r="S10" i="2"/>
  <c r="T10" i="2"/>
  <c r="U10" i="2"/>
  <c r="V10" i="2"/>
  <c r="H11" i="2"/>
  <c r="I11" i="2"/>
  <c r="J11" i="2"/>
  <c r="K11" i="2"/>
  <c r="L11" i="2"/>
  <c r="R11" i="2"/>
  <c r="S11" i="2"/>
  <c r="T11" i="2"/>
  <c r="U11" i="2"/>
  <c r="V11" i="2"/>
  <c r="H12" i="2"/>
  <c r="I12" i="2"/>
  <c r="J12" i="2"/>
  <c r="K12" i="2"/>
  <c r="L12" i="2"/>
  <c r="R12" i="2"/>
  <c r="S12" i="2"/>
  <c r="T12" i="2"/>
  <c r="U12" i="2"/>
  <c r="V12" i="2"/>
  <c r="H13" i="2"/>
  <c r="I13" i="2"/>
  <c r="J13" i="2"/>
  <c r="K13" i="2"/>
  <c r="L13" i="2"/>
  <c r="R13" i="2"/>
  <c r="S13" i="2"/>
  <c r="T13" i="2"/>
  <c r="U13" i="2"/>
  <c r="V13" i="2"/>
  <c r="H14" i="2"/>
  <c r="I14" i="2"/>
  <c r="J14" i="2"/>
  <c r="K14" i="2"/>
  <c r="L14" i="2"/>
  <c r="R14" i="2"/>
  <c r="S14" i="2"/>
  <c r="T14" i="2"/>
  <c r="U14" i="2"/>
  <c r="V14" i="2"/>
  <c r="H15" i="2"/>
  <c r="I15" i="2"/>
  <c r="J15" i="2"/>
  <c r="K15" i="2"/>
  <c r="L15" i="2"/>
  <c r="Q15" i="2"/>
  <c r="R15" i="2"/>
  <c r="S15" i="2"/>
  <c r="T15" i="2"/>
  <c r="U15" i="2"/>
  <c r="V15" i="2"/>
  <c r="G16" i="2"/>
  <c r="H16" i="2"/>
  <c r="I16" i="2"/>
  <c r="J16" i="2"/>
  <c r="K16" i="2"/>
  <c r="L16" i="2"/>
  <c r="Q16" i="2"/>
  <c r="R16" i="2"/>
  <c r="S16" i="2"/>
  <c r="T16" i="2"/>
  <c r="U16" i="2"/>
  <c r="V16" i="2"/>
  <c r="G17" i="2"/>
  <c r="H17" i="2"/>
  <c r="I17" i="2"/>
  <c r="J17" i="2"/>
  <c r="K17" i="2"/>
  <c r="L17" i="2"/>
  <c r="Q17" i="2"/>
  <c r="R17" i="2"/>
  <c r="S17" i="2"/>
  <c r="T17" i="2"/>
  <c r="U17" i="2"/>
  <c r="V17" i="2"/>
  <c r="G18" i="2"/>
  <c r="H18" i="2"/>
  <c r="I18" i="2"/>
  <c r="J18" i="2"/>
  <c r="K18" i="2"/>
  <c r="L18" i="2"/>
  <c r="Q18" i="2"/>
  <c r="R18" i="2"/>
  <c r="S18" i="2"/>
  <c r="T18" i="2"/>
  <c r="U18" i="2"/>
  <c r="V18" i="2"/>
  <c r="G19" i="2"/>
  <c r="H19" i="2"/>
  <c r="I19" i="2"/>
  <c r="J19" i="2"/>
  <c r="K19" i="2"/>
  <c r="L19" i="2"/>
  <c r="Q19" i="2"/>
  <c r="R19" i="2"/>
  <c r="S19" i="2"/>
  <c r="T19" i="2"/>
  <c r="U19" i="2"/>
  <c r="V19" i="2"/>
  <c r="G20" i="2"/>
  <c r="H20" i="2"/>
  <c r="I20" i="2"/>
  <c r="J20" i="2"/>
  <c r="K20" i="2"/>
  <c r="L20" i="2"/>
  <c r="Q20" i="2"/>
  <c r="R20" i="2"/>
  <c r="S20" i="2"/>
  <c r="T20" i="2"/>
  <c r="U20" i="2"/>
  <c r="V20" i="2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G6" i="7" a="1"/>
  <c r="H23" i="7" s="1"/>
  <c r="B6" i="7"/>
  <c r="B5" i="7"/>
  <c r="B4" i="7"/>
  <c r="K3" i="7" a="1"/>
  <c r="L4" i="7" s="1"/>
  <c r="C3" i="7" a="1"/>
  <c r="E3" i="7" s="1"/>
  <c r="B3" i="7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K5" i="4"/>
  <c r="K4" i="4"/>
  <c r="B3" i="1" s="1" a="1"/>
  <c r="B3" i="1" s="1"/>
  <c r="C3" i="1" a="1"/>
  <c r="C3" i="1" s="1"/>
  <c r="Q14" i="2" l="1"/>
  <c r="Q13" i="2"/>
  <c r="G12" i="2"/>
  <c r="G11" i="2"/>
  <c r="G10" i="2"/>
  <c r="G9" i="2"/>
  <c r="G8" i="2"/>
  <c r="G7" i="2"/>
  <c r="Q5" i="2"/>
  <c r="Q3" i="2"/>
  <c r="P20" i="2"/>
  <c r="P19" i="2"/>
  <c r="P18" i="2"/>
  <c r="P17" i="2"/>
  <c r="P16" i="2"/>
  <c r="P15" i="2"/>
  <c r="P14" i="2"/>
  <c r="P13" i="2"/>
  <c r="P12" i="2"/>
  <c r="P11" i="2"/>
  <c r="P10" i="2"/>
  <c r="P9" i="2"/>
  <c r="F9" i="2"/>
  <c r="F8" i="2"/>
  <c r="F7" i="2"/>
  <c r="F6" i="2"/>
  <c r="P5" i="2"/>
  <c r="F5" i="2"/>
  <c r="F4" i="2"/>
  <c r="F3" i="2"/>
  <c r="E20" i="2"/>
  <c r="E19" i="2"/>
  <c r="E18" i="2"/>
  <c r="E17" i="2"/>
  <c r="E16" i="2"/>
  <c r="E15" i="2"/>
  <c r="O13" i="2"/>
  <c r="O12" i="2"/>
  <c r="E11" i="2"/>
  <c r="E10" i="2"/>
  <c r="O9" i="2"/>
  <c r="O8" i="2"/>
  <c r="E8" i="2"/>
  <c r="E7" i="2"/>
  <c r="E6" i="2"/>
  <c r="E5" i="2"/>
  <c r="O4" i="2"/>
  <c r="E4" i="2"/>
  <c r="E3" i="2"/>
  <c r="N20" i="2"/>
  <c r="D20" i="2"/>
  <c r="N19" i="2"/>
  <c r="D19" i="2"/>
  <c r="N18" i="2"/>
  <c r="D18" i="2"/>
  <c r="N17" i="2"/>
  <c r="D17" i="2"/>
  <c r="N16" i="2"/>
  <c r="D16" i="2"/>
  <c r="N15" i="2"/>
  <c r="D15" i="2"/>
  <c r="N14" i="2"/>
  <c r="D14" i="2"/>
  <c r="N13" i="2"/>
  <c r="D13" i="2"/>
  <c r="N12" i="2"/>
  <c r="D12" i="2"/>
  <c r="N11" i="2"/>
  <c r="D11" i="2"/>
  <c r="N10" i="2"/>
  <c r="D10" i="2"/>
  <c r="N9" i="2"/>
  <c r="D9" i="2"/>
  <c r="N8" i="2"/>
  <c r="D8" i="2"/>
  <c r="N7" i="2"/>
  <c r="D7" i="2"/>
  <c r="N6" i="2"/>
  <c r="D6" i="2"/>
  <c r="N5" i="2"/>
  <c r="D5" i="2"/>
  <c r="N4" i="2"/>
  <c r="D4" i="2"/>
  <c r="N3" i="2"/>
  <c r="D3" i="2"/>
  <c r="G15" i="2"/>
  <c r="G14" i="2"/>
  <c r="G13" i="2"/>
  <c r="Q12" i="2"/>
  <c r="Q11" i="2"/>
  <c r="Q10" i="2"/>
  <c r="Q9" i="2"/>
  <c r="Q8" i="2"/>
  <c r="Q7" i="2"/>
  <c r="Q6" i="2"/>
  <c r="G6" i="2"/>
  <c r="G5" i="2"/>
  <c r="Q4" i="2"/>
  <c r="G4" i="2"/>
  <c r="G3" i="2"/>
  <c r="F20" i="2"/>
  <c r="F19" i="2"/>
  <c r="F18" i="2"/>
  <c r="F17" i="2"/>
  <c r="F16" i="2"/>
  <c r="F15" i="2"/>
  <c r="F14" i="2"/>
  <c r="F13" i="2"/>
  <c r="F12" i="2"/>
  <c r="F11" i="2"/>
  <c r="F10" i="2"/>
  <c r="P8" i="2"/>
  <c r="P7" i="2"/>
  <c r="P6" i="2"/>
  <c r="P4" i="2"/>
  <c r="P3" i="2"/>
  <c r="O20" i="2"/>
  <c r="O19" i="2"/>
  <c r="O18" i="2"/>
  <c r="O17" i="2"/>
  <c r="O16" i="2"/>
  <c r="O15" i="2"/>
  <c r="O14" i="2"/>
  <c r="E14" i="2"/>
  <c r="E13" i="2"/>
  <c r="E12" i="2"/>
  <c r="O11" i="2"/>
  <c r="O10" i="2"/>
  <c r="E9" i="2"/>
  <c r="O7" i="2"/>
  <c r="O6" i="2"/>
  <c r="O5" i="2"/>
  <c r="O3" i="2"/>
  <c r="M20" i="2"/>
  <c r="C20" i="2"/>
  <c r="M19" i="2"/>
  <c r="C19" i="2"/>
  <c r="M18" i="2"/>
  <c r="C18" i="2"/>
  <c r="M17" i="2"/>
  <c r="C17" i="2"/>
  <c r="M16" i="2"/>
  <c r="C16" i="2"/>
  <c r="M15" i="2"/>
  <c r="C15" i="2"/>
  <c r="M14" i="2"/>
  <c r="C14" i="2"/>
  <c r="M13" i="2"/>
  <c r="C13" i="2"/>
  <c r="M12" i="2"/>
  <c r="C12" i="2"/>
  <c r="M11" i="2"/>
  <c r="C11" i="2"/>
  <c r="M10" i="2"/>
  <c r="C10" i="2"/>
  <c r="M9" i="2"/>
  <c r="C9" i="2"/>
  <c r="M8" i="2"/>
  <c r="C8" i="2"/>
  <c r="M7" i="2"/>
  <c r="C7" i="2"/>
  <c r="M6" i="2"/>
  <c r="C6" i="2"/>
  <c r="M5" i="2"/>
  <c r="C5" i="2"/>
  <c r="M4" i="2"/>
  <c r="C4" i="2"/>
  <c r="M3" i="2"/>
  <c r="B2" i="3"/>
  <c r="E11" i="3"/>
  <c r="H11" i="3" s="1"/>
  <c r="E10" i="3"/>
  <c r="E9" i="3"/>
  <c r="D10" i="3"/>
  <c r="D2" i="3"/>
  <c r="C3" i="3"/>
  <c r="C2" i="3"/>
  <c r="B11" i="3"/>
  <c r="B9" i="3"/>
  <c r="B7" i="3"/>
  <c r="B5" i="3"/>
  <c r="B4" i="3"/>
  <c r="M4" i="7"/>
  <c r="F3" i="7"/>
  <c r="M3" i="7"/>
  <c r="I7" i="7"/>
  <c r="I9" i="7"/>
  <c r="I11" i="7"/>
  <c r="I13" i="7"/>
  <c r="I15" i="7"/>
  <c r="I17" i="7"/>
  <c r="I19" i="7"/>
  <c r="I21" i="7"/>
  <c r="I23" i="7"/>
  <c r="C4" i="7"/>
  <c r="N3" i="7"/>
  <c r="J7" i="7"/>
  <c r="J21" i="7"/>
  <c r="D4" i="7"/>
  <c r="O4" i="7"/>
  <c r="G6" i="7"/>
  <c r="G8" i="7"/>
  <c r="G10" i="7"/>
  <c r="G12" i="7"/>
  <c r="G14" i="7"/>
  <c r="G16" i="7"/>
  <c r="G18" i="7"/>
  <c r="G20" i="7"/>
  <c r="G22" i="7"/>
  <c r="J9" i="7"/>
  <c r="J11" i="7"/>
  <c r="J13" i="7"/>
  <c r="J15" i="7"/>
  <c r="J17" i="7"/>
  <c r="J19" i="7"/>
  <c r="E4" i="7"/>
  <c r="P3" i="7"/>
  <c r="P4" i="7"/>
  <c r="H6" i="7"/>
  <c r="H8" i="7"/>
  <c r="H10" i="7"/>
  <c r="H12" i="7"/>
  <c r="H14" i="7"/>
  <c r="H16" i="7"/>
  <c r="H18" i="7"/>
  <c r="H20" i="7"/>
  <c r="H22" i="7"/>
  <c r="F4" i="7"/>
  <c r="Q3" i="7"/>
  <c r="Q4" i="7"/>
  <c r="I6" i="7"/>
  <c r="I8" i="7"/>
  <c r="I10" i="7"/>
  <c r="I12" i="7"/>
  <c r="I14" i="7"/>
  <c r="I16" i="7"/>
  <c r="I18" i="7"/>
  <c r="I20" i="7"/>
  <c r="I22" i="7"/>
  <c r="R3" i="7"/>
  <c r="R4" i="7"/>
  <c r="J6" i="7"/>
  <c r="J8" i="7"/>
  <c r="J10" i="7"/>
  <c r="J12" i="7"/>
  <c r="J14" i="7"/>
  <c r="J16" i="7"/>
  <c r="J18" i="7"/>
  <c r="J20" i="7"/>
  <c r="J22" i="7"/>
  <c r="O3" i="7"/>
  <c r="C3" i="7"/>
  <c r="D3" i="7"/>
  <c r="K3" i="7"/>
  <c r="K4" i="7"/>
  <c r="G7" i="7"/>
  <c r="G9" i="7"/>
  <c r="G11" i="7"/>
  <c r="G13" i="7"/>
  <c r="G15" i="7"/>
  <c r="G17" i="7"/>
  <c r="G19" i="7"/>
  <c r="G21" i="7"/>
  <c r="G23" i="7"/>
  <c r="N4" i="7"/>
  <c r="J23" i="7"/>
  <c r="L3" i="7"/>
  <c r="H7" i="7"/>
  <c r="H9" i="7"/>
  <c r="H11" i="7"/>
  <c r="H13" i="7"/>
  <c r="H15" i="7"/>
  <c r="H17" i="7"/>
  <c r="H19" i="7"/>
  <c r="H21" i="7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H9" i="3" l="1"/>
  <c r="G2" i="3"/>
  <c r="C8" i="3"/>
  <c r="D7" i="3"/>
  <c r="E6" i="3"/>
  <c r="I2" i="3"/>
  <c r="B6" i="3"/>
  <c r="C5" i="3"/>
  <c r="D4" i="3"/>
  <c r="E3" i="3"/>
  <c r="B3" i="3"/>
  <c r="C10" i="3"/>
  <c r="J10" i="3" s="1"/>
  <c r="D9" i="3"/>
  <c r="E8" i="3"/>
  <c r="B8" i="3"/>
  <c r="C7" i="3"/>
  <c r="D6" i="3"/>
  <c r="E5" i="3"/>
  <c r="C4" i="3"/>
  <c r="D3" i="3"/>
  <c r="G3" i="3" s="1"/>
  <c r="E2" i="3"/>
  <c r="H2" i="3" s="1"/>
  <c r="D11" i="3"/>
  <c r="B10" i="3"/>
  <c r="H10" i="3" s="1"/>
  <c r="C9" i="3"/>
  <c r="J9" i="3" s="1"/>
  <c r="D8" i="3"/>
  <c r="E7" i="3"/>
  <c r="C6" i="3"/>
  <c r="D5" i="3"/>
  <c r="E4" i="3"/>
  <c r="C11" i="3"/>
  <c r="J11" i="3" s="1"/>
  <c r="E3" i="1" a="1"/>
  <c r="C13" i="1"/>
  <c r="D3" i="1" a="1"/>
  <c r="F3" i="1" a="1"/>
  <c r="B13" i="1"/>
  <c r="J2" i="3" l="1"/>
  <c r="G11" i="3"/>
  <c r="I11" i="3"/>
  <c r="J8" i="3"/>
  <c r="H8" i="3"/>
  <c r="J4" i="3"/>
  <c r="H4" i="3"/>
  <c r="G9" i="3"/>
  <c r="I9" i="3"/>
  <c r="J6" i="3"/>
  <c r="H6" i="3"/>
  <c r="I5" i="3"/>
  <c r="G5" i="3"/>
  <c r="G7" i="3"/>
  <c r="I7" i="3"/>
  <c r="I3" i="3"/>
  <c r="H7" i="3"/>
  <c r="J7" i="3"/>
  <c r="J5" i="3"/>
  <c r="H5" i="3"/>
  <c r="G10" i="3"/>
  <c r="I8" i="3"/>
  <c r="G8" i="3"/>
  <c r="I6" i="3"/>
  <c r="G6" i="3"/>
  <c r="H3" i="3"/>
  <c r="J3" i="3"/>
  <c r="I4" i="3"/>
  <c r="G4" i="3"/>
  <c r="I10" i="3"/>
  <c r="H7" i="1"/>
  <c r="H6" i="1"/>
  <c r="H5" i="1"/>
  <c r="H10" i="1"/>
  <c r="H9" i="1"/>
  <c r="H8" i="1"/>
  <c r="H12" i="1"/>
  <c r="H4" i="1"/>
  <c r="H11" i="1"/>
  <c r="K3" i="1"/>
  <c r="H3" i="1"/>
  <c r="K7" i="1"/>
  <c r="K6" i="1"/>
  <c r="K12" i="1"/>
  <c r="K4" i="1"/>
  <c r="K5" i="1"/>
  <c r="K11" i="1"/>
  <c r="K10" i="1"/>
  <c r="K8" i="1"/>
  <c r="K9" i="1"/>
  <c r="D3" i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L7" i="1" s="1"/>
  <c r="D13" i="1"/>
  <c r="L6" i="1" l="1"/>
  <c r="L4" i="1"/>
  <c r="L10" i="1"/>
  <c r="I10" i="1"/>
  <c r="I6" i="1"/>
  <c r="I12" i="1"/>
  <c r="I8" i="1"/>
  <c r="I4" i="1"/>
  <c r="I11" i="1"/>
  <c r="I7" i="1"/>
  <c r="I9" i="1"/>
  <c r="I5" i="1"/>
  <c r="L8" i="1"/>
  <c r="L12" i="1"/>
  <c r="L5" i="1"/>
  <c r="L3" i="1"/>
  <c r="I3" i="1"/>
  <c r="L11" i="1"/>
  <c r="L9" i="1"/>
</calcChain>
</file>

<file path=xl/sharedStrings.xml><?xml version="1.0" encoding="utf-8"?>
<sst xmlns="http://schemas.openxmlformats.org/spreadsheetml/2006/main" count="379" uniqueCount="111">
  <si>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</si>
  <si>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</si>
  <si>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</si>
  <si>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</si>
  <si>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</si>
  <si>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</si>
  <si>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</si>
  <si>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</si>
  <si>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</si>
  <si>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</si>
  <si>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</si>
  <si>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</si>
  <si>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</si>
  <si>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</si>
  <si>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</si>
  <si>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</si>
  <si>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</si>
  <si>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</si>
  <si>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</si>
  <si>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</si>
  <si>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</si>
  <si>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</si>
  <si>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</si>
  <si>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</si>
  <si>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</si>
  <si>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</si>
  <si>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</si>
  <si>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</si>
  <si>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</si>
  <si>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</si>
  <si>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</si>
  <si>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</si>
  <si>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</si>
  <si>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</si>
  <si>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</si>
  <si>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</si>
  <si>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</si>
  <si>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</si>
  <si>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</si>
  <si>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</si>
  <si>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</si>
  <si>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</si>
  <si>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</si>
  <si>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</si>
  <si>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</si>
  <si>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</si>
  <si>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</si>
  <si>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</si>
  <si>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</si>
  <si>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</si>
  <si>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</si>
  <si>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</si>
  <si>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</si>
  <si>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</si>
  <si>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</si>
  <si>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</si>
  <si>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</si>
  <si>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</si>
  <si>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</si>
  <si>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コロナ陽性</t>
    <phoneticPr fontId="1"/>
  </si>
  <si>
    <t>コロナ死亡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</si>
  <si>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</si>
  <si>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</si>
  <si>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</si>
  <si>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</si>
  <si>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</si>
  <si>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</si>
  <si>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</si>
  <si>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2021/2/17 新型コロナウイルス感染症の国内発生動向</t>
    <phoneticPr fontId="1"/>
  </si>
  <si>
    <t>(データ出典)</t>
    <phoneticPr fontId="1"/>
  </si>
  <si>
    <t>報告あたり重篤</t>
    <phoneticPr fontId="1"/>
  </si>
  <si>
    <t>報告あたり死亡</t>
    <phoneticPr fontId="1"/>
  </si>
  <si>
    <t>回数あたり重篤</t>
    <phoneticPr fontId="1"/>
  </si>
  <si>
    <t>回数あたり死亡</t>
    <phoneticPr fontId="1"/>
  </si>
  <si>
    <t>コロナ死</t>
    <phoneticPr fontId="1"/>
  </si>
  <si>
    <t>ワクチン死</t>
    <phoneticPr fontId="1"/>
  </si>
  <si>
    <t xml:space="preserve">0~4歳 </t>
  </si>
  <si>
    <t xml:space="preserve">5~9歳 </t>
  </si>
  <si>
    <t xml:space="preserve">10~14歳 </t>
  </si>
  <si>
    <t>-</t>
  </si>
  <si>
    <t>ヌバキソビッド筋注</t>
    <phoneticPr fontId="1"/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</si>
  <si>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</si>
  <si>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</si>
  <si>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</si>
  <si>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</si>
  <si>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</si>
  <si>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</si>
  <si>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</si>
  <si>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</si>
  <si>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</si>
  <si>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</si>
  <si>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</si>
  <si>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</si>
  <si>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</si>
  <si>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</si>
  <si>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</si>
  <si>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</si>
  <si>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80歳以上</t>
  </si>
  <si>
    <t>不明</t>
  </si>
  <si>
    <t>（参考）65歳以上</t>
  </si>
  <si>
    <t>（参考）12～17歳</t>
  </si>
  <si>
    <t>（参考）18～24歳</t>
  </si>
  <si>
    <t>https://www.mhlw.go.jp/content/10906000/000964690.pdf</t>
    <phoneticPr fontId="1"/>
  </si>
  <si>
    <t>2021/2/17〜2022/8/7</t>
    <phoneticPr fontId="1"/>
  </si>
  <si>
    <t>2022/8/9陽性数</t>
    <phoneticPr fontId="1"/>
  </si>
  <si>
    <t>2022/8/9死亡数</t>
    <phoneticPr fontId="1"/>
  </si>
  <si>
    <t>2021/2/17〜2022/8/9</t>
    <phoneticPr fontId="1"/>
  </si>
  <si>
    <t>2022/8/9 新型コロナウイルス感染症の国内発生動向</t>
    <phoneticPr fontId="1"/>
  </si>
  <si>
    <t>2021/2/17〜2022/8/9 のコロナ陽性・死亡数とワクチン接種・副反応の比較</t>
    <phoneticPr fontId="1"/>
  </si>
  <si>
    <t>ワクチン副反応(第84回厚生科学審議会予防接種・ワクチン分科会副反応検討部会)</t>
    <phoneticPr fontId="1"/>
  </si>
  <si>
    <t>https://www.mhlw.go.jp/content/10601000/000983363.pdf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</si>
</sst>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0.000%"/>
    <numFmt numFmtId="178" formatCode="0.0000%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0" fontId="0" fillId="0" borderId="0" xfId="2" applyNumberFormat="1" applyFont="1">
      <alignment vertical="center"/>
    </xf>
    <xf numFmtId="177" fontId="0" fillId="0" borderId="0" xfId="2" applyNumberFormat="1" applyFont="1">
      <alignment vertical="center"/>
    </xf>
    <xf numFmtId="178" fontId="0" fillId="0" borderId="0" xfId="2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601000/000983363.pdf" TargetMode="External"/><Relationship Id="rId2" Type="http://schemas.openxmlformats.org/officeDocument/2006/relationships/hyperlink" Target="https://www.mhlw.go.jp/content/10906000/000964690.pdf" TargetMode="External"/><Relationship Id="rId1" Type="http://schemas.openxmlformats.org/officeDocument/2006/relationships/hyperlink" Target="https://www.mhlw.go.jp/content/10906000/0007415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L21"/>
  <sheetViews>
    <sheetView tabSelected="1" workbookViewId="0">
      <selection activeCell="A22" sqref="A22"/>
    </sheetView>
  </sheetViews>
  <sheetFormatPr baseColWidth="10" defaultRowHeight="20"/>
  <cols>
    <col min="2" max="3" width="10.7109375" customWidth="1"/>
    <col min="4" max="4" width="13.7109375" customWidth="1"/>
    <col min="5" max="6" width="10.7109375" customWidth="1"/>
  </cols>
  <sheetData>
    <row r="1" spans="1:12">
      <c r="A1" s="45" t="s">
        <v>108</v>
      </c>
      <c r="B1" s="45"/>
      <c r="C1" s="45"/>
      <c r="D1" s="45"/>
      <c r="E1" s="45"/>
      <c r="F1" s="45"/>
    </row>
    <row r="2" spans="1:12" ht="21" thickBot="1">
      <c r="A2" s="8"/>
      <c r="B2" s="30" t="s">
        <v>59</v>
      </c>
      <c r="C2" s="31" t="s">
        <v>60</v>
      </c>
      <c r="D2" s="32" t="s">
        <v>17</v>
      </c>
      <c r="E2" s="33" t="s">
        <v>18</v>
      </c>
      <c r="F2" s="33" t="s">
        <v>19</v>
      </c>
      <c r="K2" t="s">
        <v>74</v>
      </c>
      <c r="L2" t="s">
        <v>75</v>
      </c>
    </row>
    <row r="3" spans="1:12">
      <c r="A3" s="25" t="s">
        <v>0</v>
      </c>
      <c r="B3" s="17">
        <f t="array" ref="B3:B12">TRANSPOSE(感染状況!B2:K2)-TRANSPOSE(感染状況!B4:K4)</f>
        <v>1952782</v>
      </c>
      <c r="C3" s="18">
        <f t="array" ref="C3:C12">TRANSPOSE(感染状況!B3:K3)-TRANSPOSE(感染状況!B5:K5)</f>
        <v>13</v>
      </c>
      <c r="D3" s="16">
        <f t="array" ref="D3:D12">一次集計!B2:B11</f>
        <v>1528875</v>
      </c>
      <c r="E3" s="15">
        <f t="array" ref="E3:E12">一次集計!D2:D11</f>
        <v>18</v>
      </c>
      <c r="F3" s="15">
        <f t="array" ref="F3:F12">一次集計!E2:E11</f>
        <v>0</v>
      </c>
      <c r="H3" s="35">
        <f>C3/C$13</f>
        <v>4.770117051333798E-4</v>
      </c>
      <c r="I3" s="35">
        <f>F3/F$13</f>
        <v>0</v>
      </c>
      <c r="K3" s="35">
        <f>$C3/$C$13</f>
        <v>4.770117051333798E-4</v>
      </c>
      <c r="L3" s="35">
        <f>$F3/$F$13</f>
        <v>0</v>
      </c>
    </row>
    <row r="4" spans="1:12">
      <c r="A4" s="26" t="s">
        <v>2</v>
      </c>
      <c r="B4" s="19">
        <v>2023506</v>
      </c>
      <c r="C4" s="20">
        <v>10</v>
      </c>
      <c r="D4" s="7">
        <v>18011166</v>
      </c>
      <c r="E4" s="5">
        <v>514</v>
      </c>
      <c r="F4" s="5">
        <v>10</v>
      </c>
      <c r="H4" s="35">
        <f>SUM(C$3:C4)/C$13</f>
        <v>8.4394378600521046E-4</v>
      </c>
      <c r="I4" s="35">
        <f>SUM(F$3:F4)/F$13</f>
        <v>7.1839080459770114E-3</v>
      </c>
      <c r="K4" s="35">
        <f t="shared" ref="K4:K12" si="0">$C4/$C$13</f>
        <v>3.669320808718306E-4</v>
      </c>
      <c r="L4" s="35">
        <f t="shared" ref="L4:L12" si="1">$F4/$F$13</f>
        <v>7.1839080459770114E-3</v>
      </c>
    </row>
    <row r="5" spans="1:12">
      <c r="A5" s="26" t="s">
        <v>4</v>
      </c>
      <c r="B5" s="19">
        <v>2290862</v>
      </c>
      <c r="C5" s="20">
        <v>46</v>
      </c>
      <c r="D5" s="7">
        <v>27154255</v>
      </c>
      <c r="E5" s="6">
        <v>813</v>
      </c>
      <c r="F5" s="5">
        <v>33</v>
      </c>
      <c r="H5" s="35">
        <f>SUM(C$3:C5)/C$13</f>
        <v>2.5318313580156315E-3</v>
      </c>
      <c r="I5" s="35">
        <f>SUM(F$3:F5)/F$13</f>
        <v>3.089080459770115E-2</v>
      </c>
      <c r="K5" s="35">
        <f t="shared" si="0"/>
        <v>1.6878875720104209E-3</v>
      </c>
      <c r="L5" s="35">
        <f t="shared" si="1"/>
        <v>2.3706896551724137E-2</v>
      </c>
    </row>
    <row r="6" spans="1:12">
      <c r="A6" s="26" t="s">
        <v>6</v>
      </c>
      <c r="B6" s="19">
        <v>2151135</v>
      </c>
      <c r="C6" s="20">
        <v>109</v>
      </c>
      <c r="D6" s="7">
        <v>30787936</v>
      </c>
      <c r="E6" s="6">
        <v>862</v>
      </c>
      <c r="F6" s="5">
        <v>37</v>
      </c>
      <c r="H6" s="35">
        <f>SUM(C$3:C6)/C$13</f>
        <v>6.5313910395185847E-3</v>
      </c>
      <c r="I6" s="35">
        <f>SUM(F$3:F6)/F$13</f>
        <v>5.7471264367816091E-2</v>
      </c>
      <c r="K6" s="35">
        <f t="shared" si="0"/>
        <v>3.9995596815029536E-3</v>
      </c>
      <c r="L6" s="35">
        <f t="shared" si="1"/>
        <v>2.6580459770114941E-2</v>
      </c>
    </row>
    <row r="7" spans="1:12">
      <c r="A7" s="26" t="s">
        <v>8</v>
      </c>
      <c r="B7" s="19">
        <v>2109524</v>
      </c>
      <c r="C7" s="20">
        <v>364</v>
      </c>
      <c r="D7" s="7">
        <v>42089064</v>
      </c>
      <c r="E7" s="6">
        <v>1071</v>
      </c>
      <c r="F7" s="5">
        <v>58</v>
      </c>
      <c r="H7" s="35">
        <f>SUM(C$3:C7)/C$13</f>
        <v>1.9887718783253221E-2</v>
      </c>
      <c r="I7" s="35">
        <f>SUM(F$3:F7)/F$13</f>
        <v>9.9137931034482762E-2</v>
      </c>
      <c r="K7" s="35">
        <f t="shared" si="0"/>
        <v>1.3356327743734634E-2</v>
      </c>
      <c r="L7" s="35">
        <f t="shared" si="1"/>
        <v>4.1666666666666664E-2</v>
      </c>
    </row>
    <row r="8" spans="1:12">
      <c r="A8" s="26" t="s">
        <v>10</v>
      </c>
      <c r="B8" s="19">
        <v>1371562</v>
      </c>
      <c r="C8" s="20">
        <v>987</v>
      </c>
      <c r="D8" s="7">
        <v>44877451</v>
      </c>
      <c r="E8" s="6">
        <v>884</v>
      </c>
      <c r="F8" s="5">
        <v>92</v>
      </c>
      <c r="H8" s="35">
        <f>SUM(C$3:C8)/C$13</f>
        <v>5.6103915165302901E-2</v>
      </c>
      <c r="I8" s="35">
        <f>SUM(F$3:F8)/F$13</f>
        <v>0.16522988505747127</v>
      </c>
      <c r="K8" s="35">
        <f t="shared" si="0"/>
        <v>3.6216196382049683E-2</v>
      </c>
      <c r="L8" s="35">
        <f t="shared" si="1"/>
        <v>6.6091954022988508E-2</v>
      </c>
    </row>
    <row r="9" spans="1:12">
      <c r="A9" s="26" t="s">
        <v>12</v>
      </c>
      <c r="B9" s="19">
        <v>746742</v>
      </c>
      <c r="C9" s="20">
        <v>1825</v>
      </c>
      <c r="D9" s="7">
        <v>44299063</v>
      </c>
      <c r="E9" s="6">
        <v>792</v>
      </c>
      <c r="F9" s="5">
        <v>124</v>
      </c>
      <c r="H9" s="35">
        <f>SUM(C$3:C9)/C$13</f>
        <v>0.12306901992441199</v>
      </c>
      <c r="I9" s="35">
        <f>SUM(F$3:F9)/F$13</f>
        <v>0.25431034482758619</v>
      </c>
      <c r="K9" s="35">
        <f t="shared" si="0"/>
        <v>6.6965104759109093E-2</v>
      </c>
      <c r="L9" s="35">
        <f t="shared" si="1"/>
        <v>8.9080459770114945E-2</v>
      </c>
    </row>
    <row r="10" spans="1:12">
      <c r="A10" s="26" t="s">
        <v>14</v>
      </c>
      <c r="B10" s="19">
        <v>521351</v>
      </c>
      <c r="C10" s="20">
        <v>5271</v>
      </c>
      <c r="D10" s="7">
        <v>52425133</v>
      </c>
      <c r="E10" s="6">
        <v>1123</v>
      </c>
      <c r="F10" s="5">
        <v>322</v>
      </c>
      <c r="H10" s="35">
        <f>SUM(C$3:C10)/C$13</f>
        <v>0.31647891975195391</v>
      </c>
      <c r="I10" s="35">
        <f>SUM(F$3:F10)/F$13</f>
        <v>0.48563218390804597</v>
      </c>
      <c r="K10" s="35">
        <f t="shared" si="0"/>
        <v>0.19340989982754192</v>
      </c>
      <c r="L10" s="35">
        <f t="shared" si="1"/>
        <v>0.23132183908045978</v>
      </c>
    </row>
    <row r="11" spans="1:12">
      <c r="A11" s="26" t="s">
        <v>15</v>
      </c>
      <c r="B11" s="19">
        <v>487755</v>
      </c>
      <c r="C11" s="20">
        <v>16567</v>
      </c>
      <c r="D11" s="7">
        <v>38820938</v>
      </c>
      <c r="E11" s="6">
        <v>1637</v>
      </c>
      <c r="F11" s="5">
        <v>715</v>
      </c>
      <c r="H11" s="35">
        <f>SUM(C$3:C11)/C$13</f>
        <v>0.92437529813231567</v>
      </c>
      <c r="I11" s="35">
        <f>SUM(F$3:F11)/F$13</f>
        <v>0.99928160919540232</v>
      </c>
      <c r="K11" s="35">
        <f t="shared" si="0"/>
        <v>0.60789637838036181</v>
      </c>
      <c r="L11" s="35">
        <f t="shared" si="1"/>
        <v>0.51364942528735635</v>
      </c>
    </row>
    <row r="12" spans="1:12" ht="21" thickBot="1">
      <c r="A12" s="27" t="s">
        <v>20</v>
      </c>
      <c r="B12" s="21">
        <v>59186</v>
      </c>
      <c r="C12" s="22">
        <v>2061</v>
      </c>
      <c r="D12" s="10">
        <v>3265867</v>
      </c>
      <c r="E12" s="11">
        <v>6</v>
      </c>
      <c r="F12" s="12">
        <v>1</v>
      </c>
      <c r="H12" s="35">
        <f>SUM(C$3:C12)/C$13</f>
        <v>1</v>
      </c>
      <c r="I12" s="35">
        <f>SUM(F$3:F12)/F$13</f>
        <v>1</v>
      </c>
      <c r="K12" s="35">
        <f t="shared" si="0"/>
        <v>7.5624701867684288E-2</v>
      </c>
      <c r="L12" s="35">
        <f t="shared" si="1"/>
        <v>7.1839080459770114E-4</v>
      </c>
    </row>
    <row r="13" spans="1:12" ht="21" thickBot="1">
      <c r="A13" s="28" t="s">
        <v>56</v>
      </c>
      <c r="B13" s="23">
        <f>SUM(B3:B12)</f>
        <v>13714405</v>
      </c>
      <c r="C13" s="24">
        <f>SUM(C3:C12)</f>
        <v>27253</v>
      </c>
      <c r="D13" s="14">
        <f>SUM(D3:D12)</f>
        <v>303259748</v>
      </c>
      <c r="E13" s="13">
        <f t="shared" ref="E13:F13" si="2">SUM(E3:E12)</f>
        <v>7720</v>
      </c>
      <c r="F13" s="13">
        <f t="shared" si="2"/>
        <v>1392</v>
      </c>
    </row>
    <row r="14" spans="1:12">
      <c r="A14" s="29" t="s">
        <v>16</v>
      </c>
      <c r="B14" s="43" t="s">
        <v>106</v>
      </c>
      <c r="C14" s="44"/>
      <c r="D14" s="41" t="s">
        <v>103</v>
      </c>
      <c r="E14" s="42"/>
      <c r="F14" s="42"/>
    </row>
    <row r="15" spans="1:12">
      <c r="A15" s="34" t="s">
        <v>69</v>
      </c>
    </row>
    <row r="16" spans="1:12">
      <c r="A16" t="s">
        <v>68</v>
      </c>
    </row>
    <row r="17" spans="1:1">
      <c r="A17" s="9" t="s">
        <v>65</v>
      </c>
    </row>
    <row r="18" spans="1:1">
      <c r="A18" t="s">
        <v>107</v>
      </c>
    </row>
    <row r="19" spans="1:1">
      <c r="A19" s="9" t="s">
        <v>102</v>
      </c>
    </row>
    <row r="20" spans="1:1">
      <c r="A20" t="s">
        <v>109</v>
      </c>
    </row>
    <row r="21" spans="1:1">
      <c r="A21" s="9" t="s">
        <v>110</v>
      </c>
    </row>
  </sheetData>
  <mergeCells count="3">
    <mergeCell ref="D14:F14"/>
    <mergeCell ref="B14:C14"/>
    <mergeCell ref="A1:F1"/>
  </mergeCells>
  <phoneticPr fontId="1"/>
  <hyperlinks>
    <hyperlink ref="A17" r:id="rId1" xr:uid="{117F0302-1600-9D4C-B0E7-C5EB851BA047}"/>
    <hyperlink ref="A19" r:id="rId2" xr:uid="{BC7555DB-6076-8341-BFAE-96EF4D61AE15}"/>
    <hyperlink ref="A21" r:id="rId3" xr:uid="{B2B1CEBF-2AB7-6C4A-A9C8-56065944F9D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B3" sqref="B3:L3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104</v>
      </c>
      <c r="B2">
        <v>1964523</v>
      </c>
      <c r="C2">
        <v>2051026</v>
      </c>
      <c r="D2">
        <v>2382789</v>
      </c>
      <c r="E2">
        <v>2213856</v>
      </c>
      <c r="F2">
        <v>2169395</v>
      </c>
      <c r="G2">
        <v>1426838</v>
      </c>
      <c r="H2">
        <v>782681</v>
      </c>
      <c r="I2">
        <v>553359</v>
      </c>
      <c r="J2">
        <v>520680</v>
      </c>
      <c r="K2">
        <v>66343</v>
      </c>
      <c r="L2">
        <v>14131490</v>
      </c>
    </row>
    <row r="3" spans="1:12">
      <c r="A3" t="s">
        <v>105</v>
      </c>
      <c r="B3">
        <v>13</v>
      </c>
      <c r="C3">
        <v>10</v>
      </c>
      <c r="D3">
        <v>49</v>
      </c>
      <c r="E3">
        <v>125</v>
      </c>
      <c r="F3">
        <v>419</v>
      </c>
      <c r="G3">
        <v>1149</v>
      </c>
      <c r="H3">
        <v>2336</v>
      </c>
      <c r="I3">
        <v>6826</v>
      </c>
      <c r="J3">
        <v>20831</v>
      </c>
      <c r="K3">
        <v>2100</v>
      </c>
      <c r="L3">
        <v>33858</v>
      </c>
    </row>
    <row r="4" spans="1:12">
      <c r="A4" t="s">
        <v>66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67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J11"/>
  <sheetViews>
    <sheetView workbookViewId="0">
      <selection activeCell="E4" sqref="E4"/>
    </sheetView>
  </sheetViews>
  <sheetFormatPr baseColWidth="10" defaultRowHeight="20"/>
  <cols>
    <col min="7" max="10" width="10.7109375" style="36"/>
  </cols>
  <sheetData>
    <row r="1" spans="1:10">
      <c r="A1" t="s">
        <v>48</v>
      </c>
      <c r="B1" t="s">
        <v>49</v>
      </c>
      <c r="C1" t="s">
        <v>55</v>
      </c>
      <c r="D1" t="s">
        <v>50</v>
      </c>
      <c r="E1" t="s">
        <v>51</v>
      </c>
      <c r="G1" s="36" t="s">
        <v>72</v>
      </c>
      <c r="H1" s="36" t="s">
        <v>73</v>
      </c>
      <c r="I1" s="36" t="s">
        <v>70</v>
      </c>
      <c r="J1" s="36" t="s">
        <v>71</v>
      </c>
    </row>
    <row r="2" spans="1:10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SUMIF(PDFデータ!$B3:$B23,$A2,PDFデータ!C3:C23)+SUMIF(PDFデータ!$B3:$B23,$A2,PDFデータ!G3:G23)+SUMIF(PDFデータ!$B3:$B23,$A2,PDFデータ!K3:K23)+SUMIF(PDFデータ!$B3:$B23,$A2,PDFデータ!O3:O23)+SUMIF(PDFデータ!$B3:$B23,$A2,PDFデータ!S3:S23)</f>
        <v>1528875</v>
      </c>
      <c r="C2" s="1">
        <f>SUMIF(PDFデータ!$B3:$B23,$A2,PDFデータ!D3:D23)+SUMIF(PDFデータ!$B3:$B23,$A2,PDFデータ!H3:H23)+SUMIF(PDFデータ!$B3:$B23,$A2,PDFデータ!L3:L23)+SUMIF(PDFデータ!$B3:$B23,$A2,PDFデータ!P3:P23)+SUMIF(PDFデータ!$B3:$B23,$A2,PDFデータ!T3:T23)</f>
        <v>59</v>
      </c>
      <c r="D2" s="1">
        <f>SUMIF(PDFデータ!$B3:$B23,$A2,PDFデータ!E3:E23)+SUMIF(PDFデータ!$B3:$B23,$A2,PDFデータ!I3:I23)+SUMIF(PDFデータ!$B3:$B23,$A2,PDFデータ!M3:M23)+SUMIF(PDFデータ!$B3:$B23,$A2,PDFデータ!Q3:Q23)++SUMIF(PDFデータ!$B3:$B23,$A2,PDFデータ!U3:U23)</f>
        <v>18</v>
      </c>
      <c r="E2" s="1">
        <f>SUMIF(PDFデータ!$B3:$B23,$A2,PDFデータ!F3:F23)+SUMIF(PDFデータ!$B3:$B23,$A2,PDFデータ!J3:J23)+SUMIF(PDFデータ!$B3:$B23,$A2,PDFデータ!N3:N23)+SUMIF(PDFデータ!$B3:$B23,$A2,PDFデータ!R3:R23)+SUMIF(PDFデータ!$B3:$B23,$A2,PDFデータ!V3:V23)</f>
        <v>0</v>
      </c>
      <c r="G2" s="37">
        <f>D2/$B2</f>
        <v>1.1773362766740251E-5</v>
      </c>
      <c r="H2" s="37">
        <f>E2/$B2</f>
        <v>0</v>
      </c>
      <c r="I2" s="36">
        <f>D2/$C2</f>
        <v>0.30508474576271188</v>
      </c>
      <c r="J2" s="36">
        <f>E2/$C2</f>
        <v>0</v>
      </c>
    </row>
    <row r="3" spans="1:10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SUMIF(PDFデータ!$B4:$B24,$A3,PDFデータ!C4:C24)+SUMIF(PDFデータ!$B4:$B24,$A3,PDFデータ!G4:G24)+SUMIF(PDFデータ!$B4:$B24,$A3,PDFデータ!K4:K24)+SUMIF(PDFデータ!$B4:$B24,$A3,PDFデータ!O4:O24)+SUMIF(PDFデータ!$B4:$B24,$A3,PDFデータ!S4:S24)</f>
        <v>18011166</v>
      </c>
      <c r="C3" s="1">
        <f>SUMIF(PDFデータ!$B4:$B24,$A3,PDFデータ!D4:D24)+SUMIF(PDFデータ!$B4:$B24,$A3,PDFデータ!H4:H24)+SUMIF(PDFデータ!$B4:$B24,$A3,PDFデータ!L4:L24)+SUMIF(PDFデータ!$B4:$B24,$A3,PDFデータ!P4:P24)+SUMIF(PDFデータ!$B4:$B24,$A3,PDFデータ!T4:T24)</f>
        <v>1917</v>
      </c>
      <c r="D3" s="1">
        <f>SUMIF(PDFデータ!$B4:$B24,$A3,PDFデータ!E4:E24)+SUMIF(PDFデータ!$B4:$B24,$A3,PDFデータ!I4:I24)+SUMIF(PDFデータ!$B4:$B24,$A3,PDFデータ!M4:M24)+SUMIF(PDFデータ!$B4:$B24,$A3,PDFデータ!Q4:Q24)++SUMIF(PDFデータ!$B4:$B24,$A3,PDFデータ!U4:U24)</f>
        <v>514</v>
      </c>
      <c r="E3" s="1">
        <f>SUMIF(PDFデータ!$B4:$B24,$A3,PDFデータ!F4:F24)+SUMIF(PDFデータ!$B4:$B24,$A3,PDFデータ!J4:J24)+SUMIF(PDFデータ!$B4:$B24,$A3,PDFデータ!N4:N24)+SUMIF(PDFデータ!$B4:$B24,$A3,PDFデータ!R4:R24)+SUMIF(PDFデータ!$B4:$B24,$A3,PDFデータ!V4:V24)</f>
        <v>10</v>
      </c>
      <c r="G3" s="37">
        <f t="shared" ref="G3:G11" si="0">D3/$B3</f>
        <v>2.8537852574341937E-5</v>
      </c>
      <c r="H3" s="37">
        <f t="shared" ref="H3:H11" si="1">E3/$B3</f>
        <v>5.5521113957863696E-7</v>
      </c>
      <c r="I3" s="36">
        <f t="shared" ref="I3:I11" si="2">D3/$C3</f>
        <v>0.26812728221178928</v>
      </c>
      <c r="J3" s="36">
        <f t="shared" ref="J3:J11" si="3">E3/$C3</f>
        <v>5.2164840897235268E-3</v>
      </c>
    </row>
    <row r="4" spans="1:10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SUMIF(PDFデータ!$B5:$B25,$A4,PDFデータ!C5:C25)+SUMIF(PDFデータ!$B5:$B25,$A4,PDFデータ!G5:G25)+SUMIF(PDFデータ!$B5:$B25,$A4,PDFデータ!K5:K25)+SUMIF(PDFデータ!$B5:$B25,$A4,PDFデータ!O5:O25)+SUMIF(PDFデータ!$B5:$B25,$A4,PDFデータ!S5:S25)</f>
        <v>27154255</v>
      </c>
      <c r="C4" s="1">
        <f>SUMIF(PDFデータ!$B5:$B25,$A4,PDFデータ!D5:D25)+SUMIF(PDFデータ!$B5:$B25,$A4,PDFデータ!H5:H25)+SUMIF(PDFデータ!$B5:$B25,$A4,PDFデータ!L5:L25)+SUMIF(PDFデータ!$B5:$B25,$A4,PDFデータ!P5:P25)+SUMIF(PDFデータ!$B5:$B25,$A4,PDFデータ!T5:T25)</f>
        <v>5864</v>
      </c>
      <c r="D4" s="1">
        <f>SUMIF(PDFデータ!$B5:$B25,$A4,PDFデータ!E5:E25)+SUMIF(PDFデータ!$B5:$B25,$A4,PDFデータ!I5:I25)+SUMIF(PDFデータ!$B5:$B25,$A4,PDFデータ!M5:M25)+SUMIF(PDFデータ!$B5:$B25,$A4,PDFデータ!Q5:Q25)++SUMIF(PDFデータ!$B5:$B25,$A4,PDFデータ!U5:U25)</f>
        <v>813</v>
      </c>
      <c r="E4" s="1">
        <f>SUMIF(PDFデータ!$B5:$B25,$A4,PDFデータ!F5:F25)+SUMIF(PDFデータ!$B5:$B25,$A4,PDFデータ!J5:J25)+SUMIF(PDFデータ!$B5:$B25,$A4,PDFデータ!N5:N25)+SUMIF(PDFデータ!$B5:$B25,$A4,PDFデータ!R5:R25)+SUMIF(PDFデータ!$B5:$B25,$A4,PDFデータ!V5:V25)</f>
        <v>33</v>
      </c>
      <c r="G4" s="37">
        <f t="shared" si="0"/>
        <v>2.9940059117806768E-5</v>
      </c>
      <c r="H4" s="37">
        <f t="shared" si="1"/>
        <v>1.2152791523833004E-6</v>
      </c>
      <c r="I4" s="36">
        <f t="shared" si="2"/>
        <v>0.13864256480218282</v>
      </c>
      <c r="J4" s="36">
        <f t="shared" si="3"/>
        <v>5.6275579809004096E-3</v>
      </c>
    </row>
    <row r="5" spans="1:10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SUMIF(PDFデータ!$B6:$B26,$A5,PDFデータ!C6:C26)+SUMIF(PDFデータ!$B6:$B26,$A5,PDFデータ!G6:G26)+SUMIF(PDFデータ!$B6:$B26,$A5,PDFデータ!K6:K26)+SUMIF(PDFデータ!$B6:$B26,$A5,PDFデータ!O6:O26)+SUMIF(PDFデータ!$B6:$B26,$A5,PDFデータ!S6:S26)</f>
        <v>30787936</v>
      </c>
      <c r="C5" s="1">
        <f>SUMIF(PDFデータ!$B6:$B26,$A5,PDFデータ!D6:D26)+SUMIF(PDFデータ!$B6:$B26,$A5,PDFデータ!H6:H26)+SUMIF(PDFデータ!$B6:$B26,$A5,PDFデータ!L6:L26)+SUMIF(PDFデータ!$B6:$B26,$A5,PDFデータ!P6:P26)+SUMIF(PDFデータ!$B6:$B26,$A5,PDFデータ!T6:T26)</f>
        <v>5892</v>
      </c>
      <c r="D5" s="1">
        <f>SUMIF(PDFデータ!$B6:$B26,$A5,PDFデータ!E6:E26)+SUMIF(PDFデータ!$B6:$B26,$A5,PDFデータ!I6:I26)+SUMIF(PDFデータ!$B6:$B26,$A5,PDFデータ!M6:M26)+SUMIF(PDFデータ!$B6:$B26,$A5,PDFデータ!Q6:Q26)++SUMIF(PDFデータ!$B6:$B26,$A5,PDFデータ!U6:U26)</f>
        <v>862</v>
      </c>
      <c r="E5" s="1">
        <f>SUMIF(PDFデータ!$B6:$B26,$A5,PDFデータ!F6:F26)+SUMIF(PDFデータ!$B6:$B26,$A5,PDFデータ!J6:J26)+SUMIF(PDFデータ!$B6:$B26,$A5,PDFデータ!N6:N26)+SUMIF(PDFデータ!$B6:$B26,$A5,PDFデータ!R6:R26)+SUMIF(PDFデータ!$B6:$B26,$A5,PDFデータ!V6:V26)</f>
        <v>37</v>
      </c>
      <c r="G5" s="37">
        <f t="shared" si="0"/>
        <v>2.7997979468321617E-5</v>
      </c>
      <c r="H5" s="37">
        <f t="shared" si="1"/>
        <v>1.2017694203339905E-6</v>
      </c>
      <c r="I5" s="36">
        <f t="shared" si="2"/>
        <v>0.14630006788866259</v>
      </c>
      <c r="J5" s="36">
        <f t="shared" si="3"/>
        <v>6.2797012898845889E-3</v>
      </c>
    </row>
    <row r="6" spans="1:10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SUMIF(PDFデータ!$B7:$B27,$A6,PDFデータ!C7:C27)+SUMIF(PDFデータ!$B7:$B27,$A6,PDFデータ!G7:G27)+SUMIF(PDFデータ!$B7:$B27,$A6,PDFデータ!K7:K27)+SUMIF(PDFデータ!$B7:$B27,$A6,PDFデータ!O7:O27)+SUMIF(PDFデータ!$B7:$B27,$A6,PDFデータ!S7:S27)</f>
        <v>42089064</v>
      </c>
      <c r="C6" s="1">
        <f>SUMIF(PDFデータ!$B7:$B27,$A6,PDFデータ!D7:D27)+SUMIF(PDFデータ!$B7:$B27,$A6,PDFデータ!H7:H27)+SUMIF(PDFデータ!$B7:$B27,$A6,PDFデータ!L7:L27)+SUMIF(PDFデータ!$B7:$B27,$A6,PDFデータ!P7:P27)+SUMIF(PDFデータ!$B7:$B27,$A6,PDFデータ!T7:T27)</f>
        <v>7221</v>
      </c>
      <c r="D6" s="1">
        <f>SUMIF(PDFデータ!$B7:$B27,$A6,PDFデータ!E7:E27)+SUMIF(PDFデータ!$B7:$B27,$A6,PDFデータ!I7:I27)+SUMIF(PDFデータ!$B7:$B27,$A6,PDFデータ!M7:M27)+SUMIF(PDFデータ!$B7:$B27,$A6,PDFデータ!Q7:Q27)++SUMIF(PDFデータ!$B7:$B27,$A6,PDFデータ!U7:U27)</f>
        <v>1071</v>
      </c>
      <c r="E6" s="1">
        <f>SUMIF(PDFデータ!$B7:$B27,$A6,PDFデータ!F7:F27)+SUMIF(PDFデータ!$B7:$B27,$A6,PDFデータ!J7:J27)+SUMIF(PDFデータ!$B7:$B27,$A6,PDFデータ!N7:N27)+SUMIF(PDFデータ!$B7:$B27,$A6,PDFデータ!R7:R27)+SUMIF(PDFデータ!$B7:$B27,$A6,PDFデータ!V7:V27)</f>
        <v>58</v>
      </c>
      <c r="G6" s="37">
        <f t="shared" si="0"/>
        <v>2.5446039854913379E-5</v>
      </c>
      <c r="H6" s="37">
        <f t="shared" si="1"/>
        <v>1.37803016954713E-6</v>
      </c>
      <c r="I6" s="36">
        <f t="shared" si="2"/>
        <v>0.14831740756127959</v>
      </c>
      <c r="J6" s="36">
        <f t="shared" si="3"/>
        <v>8.0321285140562242E-3</v>
      </c>
    </row>
    <row r="7" spans="1:10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SUMIF(PDFデータ!$B8:$B28,$A7,PDFデータ!C8:C28)+SUMIF(PDFデータ!$B8:$B28,$A7,PDFデータ!G8:G28)+SUMIF(PDFデータ!$B8:$B28,$A7,PDFデータ!K8:K28)+SUMIF(PDFデータ!$B8:$B28,$A7,PDFデータ!O8:O28)+SUMIF(PDFデータ!$B8:$B28,$A7,PDFデータ!S8:S28)</f>
        <v>44877451</v>
      </c>
      <c r="C7" s="1">
        <f>SUMIF(PDFデータ!$B8:$B28,$A7,PDFデータ!D8:D28)+SUMIF(PDFデータ!$B8:$B28,$A7,PDFデータ!H8:H28)+SUMIF(PDFデータ!$B8:$B28,$A7,PDFデータ!L8:L28)+SUMIF(PDFデータ!$B8:$B28,$A7,PDFデータ!P8:P28)+SUMIF(PDFデータ!$B8:$B28,$A7,PDFデータ!T8:T28)</f>
        <v>5188</v>
      </c>
      <c r="D7" s="1">
        <f>SUMIF(PDFデータ!$B8:$B28,$A7,PDFデータ!E8:E28)+SUMIF(PDFデータ!$B8:$B28,$A7,PDFデータ!I8:I28)+SUMIF(PDFデータ!$B8:$B28,$A7,PDFデータ!M8:M28)+SUMIF(PDFデータ!$B8:$B28,$A7,PDFデータ!Q8:Q28)++SUMIF(PDFデータ!$B8:$B28,$A7,PDFデータ!U8:U28)</f>
        <v>884</v>
      </c>
      <c r="E7" s="1">
        <f>SUMIF(PDFデータ!$B8:$B28,$A7,PDFデータ!F8:F28)+SUMIF(PDFデータ!$B8:$B28,$A7,PDFデータ!J8:J28)+SUMIF(PDFデータ!$B8:$B28,$A7,PDFデータ!N8:N28)+SUMIF(PDFデータ!$B8:$B28,$A7,PDFデータ!R8:R28)+SUMIF(PDFデータ!$B8:$B28,$A7,PDFデータ!V8:V28)</f>
        <v>92</v>
      </c>
      <c r="G7" s="37">
        <f t="shared" si="0"/>
        <v>1.9698088467636008E-5</v>
      </c>
      <c r="H7" s="37">
        <f t="shared" si="1"/>
        <v>2.050027306586553E-6</v>
      </c>
      <c r="I7" s="36">
        <f t="shared" si="2"/>
        <v>0.17039321511179645</v>
      </c>
      <c r="J7" s="36">
        <f t="shared" si="3"/>
        <v>1.7733230531996914E-2</v>
      </c>
    </row>
    <row r="8" spans="1:10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SUMIF(PDFデータ!$B9:$B29,$A8,PDFデータ!C9:C29)+SUMIF(PDFデータ!$B9:$B29,$A8,PDFデータ!G9:G29)+SUMIF(PDFデータ!$B9:$B29,$A8,PDFデータ!K9:K29)+SUMIF(PDFデータ!$B9:$B29,$A8,PDFデータ!O9:O29)+SUMIF(PDFデータ!$B9:$B29,$A8,PDFデータ!S9:S29)</f>
        <v>44299063</v>
      </c>
      <c r="C8" s="1">
        <f>SUMIF(PDFデータ!$B9:$B29,$A8,PDFデータ!D9:D29)+SUMIF(PDFデータ!$B9:$B29,$A8,PDFデータ!H9:H29)+SUMIF(PDFデータ!$B9:$B29,$A8,PDFデータ!L9:L29)+SUMIF(PDFデータ!$B9:$B29,$A8,PDFデータ!P9:P29)+SUMIF(PDFデータ!$B9:$B29,$A8,PDFデータ!T9:T29)</f>
        <v>3062</v>
      </c>
      <c r="D8" s="1">
        <f>SUMIF(PDFデータ!$B9:$B29,$A8,PDFデータ!E9:E29)+SUMIF(PDFデータ!$B9:$B29,$A8,PDFデータ!I9:I29)+SUMIF(PDFデータ!$B9:$B29,$A8,PDFデータ!M9:M29)+SUMIF(PDFデータ!$B9:$B29,$A8,PDFデータ!Q9:Q29)++SUMIF(PDFデータ!$B9:$B29,$A8,PDFデータ!U9:U29)</f>
        <v>792</v>
      </c>
      <c r="E8" s="1">
        <f>SUMIF(PDFデータ!$B9:$B29,$A8,PDFデータ!F9:F29)+SUMIF(PDFデータ!$B9:$B29,$A8,PDFデータ!J9:J29)+SUMIF(PDFデータ!$B9:$B29,$A8,PDFデータ!N9:N29)+SUMIF(PDFデータ!$B9:$B29,$A8,PDFデータ!R9:R29)+SUMIF(PDFデータ!$B9:$B29,$A8,PDFデータ!V9:V29)</f>
        <v>124</v>
      </c>
      <c r="G8" s="37">
        <f t="shared" si="0"/>
        <v>1.7878481989562622E-5</v>
      </c>
      <c r="H8" s="37">
        <f t="shared" si="1"/>
        <v>2.7991562710931382E-6</v>
      </c>
      <c r="I8" s="36">
        <f t="shared" si="2"/>
        <v>0.25865447419986937</v>
      </c>
      <c r="J8" s="36">
        <f t="shared" si="3"/>
        <v>4.0496407576747225E-2</v>
      </c>
    </row>
    <row r="9" spans="1:10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SUMIF(PDFデータ!$B10:$B30,$A9,PDFデータ!C10:C30)+SUMIF(PDFデータ!$B10:$B30,$A9,PDFデータ!G10:G30)+SUMIF(PDFデータ!$B10:$B30,$A9,PDFデータ!K10:K30)+SUMIF(PDFデータ!$B10:$B30,$A9,PDFデータ!O10:O30)+SUMIF(PDFデータ!$B10:$B30,$A9,PDFデータ!S10:S30)</f>
        <v>52425133</v>
      </c>
      <c r="C9" s="1">
        <f>SUMIF(PDFデータ!$B10:$B30,$A9,PDFデータ!D10:D30)+SUMIF(PDFデータ!$B10:$B30,$A9,PDFデータ!H10:H30)+SUMIF(PDFデータ!$B10:$B30,$A9,PDFデータ!L10:L30)+SUMIF(PDFデータ!$B10:$B30,$A9,PDFデータ!P10:P30)+SUMIF(PDFデータ!$B10:$B30,$A9,PDFデータ!T10:T30)</f>
        <v>2630</v>
      </c>
      <c r="D9" s="1">
        <f>SUMIF(PDFデータ!$B10:$B30,$A9,PDFデータ!E10:E30)+SUMIF(PDFデータ!$B10:$B30,$A9,PDFデータ!I10:I30)+SUMIF(PDFデータ!$B10:$B30,$A9,PDFデータ!M10:M30)+SUMIF(PDFデータ!$B10:$B30,$A9,PDFデータ!Q10:Q30)++SUMIF(PDFデータ!$B10:$B30,$A9,PDFデータ!U10:U30)</f>
        <v>1123</v>
      </c>
      <c r="E9" s="1">
        <f>SUMIF(PDFデータ!$B10:$B30,$A9,PDFデータ!F10:F30)+SUMIF(PDFデータ!$B10:$B30,$A9,PDFデータ!J10:J30)+SUMIF(PDFデータ!$B10:$B30,$A9,PDFデータ!N10:N30)+SUMIF(PDFデータ!$B10:$B30,$A9,PDFデータ!R10:R30)+SUMIF(PDFデータ!$B10:$B30,$A9,PDFデータ!V10:V30)</f>
        <v>322</v>
      </c>
      <c r="G9" s="37">
        <f t="shared" si="0"/>
        <v>2.1421023385863416E-5</v>
      </c>
      <c r="H9" s="37">
        <f t="shared" si="1"/>
        <v>6.1420921907818528E-6</v>
      </c>
      <c r="I9" s="36">
        <f t="shared" si="2"/>
        <v>0.42699619771863118</v>
      </c>
      <c r="J9" s="36">
        <f t="shared" si="3"/>
        <v>0.12243346007604562</v>
      </c>
    </row>
    <row r="10" spans="1:10">
      <c r="A10" t="s">
        <v>64</v>
      </c>
      <c r="B10" s="1">
        <f>SUMIF(PDFデータ!$B11:$B31,$A10,PDFデータ!C11:C31)+SUMIF(PDFデータ!$B11:$B31,$A10,PDFデータ!G11:G31)+SUMIF(PDFデータ!$B11:$B31,$A10,PDFデータ!K11:K31)+SUMIF(PDFデータ!$B11:$B31,$A10,PDFデータ!O11:O31)+SUMIF(PDFデータ!$B11:$B31,$A10,PDFデータ!S11:S31)</f>
        <v>38820938</v>
      </c>
      <c r="C10" s="1">
        <f>SUMIF(PDFデータ!$B11:$B31,$A10,PDFデータ!D11:D31)+SUMIF(PDFデータ!$B11:$B31,$A10,PDFデータ!H11:H31)+SUMIF(PDFデータ!$B11:$B31,$A10,PDFデータ!L11:L31)+SUMIF(PDFデータ!$B11:$B31,$A10,PDFデータ!P11:P31)+SUMIF(PDFデータ!$B11:$B31,$A10,PDFデータ!T11:T31)</f>
        <v>2743</v>
      </c>
      <c r="D10" s="1">
        <f>SUMIF(PDFデータ!$B11:$B31,$A10,PDFデータ!E11:E31)+SUMIF(PDFデータ!$B11:$B31,$A10,PDFデータ!I11:I31)+SUMIF(PDFデータ!$B11:$B31,$A10,PDFデータ!M11:M31)+SUMIF(PDFデータ!$B11:$B31,$A10,PDFデータ!Q11:Q31)++SUMIF(PDFデータ!$B11:$B31,$A10,PDFデータ!U11:U31)</f>
        <v>1637</v>
      </c>
      <c r="E10" s="1">
        <f>SUMIF(PDFデータ!$B11:$B31,$A10,PDFデータ!F11:F31)+SUMIF(PDFデータ!$B11:$B31,$A10,PDFデータ!J11:J31)+SUMIF(PDFデータ!$B11:$B31,$A10,PDFデータ!N11:N31)+SUMIF(PDFデータ!$B11:$B31,$A10,PDFデータ!R11:R31)+SUMIF(PDFデータ!$B11:$B31,$A10,PDFデータ!V11:V31)</f>
        <v>715</v>
      </c>
      <c r="G10" s="37">
        <f t="shared" si="0"/>
        <v>4.2167966163002038E-5</v>
      </c>
      <c r="H10" s="37">
        <f t="shared" si="1"/>
        <v>1.8417896033320986E-5</v>
      </c>
      <c r="I10" s="36">
        <f t="shared" si="2"/>
        <v>0.59679183375865841</v>
      </c>
      <c r="J10" s="36">
        <f t="shared" si="3"/>
        <v>0.26066350710900477</v>
      </c>
    </row>
    <row r="11" spans="1:10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SUMIF(PDFデータ!$B12:$B32,$A11,PDFデータ!C12:C32)+SUMIF(PDFデータ!$B12:$B32,$A11,PDFデータ!G12:G32)+SUMIF(PDFデータ!$B12:$B32,$A11,PDFデータ!K12:K32)+SUMIF(PDFデータ!$B12:$B32,$A11,PDFデータ!O12:O32)+SUMIF(PDFデータ!$B12:$B32,$A11,PDFデータ!S12:S32)</f>
        <v>3265867</v>
      </c>
      <c r="C11" s="1">
        <f>SUMIF(PDFデータ!$B12:$B32,$A11,PDFデータ!D12:D32)+SUMIF(PDFデータ!$B12:$B32,$A11,PDFデータ!H12:H32)+SUMIF(PDFデータ!$B12:$B32,$A11,PDFデータ!L12:L32)+SUMIF(PDFデータ!$B12:$B32,$A11,PDFデータ!P12:P32)+SUMIF(PDFデータ!$B12:$B32,$A11,PDFデータ!T12:T32)</f>
        <v>36</v>
      </c>
      <c r="D11" s="1">
        <f>SUMIF(PDFデータ!$B12:$B32,$A11,PDFデータ!E12:E32)+SUMIF(PDFデータ!$B12:$B32,$A11,PDFデータ!I12:I32)+SUMIF(PDFデータ!$B12:$B32,$A11,PDFデータ!M12:M32)+SUMIF(PDFデータ!$B12:$B32,$A11,PDFデータ!Q12:Q32)++SUMIF(PDFデータ!$B12:$B32,$A11,PDFデータ!U12:U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SUMIF(PDFデータ!$B12:$B32,$A11,PDFデータ!F12:F32)+SUMIF(PDFデータ!$B12:$B32,$A11,PDFデータ!J12:J32)+SUMIF(PDFデータ!$B12:$B32,$A11,PDFデータ!N12:N32)+SUMIF(PDFデータ!$B12:$B32,$A11,PDFデータ!R12:R32)+SUMIF(PDFデータ!$B12:$B32,$A11,PDFデータ!V12:V32)</f>
        <v>1</v>
      </c>
      <c r="G11" s="37">
        <f t="shared" si="0"/>
        <v>1.8371844291270894E-6</v>
      </c>
      <c r="H11" s="37">
        <f t="shared" si="1"/>
        <v>3.0619740485451488E-7</v>
      </c>
      <c r="I11" s="36">
        <f t="shared" si="2"/>
        <v>0.16666666666666666</v>
      </c>
      <c r="J11" s="36">
        <f t="shared" si="3"/>
        <v>2.7777777777777776E-2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V20"/>
  <sheetViews>
    <sheetView workbookViewId="0">
      <selection activeCell="C3" sqref="C3:V20"/>
    </sheetView>
  </sheetViews>
  <sheetFormatPr baseColWidth="10" defaultRowHeight="20"/>
  <cols>
    <col min="4" max="6" width="6.7109375" customWidth="1"/>
    <col min="8" max="10" width="6.7109375" customWidth="1"/>
    <col min="12" max="14" width="6.7109375" customWidth="1"/>
    <col min="16" max="18" width="6.7109375" customWidth="1"/>
    <col min="20" max="22" width="6.7109375" customWidth="1"/>
  </cols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80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f t="array" ref="C3:V20">'PDFデータ(No.84)'!C3:V20</f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39" t="s">
        <v>77</v>
      </c>
      <c r="B4" s="3" t="str">
        <f t="shared" si="0"/>
        <v>10歳未満</v>
      </c>
      <c r="C4" s="40">
        <v>0</v>
      </c>
      <c r="D4">
        <v>0</v>
      </c>
      <c r="E4">
        <v>0</v>
      </c>
      <c r="F4">
        <v>0</v>
      </c>
      <c r="G4" s="1">
        <v>1528875</v>
      </c>
      <c r="H4">
        <v>59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39" t="s">
        <v>78</v>
      </c>
      <c r="B5" s="3" t="str">
        <f t="shared" si="0"/>
        <v>10代</v>
      </c>
      <c r="C5" s="1">
        <v>4748268</v>
      </c>
      <c r="D5">
        <v>405</v>
      </c>
      <c r="E5">
        <v>158</v>
      </c>
      <c r="F5">
        <v>2</v>
      </c>
      <c r="G5" s="1">
        <v>1357577</v>
      </c>
      <c r="H5">
        <v>56</v>
      </c>
      <c r="I5">
        <v>12</v>
      </c>
      <c r="J5">
        <v>1</v>
      </c>
      <c r="K5" s="1">
        <v>189558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312</v>
      </c>
      <c r="T5">
        <v>0</v>
      </c>
      <c r="U5">
        <v>0</v>
      </c>
      <c r="V5">
        <v>0</v>
      </c>
    </row>
    <row r="6" spans="1:22">
      <c r="A6" s="39" t="s">
        <v>30</v>
      </c>
      <c r="B6" s="3" t="str">
        <f t="shared" si="0"/>
        <v>10代</v>
      </c>
      <c r="C6" s="1">
        <v>10133295</v>
      </c>
      <c r="D6">
        <v>896</v>
      </c>
      <c r="E6">
        <v>239</v>
      </c>
      <c r="F6">
        <v>6</v>
      </c>
      <c r="G6">
        <v>0</v>
      </c>
      <c r="H6">
        <v>0</v>
      </c>
      <c r="I6">
        <v>0</v>
      </c>
      <c r="J6">
        <v>0</v>
      </c>
      <c r="K6" s="1">
        <v>1578298</v>
      </c>
      <c r="L6">
        <v>523</v>
      </c>
      <c r="M6">
        <v>90</v>
      </c>
      <c r="N6">
        <v>1</v>
      </c>
      <c r="O6">
        <v>56</v>
      </c>
      <c r="P6">
        <v>0</v>
      </c>
      <c r="Q6">
        <v>0</v>
      </c>
      <c r="R6">
        <v>0</v>
      </c>
      <c r="S6">
        <v>3800</v>
      </c>
      <c r="T6">
        <v>0</v>
      </c>
      <c r="U6">
        <v>0</v>
      </c>
      <c r="V6">
        <v>0</v>
      </c>
    </row>
    <row r="7" spans="1:22">
      <c r="A7" s="39" t="s">
        <v>31</v>
      </c>
      <c r="B7" s="3" t="str">
        <f t="shared" si="0"/>
        <v>20代</v>
      </c>
      <c r="C7" s="1">
        <v>7734711</v>
      </c>
      <c r="D7" s="1">
        <v>1874</v>
      </c>
      <c r="E7">
        <v>250</v>
      </c>
      <c r="F7">
        <v>4</v>
      </c>
      <c r="G7">
        <v>0</v>
      </c>
      <c r="H7">
        <v>0</v>
      </c>
      <c r="I7">
        <v>0</v>
      </c>
      <c r="J7">
        <v>0</v>
      </c>
      <c r="K7" s="1">
        <v>5589848</v>
      </c>
      <c r="L7">
        <v>980</v>
      </c>
      <c r="M7">
        <v>141</v>
      </c>
      <c r="N7">
        <v>6</v>
      </c>
      <c r="O7">
        <v>380</v>
      </c>
      <c r="P7">
        <v>0</v>
      </c>
      <c r="Q7">
        <v>0</v>
      </c>
      <c r="R7">
        <v>0</v>
      </c>
      <c r="S7">
        <v>7809</v>
      </c>
      <c r="T7">
        <v>0</v>
      </c>
      <c r="U7">
        <v>0</v>
      </c>
      <c r="V7">
        <v>0</v>
      </c>
    </row>
    <row r="8" spans="1:22">
      <c r="A8" s="39" t="s">
        <v>32</v>
      </c>
      <c r="B8" s="3" t="str">
        <f t="shared" si="0"/>
        <v>20代</v>
      </c>
      <c r="C8" s="1">
        <v>8761353</v>
      </c>
      <c r="D8" s="1">
        <v>2416</v>
      </c>
      <c r="E8">
        <v>331</v>
      </c>
      <c r="F8">
        <v>17</v>
      </c>
      <c r="G8">
        <v>0</v>
      </c>
      <c r="H8">
        <v>0</v>
      </c>
      <c r="I8">
        <v>0</v>
      </c>
      <c r="J8">
        <v>0</v>
      </c>
      <c r="K8" s="1">
        <v>5051582</v>
      </c>
      <c r="L8">
        <v>592</v>
      </c>
      <c r="M8">
        <v>89</v>
      </c>
      <c r="N8">
        <v>6</v>
      </c>
      <c r="O8">
        <v>531</v>
      </c>
      <c r="P8">
        <v>1</v>
      </c>
      <c r="Q8">
        <v>1</v>
      </c>
      <c r="R8">
        <v>0</v>
      </c>
      <c r="S8">
        <v>8041</v>
      </c>
      <c r="T8">
        <v>1</v>
      </c>
      <c r="U8">
        <v>1</v>
      </c>
      <c r="V8">
        <v>0</v>
      </c>
    </row>
    <row r="9" spans="1:22">
      <c r="A9" s="39" t="s">
        <v>33</v>
      </c>
      <c r="B9" s="3" t="str">
        <f t="shared" si="0"/>
        <v>30代</v>
      </c>
      <c r="C9" s="1">
        <v>9499798</v>
      </c>
      <c r="D9" s="1">
        <v>2239</v>
      </c>
      <c r="E9">
        <v>297</v>
      </c>
      <c r="F9">
        <v>7</v>
      </c>
      <c r="G9">
        <v>0</v>
      </c>
      <c r="H9">
        <v>0</v>
      </c>
      <c r="I9">
        <v>0</v>
      </c>
      <c r="J9">
        <v>0</v>
      </c>
      <c r="K9" s="1">
        <v>4834782</v>
      </c>
      <c r="L9">
        <v>462</v>
      </c>
      <c r="M9">
        <v>93</v>
      </c>
      <c r="N9">
        <v>6</v>
      </c>
      <c r="O9">
        <v>545</v>
      </c>
      <c r="P9">
        <v>0</v>
      </c>
      <c r="Q9">
        <v>0</v>
      </c>
      <c r="R9">
        <v>0</v>
      </c>
      <c r="S9">
        <v>10091</v>
      </c>
      <c r="T9">
        <v>2</v>
      </c>
      <c r="U9">
        <v>1</v>
      </c>
      <c r="V9">
        <v>0</v>
      </c>
    </row>
    <row r="10" spans="1:22">
      <c r="A10" s="39" t="s">
        <v>34</v>
      </c>
      <c r="B10" s="3" t="str">
        <f t="shared" si="0"/>
        <v>30代</v>
      </c>
      <c r="C10" s="1">
        <v>11260695</v>
      </c>
      <c r="D10" s="1">
        <v>2764</v>
      </c>
      <c r="E10">
        <v>380</v>
      </c>
      <c r="F10">
        <v>19</v>
      </c>
      <c r="G10">
        <v>0</v>
      </c>
      <c r="H10">
        <v>0</v>
      </c>
      <c r="I10">
        <v>0</v>
      </c>
      <c r="J10">
        <v>0</v>
      </c>
      <c r="K10" s="1">
        <v>5168120</v>
      </c>
      <c r="L10">
        <v>420</v>
      </c>
      <c r="M10">
        <v>88</v>
      </c>
      <c r="N10">
        <v>5</v>
      </c>
      <c r="O10">
        <v>644</v>
      </c>
      <c r="P10">
        <v>0</v>
      </c>
      <c r="Q10">
        <v>0</v>
      </c>
      <c r="R10">
        <v>0</v>
      </c>
      <c r="S10" s="1">
        <v>13261</v>
      </c>
      <c r="T10">
        <v>5</v>
      </c>
      <c r="U10">
        <v>3</v>
      </c>
      <c r="V10">
        <v>0</v>
      </c>
    </row>
    <row r="11" spans="1:22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13269345</v>
      </c>
      <c r="D11" s="1">
        <v>3179</v>
      </c>
      <c r="E11">
        <v>425</v>
      </c>
      <c r="F11">
        <v>16</v>
      </c>
      <c r="G11">
        <v>0</v>
      </c>
      <c r="H11">
        <v>0</v>
      </c>
      <c r="I11">
        <v>0</v>
      </c>
      <c r="J11">
        <v>0</v>
      </c>
      <c r="K11" s="1">
        <v>5502395</v>
      </c>
      <c r="L11">
        <v>410</v>
      </c>
      <c r="M11">
        <v>67</v>
      </c>
      <c r="N11">
        <v>10</v>
      </c>
      <c r="O11" s="1">
        <v>21039</v>
      </c>
      <c r="P11">
        <v>1</v>
      </c>
      <c r="Q11">
        <v>0</v>
      </c>
      <c r="R11">
        <v>0</v>
      </c>
      <c r="S11" s="1">
        <v>15090</v>
      </c>
      <c r="T11">
        <v>0</v>
      </c>
      <c r="U11">
        <v>0</v>
      </c>
      <c r="V11">
        <v>0</v>
      </c>
    </row>
    <row r="12" spans="1:22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16574804</v>
      </c>
      <c r="D12" s="1">
        <v>3188</v>
      </c>
      <c r="E12">
        <v>483</v>
      </c>
      <c r="F12">
        <v>25</v>
      </c>
      <c r="G12">
        <v>0</v>
      </c>
      <c r="H12">
        <v>0</v>
      </c>
      <c r="I12">
        <v>0</v>
      </c>
      <c r="J12">
        <v>0</v>
      </c>
      <c r="K12" s="1">
        <v>6657256</v>
      </c>
      <c r="L12">
        <v>433</v>
      </c>
      <c r="M12">
        <v>90</v>
      </c>
      <c r="N12">
        <v>7</v>
      </c>
      <c r="O12" s="1">
        <v>31166</v>
      </c>
      <c r="P12">
        <v>7</v>
      </c>
      <c r="Q12">
        <v>4</v>
      </c>
      <c r="R12">
        <v>0</v>
      </c>
      <c r="S12" s="1">
        <v>17969</v>
      </c>
      <c r="T12">
        <v>3</v>
      </c>
      <c r="U12">
        <v>2</v>
      </c>
      <c r="V12">
        <v>0</v>
      </c>
    </row>
    <row r="13" spans="1:22">
      <c r="A13" s="39" t="s">
        <v>37</v>
      </c>
      <c r="B13" s="3" t="str">
        <f t="shared" si="1"/>
        <v>50代</v>
      </c>
      <c r="C13" s="1">
        <v>17069304</v>
      </c>
      <c r="D13" s="1">
        <v>2580</v>
      </c>
      <c r="E13">
        <v>404</v>
      </c>
      <c r="F13">
        <v>36</v>
      </c>
      <c r="G13">
        <v>0</v>
      </c>
      <c r="H13">
        <v>0</v>
      </c>
      <c r="I13">
        <v>0</v>
      </c>
      <c r="J13">
        <v>0</v>
      </c>
      <c r="K13" s="1">
        <v>6686346</v>
      </c>
      <c r="L13">
        <v>341</v>
      </c>
      <c r="M13">
        <v>84</v>
      </c>
      <c r="N13">
        <v>11</v>
      </c>
      <c r="O13" s="1">
        <v>26567</v>
      </c>
      <c r="P13">
        <v>2</v>
      </c>
      <c r="Q13">
        <v>2</v>
      </c>
      <c r="R13">
        <v>0</v>
      </c>
      <c r="S13" s="1">
        <v>15472</v>
      </c>
      <c r="T13">
        <v>3</v>
      </c>
      <c r="U13">
        <v>0</v>
      </c>
      <c r="V13">
        <v>0</v>
      </c>
    </row>
    <row r="14" spans="1:22">
      <c r="A14" s="39" t="s">
        <v>38</v>
      </c>
      <c r="B14" s="3" t="str">
        <f t="shared" si="1"/>
        <v>50代</v>
      </c>
      <c r="C14" s="1">
        <v>15311619</v>
      </c>
      <c r="D14" s="1">
        <v>1992</v>
      </c>
      <c r="E14">
        <v>327</v>
      </c>
      <c r="F14">
        <v>32</v>
      </c>
      <c r="G14">
        <v>0</v>
      </c>
      <c r="H14">
        <v>0</v>
      </c>
      <c r="I14">
        <v>0</v>
      </c>
      <c r="J14">
        <v>0</v>
      </c>
      <c r="K14" s="1">
        <v>5739055</v>
      </c>
      <c r="L14">
        <v>266</v>
      </c>
      <c r="M14">
        <v>65</v>
      </c>
      <c r="N14">
        <v>13</v>
      </c>
      <c r="O14" s="1">
        <v>18315</v>
      </c>
      <c r="P14">
        <v>3</v>
      </c>
      <c r="Q14">
        <v>2</v>
      </c>
      <c r="R14">
        <v>0</v>
      </c>
      <c r="S14" s="1">
        <v>10773</v>
      </c>
      <c r="T14">
        <v>1</v>
      </c>
      <c r="U14">
        <v>0</v>
      </c>
      <c r="V14">
        <v>0</v>
      </c>
    </row>
    <row r="15" spans="1:22">
      <c r="A15" s="39" t="s">
        <v>39</v>
      </c>
      <c r="B15" s="3" t="str">
        <f t="shared" si="1"/>
        <v>60代</v>
      </c>
      <c r="C15" s="1">
        <v>15871104</v>
      </c>
      <c r="D15" s="1">
        <v>1371</v>
      </c>
      <c r="E15">
        <v>282</v>
      </c>
      <c r="F15">
        <v>36</v>
      </c>
      <c r="G15">
        <v>0</v>
      </c>
      <c r="H15">
        <v>0</v>
      </c>
      <c r="I15">
        <v>0</v>
      </c>
      <c r="J15">
        <v>0</v>
      </c>
      <c r="K15" s="1">
        <v>4997469</v>
      </c>
      <c r="L15">
        <v>172</v>
      </c>
      <c r="M15">
        <v>47</v>
      </c>
      <c r="N15">
        <v>11</v>
      </c>
      <c r="O15" s="1">
        <v>10610</v>
      </c>
      <c r="P15">
        <v>1</v>
      </c>
      <c r="Q15">
        <v>1</v>
      </c>
      <c r="R15">
        <v>0</v>
      </c>
      <c r="S15">
        <v>6832</v>
      </c>
      <c r="T15">
        <v>0</v>
      </c>
      <c r="U15">
        <v>0</v>
      </c>
      <c r="V15">
        <v>0</v>
      </c>
    </row>
    <row r="16" spans="1:22">
      <c r="A16" s="39" t="s">
        <v>40</v>
      </c>
      <c r="B16" s="3" t="str">
        <f t="shared" si="1"/>
        <v>60代</v>
      </c>
      <c r="C16" s="1">
        <v>18704285</v>
      </c>
      <c r="D16" s="1">
        <v>1341</v>
      </c>
      <c r="E16">
        <v>413</v>
      </c>
      <c r="F16">
        <v>71</v>
      </c>
      <c r="G16">
        <v>0</v>
      </c>
      <c r="H16">
        <v>0</v>
      </c>
      <c r="I16">
        <v>0</v>
      </c>
      <c r="J16">
        <v>0</v>
      </c>
      <c r="K16" s="1">
        <v>4702209</v>
      </c>
      <c r="L16">
        <v>177</v>
      </c>
      <c r="M16">
        <v>49</v>
      </c>
      <c r="N16">
        <v>6</v>
      </c>
      <c r="O16" s="1">
        <v>3018</v>
      </c>
      <c r="P16">
        <v>0</v>
      </c>
      <c r="Q16">
        <v>0</v>
      </c>
      <c r="R16">
        <v>0</v>
      </c>
      <c r="S16">
        <v>3536</v>
      </c>
      <c r="T16">
        <v>0</v>
      </c>
      <c r="U16">
        <v>0</v>
      </c>
      <c r="V16">
        <v>0</v>
      </c>
    </row>
    <row r="17" spans="1:22">
      <c r="A17" s="39" t="s">
        <v>41</v>
      </c>
      <c r="B17" s="3" t="str">
        <f t="shared" si="1"/>
        <v>70代</v>
      </c>
      <c r="C17" s="1">
        <v>24503086</v>
      </c>
      <c r="D17" s="1">
        <v>1342</v>
      </c>
      <c r="E17">
        <v>536</v>
      </c>
      <c r="F17">
        <v>147</v>
      </c>
      <c r="G17">
        <v>0</v>
      </c>
      <c r="H17">
        <v>0</v>
      </c>
      <c r="I17">
        <v>0</v>
      </c>
      <c r="J17">
        <v>0</v>
      </c>
      <c r="K17" s="1">
        <v>5362135</v>
      </c>
      <c r="L17">
        <v>145</v>
      </c>
      <c r="M17">
        <v>61</v>
      </c>
      <c r="N17">
        <v>12</v>
      </c>
      <c r="O17" s="1">
        <v>2102</v>
      </c>
      <c r="P17">
        <v>1</v>
      </c>
      <c r="Q17">
        <v>1</v>
      </c>
      <c r="R17">
        <v>0</v>
      </c>
      <c r="S17">
        <v>2733</v>
      </c>
      <c r="T17">
        <v>1</v>
      </c>
      <c r="U17">
        <v>0</v>
      </c>
      <c r="V17">
        <v>0</v>
      </c>
    </row>
    <row r="18" spans="1:22">
      <c r="A18" s="39" t="s">
        <v>42</v>
      </c>
      <c r="B18" s="3" t="str">
        <f t="shared" si="1"/>
        <v>70代</v>
      </c>
      <c r="C18" s="1">
        <v>19148605</v>
      </c>
      <c r="D18" s="1">
        <v>1065</v>
      </c>
      <c r="E18">
        <v>484</v>
      </c>
      <c r="F18">
        <v>152</v>
      </c>
      <c r="G18">
        <v>0</v>
      </c>
      <c r="H18">
        <v>0</v>
      </c>
      <c r="I18">
        <v>0</v>
      </c>
      <c r="J18">
        <v>0</v>
      </c>
      <c r="K18" s="1">
        <v>3404177</v>
      </c>
      <c r="L18">
        <v>76</v>
      </c>
      <c r="M18">
        <v>41</v>
      </c>
      <c r="N18">
        <v>11</v>
      </c>
      <c r="O18" s="1">
        <v>1062</v>
      </c>
      <c r="P18">
        <v>0</v>
      </c>
      <c r="Q18">
        <v>0</v>
      </c>
      <c r="R18">
        <v>0</v>
      </c>
      <c r="S18">
        <v>1233</v>
      </c>
      <c r="T18">
        <v>0</v>
      </c>
      <c r="U18">
        <v>0</v>
      </c>
      <c r="V18">
        <v>0</v>
      </c>
    </row>
    <row r="19" spans="1:22">
      <c r="A19" s="39" t="s">
        <v>43</v>
      </c>
      <c r="B19" s="3" t="str">
        <f t="shared" si="1"/>
        <v>80歳以上</v>
      </c>
      <c r="C19" s="1">
        <v>33609300</v>
      </c>
      <c r="D19" s="1">
        <v>2618</v>
      </c>
      <c r="E19" s="1">
        <v>1553</v>
      </c>
      <c r="F19">
        <v>678</v>
      </c>
      <c r="G19">
        <v>0</v>
      </c>
      <c r="H19">
        <v>0</v>
      </c>
      <c r="I19">
        <v>0</v>
      </c>
      <c r="J19">
        <v>0</v>
      </c>
      <c r="K19" s="1">
        <v>5209231</v>
      </c>
      <c r="L19">
        <v>125</v>
      </c>
      <c r="M19">
        <v>84</v>
      </c>
      <c r="N19">
        <v>37</v>
      </c>
      <c r="O19" s="1">
        <v>1032</v>
      </c>
      <c r="P19">
        <v>0</v>
      </c>
      <c r="Q19">
        <v>0</v>
      </c>
      <c r="R19">
        <v>0</v>
      </c>
      <c r="S19">
        <v>1375</v>
      </c>
      <c r="T19">
        <v>0</v>
      </c>
      <c r="U19">
        <v>0</v>
      </c>
      <c r="V19">
        <v>0</v>
      </c>
    </row>
    <row r="20" spans="1:22">
      <c r="A20" s="39" t="s">
        <v>44</v>
      </c>
      <c r="B20" s="3" t="str">
        <f t="shared" si="1"/>
        <v>不明</v>
      </c>
      <c r="C20" s="1">
        <v>2903455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361674</v>
      </c>
      <c r="L20">
        <v>6</v>
      </c>
      <c r="M20">
        <v>0</v>
      </c>
      <c r="N20">
        <v>0</v>
      </c>
      <c r="O20">
        <v>517</v>
      </c>
      <c r="P20">
        <v>0</v>
      </c>
      <c r="Q20">
        <v>0</v>
      </c>
      <c r="R20">
        <v>0</v>
      </c>
      <c r="S20">
        <v>221</v>
      </c>
      <c r="T20">
        <v>0</v>
      </c>
      <c r="U20">
        <v>0</v>
      </c>
      <c r="V20">
        <v>0</v>
      </c>
    </row>
  </sheetData>
  <phoneticPr fontId="1"/>
  <pageMargins left="0.7" right="0.7" top="0.75" bottom="0.75" header="0.3" footer="0.3"/>
  <pageSetup paperSize="9" scale="52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FC45-095E-E244-BFF4-CD68E3F30299}">
  <dimension ref="A1:V23"/>
  <sheetViews>
    <sheetView workbookViewId="0">
      <selection activeCell="J26" sqref="J26"/>
    </sheetView>
  </sheetViews>
  <sheetFormatPr baseColWidth="10" defaultRowHeight="20"/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80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77</v>
      </c>
      <c r="B4" s="3" t="str">
        <f t="shared" si="0"/>
        <v>10歳未満</v>
      </c>
      <c r="C4">
        <v>0</v>
      </c>
      <c r="D4">
        <v>0</v>
      </c>
      <c r="E4">
        <v>0</v>
      </c>
      <c r="F4">
        <v>0</v>
      </c>
      <c r="G4" s="1">
        <v>1528875</v>
      </c>
      <c r="H4">
        <v>59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78</v>
      </c>
      <c r="B5" s="3" t="str">
        <f t="shared" si="0"/>
        <v>10代</v>
      </c>
      <c r="C5" s="1">
        <v>4748268</v>
      </c>
      <c r="D5">
        <v>405</v>
      </c>
      <c r="E5">
        <v>158</v>
      </c>
      <c r="F5">
        <v>2</v>
      </c>
      <c r="G5" s="1">
        <v>1357577</v>
      </c>
      <c r="H5">
        <v>56</v>
      </c>
      <c r="I5">
        <v>12</v>
      </c>
      <c r="J5">
        <v>1</v>
      </c>
      <c r="K5" s="1">
        <v>189558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312</v>
      </c>
      <c r="T5">
        <v>0</v>
      </c>
      <c r="U5">
        <v>0</v>
      </c>
      <c r="V5">
        <v>0</v>
      </c>
    </row>
    <row r="6" spans="1:22">
      <c r="A6" t="s">
        <v>30</v>
      </c>
      <c r="B6" s="3" t="str">
        <f t="shared" si="0"/>
        <v>10代</v>
      </c>
      <c r="C6" s="1">
        <v>10133295</v>
      </c>
      <c r="D6">
        <v>896</v>
      </c>
      <c r="E6">
        <v>239</v>
      </c>
      <c r="F6">
        <v>6</v>
      </c>
      <c r="G6">
        <v>0</v>
      </c>
      <c r="H6">
        <v>0</v>
      </c>
      <c r="I6">
        <v>0</v>
      </c>
      <c r="J6">
        <v>0</v>
      </c>
      <c r="K6" s="1">
        <v>1578298</v>
      </c>
      <c r="L6">
        <v>523</v>
      </c>
      <c r="M6">
        <v>90</v>
      </c>
      <c r="N6">
        <v>1</v>
      </c>
      <c r="O6">
        <v>56</v>
      </c>
      <c r="P6">
        <v>0</v>
      </c>
      <c r="Q6">
        <v>0</v>
      </c>
      <c r="R6">
        <v>0</v>
      </c>
      <c r="S6" s="1">
        <v>3800</v>
      </c>
      <c r="T6">
        <v>0</v>
      </c>
      <c r="U6">
        <v>0</v>
      </c>
      <c r="V6">
        <v>0</v>
      </c>
    </row>
    <row r="7" spans="1:22">
      <c r="A7" t="s">
        <v>31</v>
      </c>
      <c r="B7" s="3" t="str">
        <f t="shared" si="0"/>
        <v>20代</v>
      </c>
      <c r="C7" s="1">
        <v>7734711</v>
      </c>
      <c r="D7" s="1">
        <v>1874</v>
      </c>
      <c r="E7">
        <v>250</v>
      </c>
      <c r="F7">
        <v>4</v>
      </c>
      <c r="G7">
        <v>0</v>
      </c>
      <c r="H7">
        <v>0</v>
      </c>
      <c r="I7">
        <v>0</v>
      </c>
      <c r="J7">
        <v>0</v>
      </c>
      <c r="K7" s="1">
        <v>5589848</v>
      </c>
      <c r="L7">
        <v>980</v>
      </c>
      <c r="M7">
        <v>141</v>
      </c>
      <c r="N7">
        <v>6</v>
      </c>
      <c r="O7">
        <v>380</v>
      </c>
      <c r="P7">
        <v>0</v>
      </c>
      <c r="Q7">
        <v>0</v>
      </c>
      <c r="R7">
        <v>0</v>
      </c>
      <c r="S7" s="1">
        <v>7809</v>
      </c>
      <c r="T7">
        <v>0</v>
      </c>
      <c r="U7">
        <v>0</v>
      </c>
      <c r="V7">
        <v>0</v>
      </c>
    </row>
    <row r="8" spans="1:22">
      <c r="A8" t="s">
        <v>32</v>
      </c>
      <c r="B8" s="3" t="str">
        <f t="shared" si="0"/>
        <v>20代</v>
      </c>
      <c r="C8" s="1">
        <v>8761353</v>
      </c>
      <c r="D8" s="1">
        <v>2416</v>
      </c>
      <c r="E8">
        <v>331</v>
      </c>
      <c r="F8">
        <v>17</v>
      </c>
      <c r="G8">
        <v>0</v>
      </c>
      <c r="H8">
        <v>0</v>
      </c>
      <c r="I8">
        <v>0</v>
      </c>
      <c r="J8">
        <v>0</v>
      </c>
      <c r="K8" s="1">
        <v>5051582</v>
      </c>
      <c r="L8">
        <v>592</v>
      </c>
      <c r="M8">
        <v>89</v>
      </c>
      <c r="N8">
        <v>6</v>
      </c>
      <c r="O8">
        <v>531</v>
      </c>
      <c r="P8">
        <v>1</v>
      </c>
      <c r="Q8">
        <v>1</v>
      </c>
      <c r="R8">
        <v>0</v>
      </c>
      <c r="S8" s="1">
        <v>8041</v>
      </c>
      <c r="T8">
        <v>1</v>
      </c>
      <c r="U8">
        <v>1</v>
      </c>
      <c r="V8">
        <v>0</v>
      </c>
    </row>
    <row r="9" spans="1:22">
      <c r="A9" t="s">
        <v>33</v>
      </c>
      <c r="B9" s="3" t="str">
        <f t="shared" si="0"/>
        <v>30代</v>
      </c>
      <c r="C9" s="1">
        <v>9499798</v>
      </c>
      <c r="D9" s="1">
        <v>2239</v>
      </c>
      <c r="E9">
        <v>297</v>
      </c>
      <c r="F9">
        <v>7</v>
      </c>
      <c r="G9">
        <v>0</v>
      </c>
      <c r="H9">
        <v>0</v>
      </c>
      <c r="I9">
        <v>0</v>
      </c>
      <c r="J9">
        <v>0</v>
      </c>
      <c r="K9" s="1">
        <v>4834782</v>
      </c>
      <c r="L9">
        <v>462</v>
      </c>
      <c r="M9">
        <v>93</v>
      </c>
      <c r="N9">
        <v>6</v>
      </c>
      <c r="O9">
        <v>545</v>
      </c>
      <c r="P9">
        <v>0</v>
      </c>
      <c r="Q9">
        <v>0</v>
      </c>
      <c r="R9">
        <v>0</v>
      </c>
      <c r="S9" s="1">
        <v>10091</v>
      </c>
      <c r="T9">
        <v>2</v>
      </c>
      <c r="U9">
        <v>1</v>
      </c>
      <c r="V9">
        <v>0</v>
      </c>
    </row>
    <row r="10" spans="1:22">
      <c r="A10" t="s">
        <v>34</v>
      </c>
      <c r="B10" s="3" t="str">
        <f t="shared" si="0"/>
        <v>30代</v>
      </c>
      <c r="C10" s="1">
        <v>11260695</v>
      </c>
      <c r="D10" s="1">
        <v>2764</v>
      </c>
      <c r="E10">
        <v>380</v>
      </c>
      <c r="F10">
        <v>19</v>
      </c>
      <c r="G10">
        <v>0</v>
      </c>
      <c r="H10">
        <v>0</v>
      </c>
      <c r="I10">
        <v>0</v>
      </c>
      <c r="J10">
        <v>0</v>
      </c>
      <c r="K10" s="1">
        <v>5168120</v>
      </c>
      <c r="L10">
        <v>420</v>
      </c>
      <c r="M10">
        <v>88</v>
      </c>
      <c r="N10">
        <v>5</v>
      </c>
      <c r="O10">
        <v>644</v>
      </c>
      <c r="P10">
        <v>0</v>
      </c>
      <c r="Q10">
        <v>0</v>
      </c>
      <c r="R10">
        <v>0</v>
      </c>
      <c r="S10" s="1">
        <v>13261</v>
      </c>
      <c r="T10">
        <v>5</v>
      </c>
      <c r="U10">
        <v>3</v>
      </c>
      <c r="V10">
        <v>0</v>
      </c>
    </row>
    <row r="11" spans="1:22">
      <c r="A11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13269345</v>
      </c>
      <c r="D11" s="1">
        <v>3179</v>
      </c>
      <c r="E11">
        <v>425</v>
      </c>
      <c r="F11">
        <v>16</v>
      </c>
      <c r="G11">
        <v>0</v>
      </c>
      <c r="H11">
        <v>0</v>
      </c>
      <c r="I11">
        <v>0</v>
      </c>
      <c r="J11">
        <v>0</v>
      </c>
      <c r="K11" s="1">
        <v>5502395</v>
      </c>
      <c r="L11">
        <v>410</v>
      </c>
      <c r="M11">
        <v>67</v>
      </c>
      <c r="N11">
        <v>10</v>
      </c>
      <c r="O11" s="1">
        <v>21039</v>
      </c>
      <c r="P11">
        <v>1</v>
      </c>
      <c r="Q11">
        <v>0</v>
      </c>
      <c r="R11">
        <v>0</v>
      </c>
      <c r="S11" s="1">
        <v>15090</v>
      </c>
      <c r="T11">
        <v>0</v>
      </c>
      <c r="U11">
        <v>0</v>
      </c>
      <c r="V11">
        <v>0</v>
      </c>
    </row>
    <row r="12" spans="1:22">
      <c r="A12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16574804</v>
      </c>
      <c r="D12" s="1">
        <v>3188</v>
      </c>
      <c r="E12">
        <v>483</v>
      </c>
      <c r="F12">
        <v>25</v>
      </c>
      <c r="G12">
        <v>0</v>
      </c>
      <c r="H12">
        <v>0</v>
      </c>
      <c r="I12">
        <v>0</v>
      </c>
      <c r="J12">
        <v>0</v>
      </c>
      <c r="K12" s="1">
        <v>6657256</v>
      </c>
      <c r="L12">
        <v>433</v>
      </c>
      <c r="M12">
        <v>90</v>
      </c>
      <c r="N12">
        <v>7</v>
      </c>
      <c r="O12" s="1">
        <v>31166</v>
      </c>
      <c r="P12">
        <v>7</v>
      </c>
      <c r="Q12">
        <v>4</v>
      </c>
      <c r="R12">
        <v>0</v>
      </c>
      <c r="S12" s="1">
        <v>17969</v>
      </c>
      <c r="T12">
        <v>3</v>
      </c>
      <c r="U12">
        <v>2</v>
      </c>
      <c r="V12">
        <v>0</v>
      </c>
    </row>
    <row r="13" spans="1:22">
      <c r="A13" t="s">
        <v>37</v>
      </c>
      <c r="B13" s="3" t="str">
        <f t="shared" si="1"/>
        <v>50代</v>
      </c>
      <c r="C13" s="1">
        <v>17069304</v>
      </c>
      <c r="D13" s="1">
        <v>2580</v>
      </c>
      <c r="E13">
        <v>404</v>
      </c>
      <c r="F13">
        <v>36</v>
      </c>
      <c r="G13">
        <v>0</v>
      </c>
      <c r="H13">
        <v>0</v>
      </c>
      <c r="I13">
        <v>0</v>
      </c>
      <c r="J13">
        <v>0</v>
      </c>
      <c r="K13" s="1">
        <v>6686346</v>
      </c>
      <c r="L13">
        <v>341</v>
      </c>
      <c r="M13">
        <v>84</v>
      </c>
      <c r="N13">
        <v>11</v>
      </c>
      <c r="O13" s="1">
        <v>26567</v>
      </c>
      <c r="P13">
        <v>2</v>
      </c>
      <c r="Q13">
        <v>2</v>
      </c>
      <c r="R13">
        <v>0</v>
      </c>
      <c r="S13" s="1">
        <v>15472</v>
      </c>
      <c r="T13">
        <v>3</v>
      </c>
      <c r="U13">
        <v>0</v>
      </c>
      <c r="V13">
        <v>0</v>
      </c>
    </row>
    <row r="14" spans="1:22">
      <c r="A14" t="s">
        <v>38</v>
      </c>
      <c r="B14" s="3" t="str">
        <f t="shared" si="1"/>
        <v>50代</v>
      </c>
      <c r="C14" s="1">
        <v>15311619</v>
      </c>
      <c r="D14" s="1">
        <v>1992</v>
      </c>
      <c r="E14">
        <v>327</v>
      </c>
      <c r="F14">
        <v>32</v>
      </c>
      <c r="G14">
        <v>0</v>
      </c>
      <c r="H14">
        <v>0</v>
      </c>
      <c r="I14">
        <v>0</v>
      </c>
      <c r="J14">
        <v>0</v>
      </c>
      <c r="K14" s="1">
        <v>5739055</v>
      </c>
      <c r="L14">
        <v>266</v>
      </c>
      <c r="M14">
        <v>65</v>
      </c>
      <c r="N14">
        <v>13</v>
      </c>
      <c r="O14" s="1">
        <v>18315</v>
      </c>
      <c r="P14">
        <v>3</v>
      </c>
      <c r="Q14">
        <v>2</v>
      </c>
      <c r="R14">
        <v>0</v>
      </c>
      <c r="S14" s="1">
        <v>10773</v>
      </c>
      <c r="T14">
        <v>1</v>
      </c>
      <c r="U14">
        <v>0</v>
      </c>
      <c r="V14">
        <v>0</v>
      </c>
    </row>
    <row r="15" spans="1:22">
      <c r="A15" t="s">
        <v>39</v>
      </c>
      <c r="B15" s="3" t="str">
        <f t="shared" si="1"/>
        <v>60代</v>
      </c>
      <c r="C15" s="1">
        <v>15871104</v>
      </c>
      <c r="D15" s="1">
        <v>1371</v>
      </c>
      <c r="E15">
        <v>282</v>
      </c>
      <c r="F15">
        <v>36</v>
      </c>
      <c r="G15">
        <v>0</v>
      </c>
      <c r="H15">
        <v>0</v>
      </c>
      <c r="I15">
        <v>0</v>
      </c>
      <c r="J15">
        <v>0</v>
      </c>
      <c r="K15" s="1">
        <v>4997469</v>
      </c>
      <c r="L15">
        <v>172</v>
      </c>
      <c r="M15">
        <v>47</v>
      </c>
      <c r="N15">
        <v>11</v>
      </c>
      <c r="O15" s="1">
        <v>10610</v>
      </c>
      <c r="P15">
        <v>1</v>
      </c>
      <c r="Q15">
        <v>1</v>
      </c>
      <c r="R15">
        <v>0</v>
      </c>
      <c r="S15" s="1">
        <v>6832</v>
      </c>
      <c r="T15">
        <v>0</v>
      </c>
      <c r="U15">
        <v>0</v>
      </c>
      <c r="V15">
        <v>0</v>
      </c>
    </row>
    <row r="16" spans="1:22">
      <c r="A16" t="s">
        <v>40</v>
      </c>
      <c r="B16" s="3" t="str">
        <f t="shared" si="1"/>
        <v>60代</v>
      </c>
      <c r="C16" s="1">
        <v>18704285</v>
      </c>
      <c r="D16" s="1">
        <v>1341</v>
      </c>
      <c r="E16">
        <v>413</v>
      </c>
      <c r="F16">
        <v>71</v>
      </c>
      <c r="G16">
        <v>0</v>
      </c>
      <c r="H16">
        <v>0</v>
      </c>
      <c r="I16">
        <v>0</v>
      </c>
      <c r="J16">
        <v>0</v>
      </c>
      <c r="K16" s="1">
        <v>4702209</v>
      </c>
      <c r="L16">
        <v>177</v>
      </c>
      <c r="M16">
        <v>49</v>
      </c>
      <c r="N16">
        <v>6</v>
      </c>
      <c r="O16" s="1">
        <v>3018</v>
      </c>
      <c r="P16">
        <v>0</v>
      </c>
      <c r="Q16">
        <v>0</v>
      </c>
      <c r="R16">
        <v>0</v>
      </c>
      <c r="S16" s="1">
        <v>3536</v>
      </c>
      <c r="T16">
        <v>0</v>
      </c>
      <c r="U16">
        <v>0</v>
      </c>
      <c r="V16">
        <v>0</v>
      </c>
    </row>
    <row r="17" spans="1:22">
      <c r="A17" t="s">
        <v>41</v>
      </c>
      <c r="B17" s="3" t="str">
        <f t="shared" si="1"/>
        <v>70代</v>
      </c>
      <c r="C17" s="1">
        <v>24503086</v>
      </c>
      <c r="D17" s="1">
        <v>1342</v>
      </c>
      <c r="E17">
        <v>536</v>
      </c>
      <c r="F17">
        <v>147</v>
      </c>
      <c r="G17">
        <v>0</v>
      </c>
      <c r="H17">
        <v>0</v>
      </c>
      <c r="I17">
        <v>0</v>
      </c>
      <c r="J17">
        <v>0</v>
      </c>
      <c r="K17" s="1">
        <v>5362135</v>
      </c>
      <c r="L17">
        <v>145</v>
      </c>
      <c r="M17">
        <v>61</v>
      </c>
      <c r="N17">
        <v>12</v>
      </c>
      <c r="O17" s="1">
        <v>2102</v>
      </c>
      <c r="P17">
        <v>1</v>
      </c>
      <c r="Q17">
        <v>1</v>
      </c>
      <c r="R17">
        <v>0</v>
      </c>
      <c r="S17" s="1">
        <v>2733</v>
      </c>
      <c r="T17">
        <v>1</v>
      </c>
      <c r="U17">
        <v>0</v>
      </c>
      <c r="V17">
        <v>0</v>
      </c>
    </row>
    <row r="18" spans="1:22">
      <c r="A18" t="s">
        <v>42</v>
      </c>
      <c r="B18" s="3" t="str">
        <f t="shared" si="1"/>
        <v>70代</v>
      </c>
      <c r="C18" s="1">
        <v>19148605</v>
      </c>
      <c r="D18" s="1">
        <v>1065</v>
      </c>
      <c r="E18">
        <v>484</v>
      </c>
      <c r="F18">
        <v>152</v>
      </c>
      <c r="G18">
        <v>0</v>
      </c>
      <c r="H18">
        <v>0</v>
      </c>
      <c r="I18">
        <v>0</v>
      </c>
      <c r="J18">
        <v>0</v>
      </c>
      <c r="K18" s="1">
        <v>3404177</v>
      </c>
      <c r="L18">
        <v>76</v>
      </c>
      <c r="M18">
        <v>41</v>
      </c>
      <c r="N18">
        <v>11</v>
      </c>
      <c r="O18" s="1">
        <v>1062</v>
      </c>
      <c r="P18">
        <v>0</v>
      </c>
      <c r="Q18">
        <v>0</v>
      </c>
      <c r="R18">
        <v>0</v>
      </c>
      <c r="S18" s="1">
        <v>1233</v>
      </c>
      <c r="T18">
        <v>0</v>
      </c>
      <c r="U18">
        <v>0</v>
      </c>
      <c r="V18">
        <v>0</v>
      </c>
    </row>
    <row r="19" spans="1:22">
      <c r="A19" t="s">
        <v>43</v>
      </c>
      <c r="B19" s="3" t="str">
        <f t="shared" si="1"/>
        <v>80歳以上</v>
      </c>
      <c r="C19" s="1">
        <v>33609300</v>
      </c>
      <c r="D19" s="1">
        <v>2618</v>
      </c>
      <c r="E19" s="1">
        <v>1553</v>
      </c>
      <c r="F19">
        <v>678</v>
      </c>
      <c r="G19">
        <v>0</v>
      </c>
      <c r="H19">
        <v>0</v>
      </c>
      <c r="I19">
        <v>0</v>
      </c>
      <c r="J19">
        <v>0</v>
      </c>
      <c r="K19" s="1">
        <v>5209231</v>
      </c>
      <c r="L19">
        <v>125</v>
      </c>
      <c r="M19">
        <v>84</v>
      </c>
      <c r="N19">
        <v>37</v>
      </c>
      <c r="O19" s="1">
        <v>1032</v>
      </c>
      <c r="P19">
        <v>0</v>
      </c>
      <c r="Q19">
        <v>0</v>
      </c>
      <c r="R19">
        <v>0</v>
      </c>
      <c r="S19" s="1">
        <v>1375</v>
      </c>
      <c r="T19">
        <v>0</v>
      </c>
      <c r="U19">
        <v>0</v>
      </c>
      <c r="V19">
        <v>0</v>
      </c>
    </row>
    <row r="20" spans="1:22">
      <c r="A20" t="s">
        <v>44</v>
      </c>
      <c r="B20" s="3" t="str">
        <f t="shared" si="1"/>
        <v>不明</v>
      </c>
      <c r="C20" s="1">
        <v>2903455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361674</v>
      </c>
      <c r="L20">
        <v>6</v>
      </c>
      <c r="M20">
        <v>0</v>
      </c>
      <c r="N20">
        <v>0</v>
      </c>
      <c r="O20">
        <v>517</v>
      </c>
      <c r="P20">
        <v>0</v>
      </c>
      <c r="Q20">
        <v>0</v>
      </c>
      <c r="R20">
        <v>0</v>
      </c>
      <c r="S20">
        <v>221</v>
      </c>
      <c r="T20">
        <v>0</v>
      </c>
      <c r="U20">
        <v>0</v>
      </c>
      <c r="V20">
        <v>0</v>
      </c>
    </row>
    <row r="21" spans="1:22">
      <c r="A21" t="s">
        <v>45</v>
      </c>
      <c r="C21" s="1">
        <v>95965276</v>
      </c>
      <c r="D21" s="1">
        <v>6366</v>
      </c>
      <c r="E21" s="1">
        <v>2986</v>
      </c>
      <c r="F21" s="1">
        <v>1048</v>
      </c>
      <c r="G21">
        <v>0</v>
      </c>
      <c r="H21">
        <v>0</v>
      </c>
      <c r="I21">
        <v>0</v>
      </c>
      <c r="J21">
        <v>0</v>
      </c>
      <c r="K21" s="1">
        <v>18677752</v>
      </c>
      <c r="L21">
        <v>523</v>
      </c>
      <c r="M21">
        <v>235</v>
      </c>
      <c r="N21">
        <v>66</v>
      </c>
      <c r="O21" s="1">
        <v>7214</v>
      </c>
      <c r="P21">
        <v>1</v>
      </c>
      <c r="Q21">
        <v>1</v>
      </c>
      <c r="R21">
        <v>0</v>
      </c>
      <c r="S21" s="1">
        <v>8877</v>
      </c>
      <c r="T21">
        <v>1</v>
      </c>
      <c r="U21">
        <v>0</v>
      </c>
      <c r="V21">
        <v>0</v>
      </c>
    </row>
    <row r="22" spans="1:22">
      <c r="A22" t="s">
        <v>46</v>
      </c>
      <c r="C22" s="1">
        <v>11133581</v>
      </c>
      <c r="D22">
        <v>901</v>
      </c>
      <c r="E22">
        <v>309</v>
      </c>
      <c r="F22">
        <v>6</v>
      </c>
      <c r="G22">
        <v>0</v>
      </c>
      <c r="H22">
        <v>-1</v>
      </c>
      <c r="I22">
        <v>0</v>
      </c>
      <c r="J22">
        <v>0</v>
      </c>
      <c r="K22" s="1">
        <v>575931</v>
      </c>
      <c r="L22">
        <v>110</v>
      </c>
      <c r="M22">
        <v>40</v>
      </c>
      <c r="N22">
        <v>1</v>
      </c>
      <c r="O22">
        <v>2</v>
      </c>
      <c r="P22">
        <v>0</v>
      </c>
      <c r="Q22">
        <v>0</v>
      </c>
      <c r="R22">
        <v>0</v>
      </c>
      <c r="S22">
        <v>473</v>
      </c>
      <c r="T22">
        <v>0</v>
      </c>
      <c r="U22">
        <v>0</v>
      </c>
      <c r="V22">
        <v>0</v>
      </c>
    </row>
    <row r="23" spans="1:22">
      <c r="A23" t="s">
        <v>47</v>
      </c>
      <c r="C23" s="1">
        <v>11482693</v>
      </c>
      <c r="D23" s="1">
        <v>2274</v>
      </c>
      <c r="E23">
        <v>338</v>
      </c>
      <c r="F23">
        <v>6</v>
      </c>
      <c r="G23">
        <v>0</v>
      </c>
      <c r="H23">
        <v>0</v>
      </c>
      <c r="I23">
        <v>0</v>
      </c>
      <c r="J23">
        <v>0</v>
      </c>
      <c r="K23" s="1">
        <v>6781773</v>
      </c>
      <c r="L23" s="1">
        <v>1430</v>
      </c>
      <c r="M23">
        <v>206</v>
      </c>
      <c r="N23">
        <v>6</v>
      </c>
      <c r="O23">
        <v>436</v>
      </c>
      <c r="P23">
        <v>0</v>
      </c>
      <c r="Q23">
        <v>0</v>
      </c>
      <c r="R23">
        <v>0</v>
      </c>
      <c r="S23" s="1">
        <v>11448</v>
      </c>
      <c r="T23">
        <v>0</v>
      </c>
      <c r="U23">
        <v>0</v>
      </c>
      <c r="V23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5B46-7851-044A-805B-6A5954F79978}">
  <dimension ref="A1:V23"/>
  <sheetViews>
    <sheetView workbookViewId="0">
      <selection sqref="A1:XFD2"/>
    </sheetView>
  </sheetViews>
  <sheetFormatPr baseColWidth="10" defaultColWidth="4.7109375" defaultRowHeight="20"/>
  <cols>
    <col min="3" max="3" width="10.7109375" customWidth="1"/>
    <col min="4" max="6" width="6.7109375" customWidth="1"/>
    <col min="7" max="7" width="10.7109375" customWidth="1"/>
    <col min="8" max="10" width="6.7109375" customWidth="1"/>
    <col min="11" max="11" width="10.7109375" customWidth="1"/>
    <col min="12" max="37" width="6.7109375" customWidth="1"/>
  </cols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80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t="s">
        <v>81</v>
      </c>
      <c r="C3" t="s">
        <v>79</v>
      </c>
      <c r="D3">
        <v>0</v>
      </c>
      <c r="E3">
        <v>0</v>
      </c>
      <c r="F3">
        <v>0</v>
      </c>
      <c r="G3" t="s">
        <v>79</v>
      </c>
      <c r="H3">
        <v>0</v>
      </c>
      <c r="I3">
        <v>0</v>
      </c>
      <c r="J3">
        <v>0</v>
      </c>
      <c r="K3" t="s">
        <v>79</v>
      </c>
      <c r="L3">
        <v>0</v>
      </c>
      <c r="M3">
        <v>0</v>
      </c>
      <c r="N3">
        <v>0</v>
      </c>
      <c r="O3" t="s">
        <v>79</v>
      </c>
      <c r="P3">
        <v>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22">
      <c r="A4" t="s">
        <v>82</v>
      </c>
      <c r="C4" t="s">
        <v>79</v>
      </c>
      <c r="D4">
        <v>0</v>
      </c>
      <c r="E4">
        <v>0</v>
      </c>
      <c r="F4">
        <v>0</v>
      </c>
      <c r="G4" s="1">
        <v>1446031</v>
      </c>
      <c r="H4">
        <v>58</v>
      </c>
      <c r="I4">
        <v>17</v>
      </c>
      <c r="J4">
        <v>0</v>
      </c>
      <c r="K4" t="s">
        <v>79</v>
      </c>
      <c r="L4">
        <v>0</v>
      </c>
      <c r="M4">
        <v>0</v>
      </c>
      <c r="N4">
        <v>0</v>
      </c>
      <c r="O4" t="s">
        <v>79</v>
      </c>
      <c r="P4">
        <v>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</row>
    <row r="5" spans="1:22">
      <c r="A5" t="s">
        <v>83</v>
      </c>
      <c r="C5" s="1">
        <v>4731399</v>
      </c>
      <c r="D5">
        <v>398</v>
      </c>
      <c r="E5">
        <v>153</v>
      </c>
      <c r="F5">
        <v>2</v>
      </c>
      <c r="G5" s="1">
        <v>1246778</v>
      </c>
      <c r="H5">
        <v>52</v>
      </c>
      <c r="I5">
        <v>11</v>
      </c>
      <c r="J5">
        <v>1</v>
      </c>
      <c r="K5" s="1">
        <v>196755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>
      <c r="A6" t="s">
        <v>84</v>
      </c>
      <c r="C6" s="1">
        <v>9834881</v>
      </c>
      <c r="D6">
        <v>885</v>
      </c>
      <c r="E6">
        <v>232</v>
      </c>
      <c r="F6">
        <v>5</v>
      </c>
      <c r="G6" t="s">
        <v>79</v>
      </c>
      <c r="H6">
        <v>0</v>
      </c>
      <c r="I6">
        <v>0</v>
      </c>
      <c r="J6">
        <v>0</v>
      </c>
      <c r="K6" s="1">
        <v>1632975</v>
      </c>
      <c r="L6">
        <v>519</v>
      </c>
      <c r="M6">
        <v>88</v>
      </c>
      <c r="N6">
        <v>1</v>
      </c>
      <c r="O6">
        <v>57</v>
      </c>
      <c r="P6">
        <v>0</v>
      </c>
      <c r="Q6">
        <v>0</v>
      </c>
      <c r="R6">
        <v>0</v>
      </c>
      <c r="S6" s="1">
        <v>1035</v>
      </c>
      <c r="T6">
        <v>0</v>
      </c>
      <c r="U6">
        <v>0</v>
      </c>
      <c r="V6">
        <v>0</v>
      </c>
    </row>
    <row r="7" spans="1:22">
      <c r="A7" t="s">
        <v>85</v>
      </c>
      <c r="C7" s="1">
        <v>7648603</v>
      </c>
      <c r="D7" s="1">
        <v>1869</v>
      </c>
      <c r="E7">
        <v>249</v>
      </c>
      <c r="F7">
        <v>4</v>
      </c>
      <c r="G7" t="s">
        <v>79</v>
      </c>
      <c r="H7">
        <v>0</v>
      </c>
      <c r="I7">
        <v>0</v>
      </c>
      <c r="J7">
        <v>0</v>
      </c>
      <c r="K7" s="1">
        <v>5524300</v>
      </c>
      <c r="L7">
        <v>976</v>
      </c>
      <c r="M7">
        <v>139</v>
      </c>
      <c r="N7">
        <v>6</v>
      </c>
      <c r="O7">
        <v>372</v>
      </c>
      <c r="P7">
        <v>0</v>
      </c>
      <c r="Q7">
        <v>0</v>
      </c>
      <c r="R7">
        <v>0</v>
      </c>
      <c r="S7" s="1">
        <v>2663</v>
      </c>
      <c r="T7">
        <v>0</v>
      </c>
      <c r="U7">
        <v>0</v>
      </c>
      <c r="V7">
        <v>0</v>
      </c>
    </row>
    <row r="8" spans="1:22">
      <c r="A8" t="s">
        <v>86</v>
      </c>
      <c r="C8" s="1">
        <v>8660299</v>
      </c>
      <c r="D8" s="1">
        <v>2410</v>
      </c>
      <c r="E8">
        <v>329</v>
      </c>
      <c r="F8">
        <v>17</v>
      </c>
      <c r="G8" t="s">
        <v>79</v>
      </c>
      <c r="H8">
        <v>0</v>
      </c>
      <c r="I8">
        <v>0</v>
      </c>
      <c r="J8">
        <v>0</v>
      </c>
      <c r="K8" s="1">
        <v>4982791</v>
      </c>
      <c r="L8">
        <v>586</v>
      </c>
      <c r="M8">
        <v>89</v>
      </c>
      <c r="N8">
        <v>6</v>
      </c>
      <c r="O8">
        <v>469</v>
      </c>
      <c r="P8">
        <v>1</v>
      </c>
      <c r="Q8">
        <v>1</v>
      </c>
      <c r="R8">
        <v>0</v>
      </c>
      <c r="S8" s="1">
        <v>3017</v>
      </c>
      <c r="T8">
        <v>0</v>
      </c>
      <c r="U8">
        <v>0</v>
      </c>
      <c r="V8">
        <v>0</v>
      </c>
    </row>
    <row r="9" spans="1:22">
      <c r="A9" t="s">
        <v>87</v>
      </c>
      <c r="C9" s="1">
        <v>9403532</v>
      </c>
      <c r="D9" s="1">
        <v>2232</v>
      </c>
      <c r="E9">
        <v>293</v>
      </c>
      <c r="F9">
        <v>6</v>
      </c>
      <c r="G9" t="s">
        <v>79</v>
      </c>
      <c r="H9">
        <v>0</v>
      </c>
      <c r="I9">
        <v>0</v>
      </c>
      <c r="J9">
        <v>0</v>
      </c>
      <c r="K9" s="1">
        <v>4773246</v>
      </c>
      <c r="L9">
        <v>459</v>
      </c>
      <c r="M9">
        <v>91</v>
      </c>
      <c r="N9">
        <v>6</v>
      </c>
      <c r="O9">
        <v>473</v>
      </c>
      <c r="P9">
        <v>0</v>
      </c>
      <c r="Q9">
        <v>0</v>
      </c>
      <c r="R9">
        <v>0</v>
      </c>
      <c r="S9" s="1">
        <v>3896</v>
      </c>
      <c r="T9">
        <v>1</v>
      </c>
      <c r="U9">
        <v>0</v>
      </c>
      <c r="V9">
        <v>0</v>
      </c>
    </row>
    <row r="10" spans="1:22">
      <c r="A10" t="s">
        <v>88</v>
      </c>
      <c r="C10" s="1">
        <v>11145711</v>
      </c>
      <c r="D10" s="1">
        <v>2753</v>
      </c>
      <c r="E10">
        <v>376</v>
      </c>
      <c r="F10">
        <v>18</v>
      </c>
      <c r="G10" t="s">
        <v>79</v>
      </c>
      <c r="H10">
        <v>0</v>
      </c>
      <c r="I10">
        <v>0</v>
      </c>
      <c r="J10">
        <v>0</v>
      </c>
      <c r="K10" s="1">
        <v>5100951</v>
      </c>
      <c r="L10">
        <v>417</v>
      </c>
      <c r="M10">
        <v>87</v>
      </c>
      <c r="N10">
        <v>5</v>
      </c>
      <c r="O10">
        <v>568</v>
      </c>
      <c r="P10">
        <v>0</v>
      </c>
      <c r="Q10">
        <v>0</v>
      </c>
      <c r="R10">
        <v>0</v>
      </c>
      <c r="S10" s="1">
        <v>5160</v>
      </c>
      <c r="T10">
        <v>1</v>
      </c>
      <c r="U10">
        <v>0</v>
      </c>
      <c r="V10">
        <v>0</v>
      </c>
    </row>
    <row r="11" spans="1:22">
      <c r="A11" t="s">
        <v>89</v>
      </c>
      <c r="C11" s="1">
        <v>13144547</v>
      </c>
      <c r="D11" s="1">
        <v>3169</v>
      </c>
      <c r="E11">
        <v>420</v>
      </c>
      <c r="F11">
        <v>15</v>
      </c>
      <c r="G11" t="s">
        <v>79</v>
      </c>
      <c r="H11">
        <v>0</v>
      </c>
      <c r="I11">
        <v>0</v>
      </c>
      <c r="J11">
        <v>0</v>
      </c>
      <c r="K11" s="1">
        <v>5434503</v>
      </c>
      <c r="L11">
        <v>406</v>
      </c>
      <c r="M11">
        <v>64</v>
      </c>
      <c r="N11">
        <v>10</v>
      </c>
      <c r="O11" s="1">
        <v>21514</v>
      </c>
      <c r="P11">
        <v>1</v>
      </c>
      <c r="Q11">
        <v>0</v>
      </c>
      <c r="R11">
        <v>0</v>
      </c>
      <c r="S11" s="1">
        <v>6036</v>
      </c>
      <c r="T11">
        <v>0</v>
      </c>
      <c r="U11">
        <v>0</v>
      </c>
      <c r="V11">
        <v>0</v>
      </c>
    </row>
    <row r="12" spans="1:22">
      <c r="A12" t="s">
        <v>90</v>
      </c>
      <c r="C12" s="1">
        <v>16414902</v>
      </c>
      <c r="D12" s="1">
        <v>3179</v>
      </c>
      <c r="E12">
        <v>478</v>
      </c>
      <c r="F12">
        <v>25</v>
      </c>
      <c r="G12" t="s">
        <v>79</v>
      </c>
      <c r="H12">
        <v>0</v>
      </c>
      <c r="I12">
        <v>0</v>
      </c>
      <c r="J12">
        <v>0</v>
      </c>
      <c r="K12" s="1">
        <v>6583325</v>
      </c>
      <c r="L12">
        <v>430</v>
      </c>
      <c r="M12">
        <v>89</v>
      </c>
      <c r="N12">
        <v>7</v>
      </c>
      <c r="O12" s="1">
        <v>31331</v>
      </c>
      <c r="P12">
        <v>7</v>
      </c>
      <c r="Q12">
        <v>4</v>
      </c>
      <c r="R12">
        <v>0</v>
      </c>
      <c r="S12" s="1">
        <v>7226</v>
      </c>
      <c r="T12">
        <v>2</v>
      </c>
      <c r="U12">
        <v>1</v>
      </c>
      <c r="V12">
        <v>0</v>
      </c>
    </row>
    <row r="13" spans="1:22">
      <c r="A13" t="s">
        <v>91</v>
      </c>
      <c r="C13" s="1">
        <v>16853107</v>
      </c>
      <c r="D13" s="1">
        <v>2565</v>
      </c>
      <c r="E13">
        <v>399</v>
      </c>
      <c r="F13">
        <v>36</v>
      </c>
      <c r="G13" t="s">
        <v>79</v>
      </c>
      <c r="H13">
        <v>0</v>
      </c>
      <c r="I13">
        <v>0</v>
      </c>
      <c r="J13">
        <v>0</v>
      </c>
      <c r="K13" s="1">
        <v>6578934</v>
      </c>
      <c r="L13">
        <v>330</v>
      </c>
      <c r="M13">
        <v>80</v>
      </c>
      <c r="N13">
        <v>11</v>
      </c>
      <c r="O13" s="1">
        <v>26552</v>
      </c>
      <c r="P13">
        <v>2</v>
      </c>
      <c r="Q13">
        <v>2</v>
      </c>
      <c r="R13">
        <v>0</v>
      </c>
      <c r="S13" s="1">
        <v>6441</v>
      </c>
      <c r="T13">
        <v>1</v>
      </c>
      <c r="U13">
        <v>0</v>
      </c>
      <c r="V13">
        <v>0</v>
      </c>
    </row>
    <row r="14" spans="1:22">
      <c r="A14" t="s">
        <v>92</v>
      </c>
      <c r="C14" s="1">
        <v>15079212</v>
      </c>
      <c r="D14" s="1">
        <v>1977</v>
      </c>
      <c r="E14">
        <v>320</v>
      </c>
      <c r="F14">
        <v>31</v>
      </c>
      <c r="G14" t="s">
        <v>79</v>
      </c>
      <c r="H14">
        <v>0</v>
      </c>
      <c r="I14">
        <v>0</v>
      </c>
      <c r="J14">
        <v>0</v>
      </c>
      <c r="K14" s="1">
        <v>5618170</v>
      </c>
      <c r="L14">
        <v>256</v>
      </c>
      <c r="M14">
        <v>60</v>
      </c>
      <c r="N14">
        <v>12</v>
      </c>
      <c r="O14" s="1">
        <v>18091</v>
      </c>
      <c r="P14">
        <v>3</v>
      </c>
      <c r="Q14">
        <v>2</v>
      </c>
      <c r="R14">
        <v>0</v>
      </c>
      <c r="S14" s="1">
        <v>4648</v>
      </c>
      <c r="T14">
        <v>1</v>
      </c>
      <c r="U14">
        <v>0</v>
      </c>
      <c r="V14">
        <v>0</v>
      </c>
    </row>
    <row r="15" spans="1:22">
      <c r="A15" t="s">
        <v>93</v>
      </c>
      <c r="C15" s="1">
        <v>15350093</v>
      </c>
      <c r="D15" s="1">
        <v>1357</v>
      </c>
      <c r="E15">
        <v>274</v>
      </c>
      <c r="F15">
        <v>35</v>
      </c>
      <c r="G15" t="s">
        <v>79</v>
      </c>
      <c r="H15">
        <v>0</v>
      </c>
      <c r="I15">
        <v>0</v>
      </c>
      <c r="J15">
        <v>0</v>
      </c>
      <c r="K15" s="1">
        <v>4619495</v>
      </c>
      <c r="L15">
        <v>169</v>
      </c>
      <c r="M15">
        <v>46</v>
      </c>
      <c r="N15">
        <v>10</v>
      </c>
      <c r="O15" s="1">
        <v>10550</v>
      </c>
      <c r="P15">
        <v>1</v>
      </c>
      <c r="Q15">
        <v>1</v>
      </c>
      <c r="R15">
        <v>0</v>
      </c>
      <c r="S15" s="1">
        <v>3005</v>
      </c>
      <c r="T15">
        <v>0</v>
      </c>
      <c r="U15">
        <v>0</v>
      </c>
      <c r="V15">
        <v>0</v>
      </c>
    </row>
    <row r="16" spans="1:22">
      <c r="A16" t="s">
        <v>94</v>
      </c>
      <c r="C16" s="1">
        <v>17437062</v>
      </c>
      <c r="D16" s="1">
        <v>1334</v>
      </c>
      <c r="E16">
        <v>408</v>
      </c>
      <c r="F16">
        <v>70</v>
      </c>
      <c r="G16" t="s">
        <v>79</v>
      </c>
      <c r="H16">
        <v>0</v>
      </c>
      <c r="I16">
        <v>0</v>
      </c>
      <c r="J16">
        <v>0</v>
      </c>
      <c r="K16" s="1">
        <v>3830105</v>
      </c>
      <c r="L16">
        <v>173</v>
      </c>
      <c r="M16">
        <v>48</v>
      </c>
      <c r="N16">
        <v>6</v>
      </c>
      <c r="O16" s="1">
        <v>2923</v>
      </c>
      <c r="P16">
        <v>0</v>
      </c>
      <c r="Q16">
        <v>0</v>
      </c>
      <c r="R16">
        <v>0</v>
      </c>
      <c r="S16" s="1">
        <v>1633</v>
      </c>
      <c r="T16">
        <v>0</v>
      </c>
      <c r="U16">
        <v>0</v>
      </c>
      <c r="V16">
        <v>0</v>
      </c>
    </row>
    <row r="17" spans="1:22">
      <c r="A17" t="s">
        <v>95</v>
      </c>
      <c r="C17" s="1">
        <v>22579741</v>
      </c>
      <c r="D17" s="1">
        <v>1328</v>
      </c>
      <c r="E17">
        <v>529</v>
      </c>
      <c r="F17">
        <v>143</v>
      </c>
      <c r="G17" t="s">
        <v>79</v>
      </c>
      <c r="H17">
        <v>0</v>
      </c>
      <c r="I17">
        <v>0</v>
      </c>
      <c r="J17">
        <v>0</v>
      </c>
      <c r="K17" s="1">
        <v>4200236</v>
      </c>
      <c r="L17">
        <v>139</v>
      </c>
      <c r="M17">
        <v>57</v>
      </c>
      <c r="N17">
        <v>12</v>
      </c>
      <c r="O17" s="1">
        <v>2104</v>
      </c>
      <c r="P17">
        <v>1</v>
      </c>
      <c r="Q17">
        <v>1</v>
      </c>
      <c r="R17">
        <v>0</v>
      </c>
      <c r="S17" s="1">
        <v>1167</v>
      </c>
      <c r="T17">
        <v>1</v>
      </c>
      <c r="U17">
        <v>0</v>
      </c>
      <c r="V17">
        <v>0</v>
      </c>
    </row>
    <row r="18" spans="1:22">
      <c r="A18" t="s">
        <v>96</v>
      </c>
      <c r="C18" s="1">
        <v>17281927</v>
      </c>
      <c r="D18" s="1">
        <v>1051</v>
      </c>
      <c r="E18">
        <v>478</v>
      </c>
      <c r="F18">
        <v>149</v>
      </c>
      <c r="G18" t="s">
        <v>79</v>
      </c>
      <c r="H18">
        <v>0</v>
      </c>
      <c r="I18">
        <v>0</v>
      </c>
      <c r="J18">
        <v>0</v>
      </c>
      <c r="K18" s="1">
        <v>2519718</v>
      </c>
      <c r="L18">
        <v>69</v>
      </c>
      <c r="M18">
        <v>36</v>
      </c>
      <c r="N18">
        <v>10</v>
      </c>
      <c r="O18" s="1">
        <v>1050</v>
      </c>
      <c r="P18">
        <v>0</v>
      </c>
      <c r="Q18">
        <v>0</v>
      </c>
      <c r="R18">
        <v>0</v>
      </c>
      <c r="S18">
        <v>504</v>
      </c>
      <c r="T18">
        <v>0</v>
      </c>
      <c r="U18">
        <v>0</v>
      </c>
      <c r="V18">
        <v>0</v>
      </c>
    </row>
    <row r="19" spans="1:22">
      <c r="A19" t="s">
        <v>97</v>
      </c>
      <c r="C19" s="1">
        <v>30756842</v>
      </c>
      <c r="D19" s="1">
        <v>2596</v>
      </c>
      <c r="E19" s="1">
        <v>1539</v>
      </c>
      <c r="F19">
        <v>670</v>
      </c>
      <c r="G19" t="s">
        <v>79</v>
      </c>
      <c r="H19">
        <v>0</v>
      </c>
      <c r="I19">
        <v>0</v>
      </c>
      <c r="J19">
        <v>0</v>
      </c>
      <c r="K19" s="1">
        <v>3806761</v>
      </c>
      <c r="L19">
        <v>111</v>
      </c>
      <c r="M19">
        <v>73</v>
      </c>
      <c r="N19">
        <v>31</v>
      </c>
      <c r="O19" s="1">
        <v>1022</v>
      </c>
      <c r="P19">
        <v>0</v>
      </c>
      <c r="Q19">
        <v>0</v>
      </c>
      <c r="R19">
        <v>0</v>
      </c>
      <c r="S19">
        <v>504</v>
      </c>
      <c r="T19">
        <v>0</v>
      </c>
      <c r="U19">
        <v>0</v>
      </c>
      <c r="V19">
        <v>0</v>
      </c>
    </row>
    <row r="20" spans="1:22">
      <c r="A20" t="s">
        <v>98</v>
      </c>
      <c r="C20" s="1">
        <v>2668097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320243</v>
      </c>
      <c r="L20">
        <v>6</v>
      </c>
      <c r="M20">
        <v>0</v>
      </c>
      <c r="N20">
        <v>0</v>
      </c>
      <c r="O20">
        <v>484</v>
      </c>
      <c r="P20">
        <v>0</v>
      </c>
      <c r="Q20">
        <v>0</v>
      </c>
      <c r="R20">
        <v>0</v>
      </c>
      <c r="S20">
        <v>93</v>
      </c>
      <c r="T20">
        <v>0</v>
      </c>
      <c r="U20">
        <v>0</v>
      </c>
      <c r="V20">
        <v>0</v>
      </c>
    </row>
    <row r="21" spans="1:22">
      <c r="A21" t="s">
        <v>99</v>
      </c>
      <c r="C21" s="1">
        <v>88055572</v>
      </c>
      <c r="D21" s="1">
        <v>6309</v>
      </c>
      <c r="E21" s="1">
        <v>2954</v>
      </c>
      <c r="F21" s="1">
        <v>1032</v>
      </c>
      <c r="G21" t="s">
        <v>79</v>
      </c>
      <c r="H21">
        <v>0</v>
      </c>
      <c r="I21">
        <v>0</v>
      </c>
      <c r="J21">
        <v>0</v>
      </c>
      <c r="K21" s="1">
        <v>14356820</v>
      </c>
      <c r="L21">
        <v>492</v>
      </c>
      <c r="M21">
        <v>214</v>
      </c>
      <c r="N21">
        <v>59</v>
      </c>
      <c r="O21" s="1">
        <v>7099</v>
      </c>
      <c r="P21">
        <v>1</v>
      </c>
      <c r="Q21">
        <v>1</v>
      </c>
      <c r="R21">
        <v>0</v>
      </c>
      <c r="S21" s="1">
        <v>3808</v>
      </c>
      <c r="T21">
        <v>1</v>
      </c>
      <c r="U21">
        <v>0</v>
      </c>
      <c r="V21">
        <v>0</v>
      </c>
    </row>
    <row r="22" spans="1:22">
      <c r="A22" t="s">
        <v>100</v>
      </c>
      <c r="C22" s="1">
        <v>10933760</v>
      </c>
      <c r="D22">
        <v>886</v>
      </c>
      <c r="E22">
        <v>299</v>
      </c>
      <c r="F22">
        <v>5</v>
      </c>
      <c r="G22" t="s">
        <v>79</v>
      </c>
      <c r="H22">
        <v>1</v>
      </c>
      <c r="I22">
        <v>0</v>
      </c>
      <c r="J22">
        <v>0</v>
      </c>
      <c r="K22" s="1">
        <v>589074</v>
      </c>
      <c r="L22">
        <v>109</v>
      </c>
      <c r="M22">
        <v>39</v>
      </c>
      <c r="N22">
        <v>1</v>
      </c>
      <c r="O22">
        <v>2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</row>
    <row r="23" spans="1:22">
      <c r="A23" t="s">
        <v>101</v>
      </c>
      <c r="C23" s="1">
        <v>11281123</v>
      </c>
      <c r="D23" s="1">
        <v>2266</v>
      </c>
      <c r="E23">
        <v>335</v>
      </c>
      <c r="F23">
        <v>6</v>
      </c>
      <c r="G23" t="s">
        <v>79</v>
      </c>
      <c r="H23">
        <v>0</v>
      </c>
      <c r="I23">
        <v>0</v>
      </c>
      <c r="J23">
        <v>0</v>
      </c>
      <c r="K23" s="1">
        <v>6764956</v>
      </c>
      <c r="L23" s="1">
        <v>1423</v>
      </c>
      <c r="M23">
        <v>203</v>
      </c>
      <c r="N23">
        <v>6</v>
      </c>
      <c r="O23">
        <v>429</v>
      </c>
      <c r="P23">
        <v>0</v>
      </c>
      <c r="Q23">
        <v>0</v>
      </c>
      <c r="R23">
        <v>0</v>
      </c>
      <c r="S23" s="1">
        <v>3695</v>
      </c>
      <c r="T23">
        <v>0</v>
      </c>
      <c r="U23">
        <v>0</v>
      </c>
      <c r="V23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E88-1556-0E42-B8BD-8ED352E3B918}">
  <dimension ref="A1:V20"/>
  <sheetViews>
    <sheetView workbookViewId="0">
      <selection sqref="A1:W2"/>
    </sheetView>
  </sheetViews>
  <sheetFormatPr baseColWidth="10" defaultRowHeight="20"/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80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>
        <v>0</v>
      </c>
      <c r="E3">
        <v>0</v>
      </c>
      <c r="F3">
        <v>0</v>
      </c>
      <c r="G3" t="s">
        <v>79</v>
      </c>
      <c r="H3">
        <v>0</v>
      </c>
      <c r="I3">
        <v>0</v>
      </c>
      <c r="J3">
        <v>0</v>
      </c>
      <c r="K3" t="s">
        <v>79</v>
      </c>
      <c r="L3">
        <v>0</v>
      </c>
      <c r="M3">
        <v>0</v>
      </c>
      <c r="N3">
        <v>0</v>
      </c>
      <c r="O3" t="s">
        <v>79</v>
      </c>
      <c r="P3">
        <v>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22">
      <c r="A4" s="39" t="s">
        <v>77</v>
      </c>
      <c r="B4" s="3" t="str">
        <f t="shared" si="0"/>
        <v>10歳未満</v>
      </c>
      <c r="C4" s="40">
        <v>0</v>
      </c>
      <c r="D4">
        <v>0</v>
      </c>
      <c r="E4">
        <v>0</v>
      </c>
      <c r="F4">
        <v>0</v>
      </c>
      <c r="G4" s="1">
        <v>1338473</v>
      </c>
      <c r="H4">
        <v>52</v>
      </c>
      <c r="I4">
        <v>14</v>
      </c>
      <c r="J4">
        <v>0</v>
      </c>
      <c r="K4" t="s">
        <v>79</v>
      </c>
      <c r="L4">
        <v>0</v>
      </c>
      <c r="M4">
        <v>0</v>
      </c>
      <c r="N4">
        <v>0</v>
      </c>
      <c r="O4" t="s">
        <v>79</v>
      </c>
      <c r="P4">
        <v>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</row>
    <row r="5" spans="1:22">
      <c r="A5" s="39" t="s">
        <v>78</v>
      </c>
      <c r="B5" s="3" t="str">
        <f t="shared" si="0"/>
        <v>10代</v>
      </c>
      <c r="C5" s="1">
        <v>4730309</v>
      </c>
      <c r="D5">
        <v>388</v>
      </c>
      <c r="E5">
        <v>146</v>
      </c>
      <c r="F5">
        <v>2</v>
      </c>
      <c r="G5" s="1">
        <v>1126109</v>
      </c>
      <c r="H5">
        <v>48</v>
      </c>
      <c r="I5">
        <v>9</v>
      </c>
      <c r="J5">
        <v>1</v>
      </c>
      <c r="K5" s="1">
        <v>204304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39" t="s">
        <v>30</v>
      </c>
      <c r="B6" s="3" t="str">
        <f t="shared" si="0"/>
        <v>10代</v>
      </c>
      <c r="C6" s="1">
        <v>9552227</v>
      </c>
      <c r="D6">
        <v>875</v>
      </c>
      <c r="E6">
        <v>224</v>
      </c>
      <c r="F6">
        <v>4</v>
      </c>
      <c r="G6" t="s">
        <v>79</v>
      </c>
      <c r="H6">
        <v>0</v>
      </c>
      <c r="I6">
        <v>0</v>
      </c>
      <c r="J6">
        <v>0</v>
      </c>
      <c r="K6" s="1">
        <v>1691509</v>
      </c>
      <c r="L6">
        <v>516</v>
      </c>
      <c r="M6">
        <v>86</v>
      </c>
      <c r="N6">
        <v>1</v>
      </c>
      <c r="O6">
        <v>62</v>
      </c>
      <c r="P6">
        <v>0</v>
      </c>
      <c r="Q6">
        <v>0</v>
      </c>
      <c r="R6">
        <v>0</v>
      </c>
      <c r="S6">
        <v>222</v>
      </c>
      <c r="T6">
        <v>0</v>
      </c>
      <c r="U6">
        <v>0</v>
      </c>
      <c r="V6">
        <v>0</v>
      </c>
    </row>
    <row r="7" spans="1:22">
      <c r="A7" s="39" t="s">
        <v>31</v>
      </c>
      <c r="B7" s="3" t="str">
        <f t="shared" si="0"/>
        <v>20代</v>
      </c>
      <c r="C7" s="1">
        <v>7531572</v>
      </c>
      <c r="D7" s="1">
        <v>1863</v>
      </c>
      <c r="E7">
        <v>247</v>
      </c>
      <c r="F7">
        <v>4</v>
      </c>
      <c r="G7" t="s">
        <v>79</v>
      </c>
      <c r="H7">
        <v>0</v>
      </c>
      <c r="I7">
        <v>0</v>
      </c>
      <c r="J7">
        <v>0</v>
      </c>
      <c r="K7" s="1">
        <v>5467108</v>
      </c>
      <c r="L7">
        <v>972</v>
      </c>
      <c r="M7">
        <v>138</v>
      </c>
      <c r="N7">
        <v>6</v>
      </c>
      <c r="O7">
        <v>376</v>
      </c>
      <c r="P7">
        <v>0</v>
      </c>
      <c r="Q7">
        <v>0</v>
      </c>
      <c r="R7">
        <v>0</v>
      </c>
      <c r="S7">
        <v>566</v>
      </c>
      <c r="T7">
        <v>0</v>
      </c>
      <c r="U7">
        <v>0</v>
      </c>
      <c r="V7">
        <v>0</v>
      </c>
    </row>
    <row r="8" spans="1:22">
      <c r="A8" s="39" t="s">
        <v>32</v>
      </c>
      <c r="B8" s="3" t="str">
        <f t="shared" si="0"/>
        <v>20代</v>
      </c>
      <c r="C8" s="1">
        <v>8514772</v>
      </c>
      <c r="D8" s="1">
        <v>2403</v>
      </c>
      <c r="E8">
        <v>324</v>
      </c>
      <c r="F8">
        <v>17</v>
      </c>
      <c r="G8" t="s">
        <v>79</v>
      </c>
      <c r="H8">
        <v>0</v>
      </c>
      <c r="I8">
        <v>0</v>
      </c>
      <c r="J8">
        <v>0</v>
      </c>
      <c r="K8" s="1">
        <v>4926208</v>
      </c>
      <c r="L8">
        <v>581</v>
      </c>
      <c r="M8">
        <v>86</v>
      </c>
      <c r="N8">
        <v>6</v>
      </c>
      <c r="O8">
        <v>539</v>
      </c>
      <c r="P8">
        <v>1</v>
      </c>
      <c r="Q8">
        <v>1</v>
      </c>
      <c r="R8">
        <v>0</v>
      </c>
      <c r="S8">
        <v>744</v>
      </c>
      <c r="T8">
        <v>0</v>
      </c>
      <c r="U8">
        <v>0</v>
      </c>
      <c r="V8">
        <v>0</v>
      </c>
    </row>
    <row r="9" spans="1:22">
      <c r="A9" s="39" t="s">
        <v>33</v>
      </c>
      <c r="B9" s="3" t="str">
        <f t="shared" si="0"/>
        <v>30代</v>
      </c>
      <c r="C9" s="1">
        <v>9266421</v>
      </c>
      <c r="D9" s="1">
        <v>2227</v>
      </c>
      <c r="E9">
        <v>292</v>
      </c>
      <c r="F9">
        <v>6</v>
      </c>
      <c r="G9" t="s">
        <v>79</v>
      </c>
      <c r="H9">
        <v>0</v>
      </c>
      <c r="I9">
        <v>0</v>
      </c>
      <c r="J9">
        <v>0</v>
      </c>
      <c r="K9" s="1">
        <v>4729109</v>
      </c>
      <c r="L9">
        <v>458</v>
      </c>
      <c r="M9">
        <v>90</v>
      </c>
      <c r="N9">
        <v>6</v>
      </c>
      <c r="O9">
        <v>554</v>
      </c>
      <c r="P9">
        <v>0</v>
      </c>
      <c r="Q9">
        <v>0</v>
      </c>
      <c r="R9">
        <v>0</v>
      </c>
      <c r="S9">
        <v>905</v>
      </c>
      <c r="T9">
        <v>0</v>
      </c>
      <c r="U9">
        <v>0</v>
      </c>
      <c r="V9">
        <v>0</v>
      </c>
    </row>
    <row r="10" spans="1:22">
      <c r="A10" s="39" t="s">
        <v>34</v>
      </c>
      <c r="B10" s="3" t="str">
        <f t="shared" si="0"/>
        <v>30代</v>
      </c>
      <c r="C10" s="1">
        <v>10993608</v>
      </c>
      <c r="D10" s="1">
        <v>2739</v>
      </c>
      <c r="E10">
        <v>369</v>
      </c>
      <c r="F10">
        <v>17</v>
      </c>
      <c r="G10" t="s">
        <v>79</v>
      </c>
      <c r="H10">
        <v>0</v>
      </c>
      <c r="I10">
        <v>0</v>
      </c>
      <c r="J10">
        <v>0</v>
      </c>
      <c r="K10" s="1">
        <v>5061271</v>
      </c>
      <c r="L10">
        <v>413</v>
      </c>
      <c r="M10">
        <v>83</v>
      </c>
      <c r="N10">
        <v>5</v>
      </c>
      <c r="O10">
        <v>686</v>
      </c>
      <c r="P10">
        <v>0</v>
      </c>
      <c r="Q10">
        <v>0</v>
      </c>
      <c r="R10">
        <v>0</v>
      </c>
      <c r="S10" s="1">
        <v>1183</v>
      </c>
      <c r="T10">
        <v>0</v>
      </c>
      <c r="U10">
        <v>0</v>
      </c>
      <c r="V10">
        <v>0</v>
      </c>
    </row>
    <row r="11" spans="1:22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13006365</v>
      </c>
      <c r="D11" s="1">
        <v>3151</v>
      </c>
      <c r="E11">
        <v>417</v>
      </c>
      <c r="F11">
        <v>15</v>
      </c>
      <c r="G11" t="s">
        <v>79</v>
      </c>
      <c r="H11">
        <v>0</v>
      </c>
      <c r="I11">
        <v>0</v>
      </c>
      <c r="J11">
        <v>0</v>
      </c>
      <c r="K11" s="1">
        <v>5406390</v>
      </c>
      <c r="L11">
        <v>401</v>
      </c>
      <c r="M11">
        <v>61</v>
      </c>
      <c r="N11">
        <v>10</v>
      </c>
      <c r="O11" s="1">
        <v>21862</v>
      </c>
      <c r="P11">
        <v>1</v>
      </c>
      <c r="Q11">
        <v>0</v>
      </c>
      <c r="R11">
        <v>0</v>
      </c>
      <c r="S11" s="1">
        <v>1409</v>
      </c>
      <c r="T11">
        <v>0</v>
      </c>
      <c r="U11">
        <v>0</v>
      </c>
      <c r="V11">
        <v>0</v>
      </c>
    </row>
    <row r="12" spans="1:22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16244589</v>
      </c>
      <c r="D12" s="1">
        <v>3164</v>
      </c>
      <c r="E12">
        <v>469</v>
      </c>
      <c r="F12">
        <v>25</v>
      </c>
      <c r="G12" t="s">
        <v>79</v>
      </c>
      <c r="H12">
        <v>0</v>
      </c>
      <c r="I12">
        <v>0</v>
      </c>
      <c r="J12">
        <v>0</v>
      </c>
      <c r="K12" s="1">
        <v>6557240</v>
      </c>
      <c r="L12">
        <v>422</v>
      </c>
      <c r="M12">
        <v>87</v>
      </c>
      <c r="N12">
        <v>7</v>
      </c>
      <c r="O12" s="1">
        <v>31207</v>
      </c>
      <c r="P12">
        <v>7</v>
      </c>
      <c r="Q12">
        <v>4</v>
      </c>
      <c r="R12">
        <v>0</v>
      </c>
      <c r="S12" s="1">
        <v>1742</v>
      </c>
      <c r="T12">
        <v>1</v>
      </c>
      <c r="U12">
        <v>0</v>
      </c>
      <c r="V12">
        <v>0</v>
      </c>
    </row>
    <row r="13" spans="1:22">
      <c r="A13" s="39" t="s">
        <v>37</v>
      </c>
      <c r="B13" s="3" t="str">
        <f t="shared" si="1"/>
        <v>50代</v>
      </c>
      <c r="C13" s="1">
        <v>16661557</v>
      </c>
      <c r="D13" s="1">
        <v>2554</v>
      </c>
      <c r="E13">
        <v>391</v>
      </c>
      <c r="F13">
        <v>35</v>
      </c>
      <c r="G13" t="s">
        <v>79</v>
      </c>
      <c r="H13">
        <v>0</v>
      </c>
      <c r="I13">
        <v>0</v>
      </c>
      <c r="J13">
        <v>0</v>
      </c>
      <c r="K13" s="1">
        <v>6536857</v>
      </c>
      <c r="L13">
        <v>324</v>
      </c>
      <c r="M13">
        <v>76</v>
      </c>
      <c r="N13">
        <v>11</v>
      </c>
      <c r="O13" s="1">
        <v>26279</v>
      </c>
      <c r="P13">
        <v>2</v>
      </c>
      <c r="Q13">
        <v>2</v>
      </c>
      <c r="R13">
        <v>0</v>
      </c>
      <c r="S13" s="1">
        <v>1613</v>
      </c>
      <c r="T13">
        <v>0</v>
      </c>
      <c r="U13">
        <v>0</v>
      </c>
      <c r="V13">
        <v>0</v>
      </c>
    </row>
    <row r="14" spans="1:22">
      <c r="A14" s="39" t="s">
        <v>38</v>
      </c>
      <c r="B14" s="3" t="str">
        <f t="shared" si="1"/>
        <v>50代</v>
      </c>
      <c r="C14" s="1">
        <v>14911322</v>
      </c>
      <c r="D14" s="1">
        <v>1969</v>
      </c>
      <c r="E14">
        <v>316</v>
      </c>
      <c r="F14">
        <v>31</v>
      </c>
      <c r="G14" t="s">
        <v>79</v>
      </c>
      <c r="H14">
        <v>0</v>
      </c>
      <c r="I14">
        <v>0</v>
      </c>
      <c r="J14">
        <v>0</v>
      </c>
      <c r="K14" s="1">
        <v>5577998</v>
      </c>
      <c r="L14">
        <v>254</v>
      </c>
      <c r="M14">
        <v>59</v>
      </c>
      <c r="N14">
        <v>12</v>
      </c>
      <c r="O14" s="1">
        <v>17896</v>
      </c>
      <c r="P14">
        <v>3</v>
      </c>
      <c r="Q14">
        <v>2</v>
      </c>
      <c r="R14">
        <v>0</v>
      </c>
      <c r="S14" s="1">
        <v>1201</v>
      </c>
      <c r="T14">
        <v>0</v>
      </c>
      <c r="U14">
        <v>0</v>
      </c>
      <c r="V14">
        <v>0</v>
      </c>
    </row>
    <row r="15" spans="1:22">
      <c r="A15" s="39" t="s">
        <v>39</v>
      </c>
      <c r="B15" s="3" t="str">
        <f t="shared" si="1"/>
        <v>60代</v>
      </c>
      <c r="C15" s="1">
        <v>15185917</v>
      </c>
      <c r="D15" s="1">
        <v>1346</v>
      </c>
      <c r="E15">
        <v>272</v>
      </c>
      <c r="F15">
        <v>34</v>
      </c>
      <c r="G15" t="s">
        <v>79</v>
      </c>
      <c r="H15">
        <v>0</v>
      </c>
      <c r="I15">
        <v>0</v>
      </c>
      <c r="J15">
        <v>0</v>
      </c>
      <c r="K15" s="1">
        <v>4570584</v>
      </c>
      <c r="L15">
        <v>159</v>
      </c>
      <c r="M15">
        <v>40</v>
      </c>
      <c r="N15">
        <v>9</v>
      </c>
      <c r="O15" s="1">
        <v>10446</v>
      </c>
      <c r="P15">
        <v>1</v>
      </c>
      <c r="Q15">
        <v>1</v>
      </c>
      <c r="R15">
        <v>0</v>
      </c>
      <c r="S15">
        <v>805</v>
      </c>
      <c r="T15">
        <v>0</v>
      </c>
      <c r="U15">
        <v>0</v>
      </c>
      <c r="V15">
        <v>0</v>
      </c>
    </row>
    <row r="16" spans="1:22">
      <c r="A16" s="39" t="s">
        <v>40</v>
      </c>
      <c r="B16" s="3" t="str">
        <f t="shared" si="1"/>
        <v>60代</v>
      </c>
      <c r="C16" s="1">
        <v>17220681</v>
      </c>
      <c r="D16" s="1">
        <v>1326</v>
      </c>
      <c r="E16">
        <v>402</v>
      </c>
      <c r="F16">
        <v>70</v>
      </c>
      <c r="G16" t="s">
        <v>79</v>
      </c>
      <c r="H16">
        <v>0</v>
      </c>
      <c r="I16">
        <v>0</v>
      </c>
      <c r="J16">
        <v>0</v>
      </c>
      <c r="K16" s="1">
        <v>3737389</v>
      </c>
      <c r="L16">
        <v>170</v>
      </c>
      <c r="M16">
        <v>46</v>
      </c>
      <c r="N16">
        <v>6</v>
      </c>
      <c r="O16" s="1">
        <v>2846</v>
      </c>
      <c r="P16">
        <v>0</v>
      </c>
      <c r="Q16">
        <v>0</v>
      </c>
      <c r="R16">
        <v>0</v>
      </c>
      <c r="S16">
        <v>401</v>
      </c>
      <c r="T16">
        <v>0</v>
      </c>
      <c r="U16">
        <v>0</v>
      </c>
      <c r="V16">
        <v>0</v>
      </c>
    </row>
    <row r="17" spans="1:22">
      <c r="A17" s="39" t="s">
        <v>41</v>
      </c>
      <c r="B17" s="3" t="str">
        <f t="shared" si="1"/>
        <v>70代</v>
      </c>
      <c r="C17" s="1">
        <v>22299521</v>
      </c>
      <c r="D17" s="1">
        <v>1317</v>
      </c>
      <c r="E17">
        <v>523</v>
      </c>
      <c r="F17">
        <v>141</v>
      </c>
      <c r="G17" t="s">
        <v>79</v>
      </c>
      <c r="H17">
        <v>0</v>
      </c>
      <c r="I17">
        <v>0</v>
      </c>
      <c r="J17">
        <v>0</v>
      </c>
      <c r="K17" s="1">
        <v>4091572</v>
      </c>
      <c r="L17">
        <v>134</v>
      </c>
      <c r="M17">
        <v>54</v>
      </c>
      <c r="N17">
        <v>11</v>
      </c>
      <c r="O17" s="1">
        <v>2100</v>
      </c>
      <c r="P17">
        <v>1</v>
      </c>
      <c r="Q17">
        <v>1</v>
      </c>
      <c r="R17">
        <v>0</v>
      </c>
      <c r="S17">
        <v>299</v>
      </c>
      <c r="T17">
        <v>1</v>
      </c>
      <c r="U17">
        <v>0</v>
      </c>
      <c r="V17">
        <v>0</v>
      </c>
    </row>
    <row r="18" spans="1:22">
      <c r="A18" s="39" t="s">
        <v>42</v>
      </c>
      <c r="B18" s="3" t="str">
        <f t="shared" si="1"/>
        <v>70代</v>
      </c>
      <c r="C18" s="1">
        <v>16790133</v>
      </c>
      <c r="D18" s="1">
        <v>1045</v>
      </c>
      <c r="E18">
        <v>473</v>
      </c>
      <c r="F18">
        <v>147</v>
      </c>
      <c r="G18" t="s">
        <v>79</v>
      </c>
      <c r="H18">
        <v>0</v>
      </c>
      <c r="I18">
        <v>0</v>
      </c>
      <c r="J18">
        <v>0</v>
      </c>
      <c r="K18" s="1">
        <v>2388341</v>
      </c>
      <c r="L18">
        <v>64</v>
      </c>
      <c r="M18">
        <v>32</v>
      </c>
      <c r="N18">
        <v>9</v>
      </c>
      <c r="O18" s="1">
        <v>1051</v>
      </c>
      <c r="P18">
        <v>0</v>
      </c>
      <c r="Q18">
        <v>0</v>
      </c>
      <c r="R18">
        <v>0</v>
      </c>
      <c r="S18">
        <v>136</v>
      </c>
      <c r="T18">
        <v>0</v>
      </c>
      <c r="U18">
        <v>0</v>
      </c>
      <c r="V18">
        <v>0</v>
      </c>
    </row>
    <row r="19" spans="1:22">
      <c r="A19" s="39" t="s">
        <v>43</v>
      </c>
      <c r="B19" s="3" t="str">
        <f t="shared" si="1"/>
        <v>80歳以上</v>
      </c>
      <c r="C19" s="1">
        <v>29981873</v>
      </c>
      <c r="D19" s="1">
        <v>2583</v>
      </c>
      <c r="E19" s="1">
        <v>1529</v>
      </c>
      <c r="F19">
        <v>667</v>
      </c>
      <c r="G19" t="s">
        <v>79</v>
      </c>
      <c r="H19">
        <v>0</v>
      </c>
      <c r="I19">
        <v>0</v>
      </c>
      <c r="J19">
        <v>0</v>
      </c>
      <c r="K19" s="1">
        <v>3588832</v>
      </c>
      <c r="L19">
        <v>111</v>
      </c>
      <c r="M19">
        <v>73</v>
      </c>
      <c r="N19">
        <v>31</v>
      </c>
      <c r="O19" s="1">
        <v>1010</v>
      </c>
      <c r="P19">
        <v>0</v>
      </c>
      <c r="Q19">
        <v>0</v>
      </c>
      <c r="R19">
        <v>0</v>
      </c>
      <c r="S19">
        <v>92</v>
      </c>
      <c r="T19">
        <v>0</v>
      </c>
      <c r="U19">
        <v>0</v>
      </c>
      <c r="V19">
        <v>0</v>
      </c>
    </row>
    <row r="20" spans="1:22">
      <c r="A20" s="39" t="s">
        <v>44</v>
      </c>
      <c r="B20" s="3" t="str">
        <f t="shared" si="1"/>
        <v>不明</v>
      </c>
      <c r="C20" s="1">
        <v>2439946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282651</v>
      </c>
      <c r="L20">
        <v>6</v>
      </c>
      <c r="M20">
        <v>0</v>
      </c>
      <c r="N20">
        <v>0</v>
      </c>
      <c r="O20">
        <v>451</v>
      </c>
      <c r="P20">
        <v>0</v>
      </c>
      <c r="Q20">
        <v>0</v>
      </c>
      <c r="R20">
        <v>0</v>
      </c>
      <c r="S20">
        <v>17</v>
      </c>
      <c r="T20">
        <v>0</v>
      </c>
      <c r="U20">
        <v>0</v>
      </c>
      <c r="V20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7B9F-F961-814B-B793-FE578F9BB353}">
  <dimension ref="A1:S23"/>
  <sheetViews>
    <sheetView workbookViewId="0">
      <selection sqref="A1:R20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</row>
    <row r="4" spans="1:19">
      <c r="A4" s="39" t="s">
        <v>77</v>
      </c>
      <c r="B4" s="3" t="str">
        <f t="shared" si="0"/>
        <v>10歳未満</v>
      </c>
      <c r="C4" s="40">
        <v>0</v>
      </c>
      <c r="D4" s="40">
        <v>0</v>
      </c>
      <c r="E4" s="40">
        <v>0</v>
      </c>
      <c r="F4" s="40">
        <v>0</v>
      </c>
      <c r="G4" s="40">
        <v>1098507</v>
      </c>
      <c r="H4" s="40">
        <v>33</v>
      </c>
      <c r="I4" s="40">
        <v>6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</row>
    <row r="5" spans="1:19">
      <c r="A5" s="39" t="s">
        <v>78</v>
      </c>
      <c r="B5" s="3" t="str">
        <f t="shared" si="0"/>
        <v>10代</v>
      </c>
      <c r="C5" s="40">
        <v>4523332</v>
      </c>
      <c r="D5" s="40">
        <v>376</v>
      </c>
      <c r="E5" s="40">
        <v>139</v>
      </c>
      <c r="F5" s="40">
        <v>2</v>
      </c>
      <c r="G5" s="40">
        <v>927088</v>
      </c>
      <c r="H5" s="40">
        <v>43</v>
      </c>
      <c r="I5" s="40">
        <v>6</v>
      </c>
      <c r="J5" s="40">
        <v>1</v>
      </c>
      <c r="K5" s="40">
        <v>210445</v>
      </c>
      <c r="L5" s="40">
        <v>37</v>
      </c>
      <c r="M5" s="40">
        <v>15</v>
      </c>
      <c r="N5" s="40">
        <v>0</v>
      </c>
      <c r="O5" s="40">
        <v>4</v>
      </c>
      <c r="P5" s="40">
        <v>0</v>
      </c>
      <c r="Q5" s="40">
        <v>0</v>
      </c>
      <c r="R5" s="40">
        <v>0</v>
      </c>
    </row>
    <row r="6" spans="1:19">
      <c r="A6" s="39" t="s">
        <v>30</v>
      </c>
      <c r="B6" s="3" t="str">
        <f t="shared" si="0"/>
        <v>10代</v>
      </c>
      <c r="C6" s="40">
        <v>8952056</v>
      </c>
      <c r="D6" s="40">
        <v>851</v>
      </c>
      <c r="E6" s="40">
        <v>214</v>
      </c>
      <c r="F6" s="40">
        <v>4</v>
      </c>
      <c r="G6" s="40">
        <v>0</v>
      </c>
      <c r="H6" s="40">
        <v>0</v>
      </c>
      <c r="I6" s="40">
        <v>0</v>
      </c>
      <c r="J6" s="40">
        <v>0</v>
      </c>
      <c r="K6" s="40">
        <v>1706506</v>
      </c>
      <c r="L6" s="40">
        <v>509</v>
      </c>
      <c r="M6" s="40">
        <v>85</v>
      </c>
      <c r="N6" s="40">
        <v>1</v>
      </c>
      <c r="O6" s="40">
        <v>70</v>
      </c>
      <c r="P6" s="40">
        <v>0</v>
      </c>
      <c r="Q6" s="40">
        <v>0</v>
      </c>
      <c r="R6" s="40">
        <v>0</v>
      </c>
    </row>
    <row r="7" spans="1:19">
      <c r="A7" s="39" t="s">
        <v>31</v>
      </c>
      <c r="B7" s="3" t="str">
        <f t="shared" si="0"/>
        <v>20代</v>
      </c>
      <c r="C7" s="40">
        <v>7336528</v>
      </c>
      <c r="D7" s="40">
        <v>1852</v>
      </c>
      <c r="E7" s="40">
        <v>245</v>
      </c>
      <c r="F7" s="40">
        <v>4</v>
      </c>
      <c r="G7" s="40">
        <v>0</v>
      </c>
      <c r="H7" s="40">
        <v>0</v>
      </c>
      <c r="I7" s="40">
        <v>0</v>
      </c>
      <c r="J7" s="40">
        <v>0</v>
      </c>
      <c r="K7" s="40">
        <v>5284238</v>
      </c>
      <c r="L7" s="40">
        <v>959</v>
      </c>
      <c r="M7" s="40">
        <v>134</v>
      </c>
      <c r="N7" s="40">
        <v>6</v>
      </c>
      <c r="O7" s="40">
        <v>347</v>
      </c>
      <c r="P7" s="40">
        <v>0</v>
      </c>
      <c r="Q7" s="40">
        <v>0</v>
      </c>
      <c r="R7" s="40">
        <v>0</v>
      </c>
    </row>
    <row r="8" spans="1:19">
      <c r="A8" s="39" t="s">
        <v>32</v>
      </c>
      <c r="B8" s="3" t="str">
        <f t="shared" si="0"/>
        <v>20代</v>
      </c>
      <c r="C8" s="40">
        <v>8294354</v>
      </c>
      <c r="D8" s="40">
        <v>2392</v>
      </c>
      <c r="E8" s="40">
        <v>318</v>
      </c>
      <c r="F8" s="40">
        <v>17</v>
      </c>
      <c r="G8" s="40">
        <v>0</v>
      </c>
      <c r="H8" s="40">
        <v>0</v>
      </c>
      <c r="I8" s="40">
        <v>0</v>
      </c>
      <c r="J8" s="40">
        <v>0</v>
      </c>
      <c r="K8" s="40">
        <v>4740617</v>
      </c>
      <c r="L8" s="40">
        <v>576</v>
      </c>
      <c r="M8" s="40">
        <v>85</v>
      </c>
      <c r="N8" s="40">
        <v>6</v>
      </c>
      <c r="O8" s="40">
        <v>515</v>
      </c>
      <c r="P8" s="40">
        <v>1</v>
      </c>
      <c r="Q8" s="40">
        <v>1</v>
      </c>
      <c r="R8" s="40">
        <v>0</v>
      </c>
    </row>
    <row r="9" spans="1:19">
      <c r="A9" s="39" t="s">
        <v>33</v>
      </c>
      <c r="B9" s="3" t="str">
        <f t="shared" si="0"/>
        <v>30代</v>
      </c>
      <c r="C9" s="40">
        <v>9034772</v>
      </c>
      <c r="D9" s="40">
        <v>2211</v>
      </c>
      <c r="E9" s="40">
        <v>287</v>
      </c>
      <c r="F9" s="40">
        <v>6</v>
      </c>
      <c r="G9" s="40">
        <v>0</v>
      </c>
      <c r="H9" s="40">
        <v>0</v>
      </c>
      <c r="I9" s="40">
        <v>0</v>
      </c>
      <c r="J9" s="40">
        <v>0</v>
      </c>
      <c r="K9" s="40">
        <v>4555659</v>
      </c>
      <c r="L9" s="40">
        <v>453</v>
      </c>
      <c r="M9" s="40">
        <v>87</v>
      </c>
      <c r="N9" s="40">
        <v>6</v>
      </c>
      <c r="O9" s="40">
        <v>551</v>
      </c>
      <c r="P9" s="40">
        <v>0</v>
      </c>
      <c r="Q9" s="40">
        <v>0</v>
      </c>
      <c r="R9" s="40">
        <v>0</v>
      </c>
    </row>
    <row r="10" spans="1:19">
      <c r="A10" s="39" t="s">
        <v>34</v>
      </c>
      <c r="B10" s="3" t="str">
        <f t="shared" si="0"/>
        <v>30代</v>
      </c>
      <c r="C10" s="40">
        <v>10716105</v>
      </c>
      <c r="D10" s="40">
        <v>2727</v>
      </c>
      <c r="E10" s="40">
        <v>367</v>
      </c>
      <c r="F10" s="40">
        <v>17</v>
      </c>
      <c r="G10" s="40">
        <v>0</v>
      </c>
      <c r="H10" s="40">
        <v>0</v>
      </c>
      <c r="I10" s="40">
        <v>0</v>
      </c>
      <c r="J10" s="40">
        <v>0</v>
      </c>
      <c r="K10" s="40">
        <v>4884811</v>
      </c>
      <c r="L10" s="40">
        <v>406</v>
      </c>
      <c r="M10" s="40">
        <v>79</v>
      </c>
      <c r="N10" s="40">
        <v>4</v>
      </c>
      <c r="O10" s="40">
        <v>677</v>
      </c>
      <c r="P10" s="40">
        <v>0</v>
      </c>
      <c r="Q10" s="40">
        <v>0</v>
      </c>
      <c r="R10" s="40">
        <v>0</v>
      </c>
    </row>
    <row r="11" spans="1:19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0">
        <v>12737810</v>
      </c>
      <c r="D11" s="40">
        <v>3135</v>
      </c>
      <c r="E11" s="40">
        <v>406</v>
      </c>
      <c r="F11" s="40">
        <v>14</v>
      </c>
      <c r="G11" s="40">
        <v>0</v>
      </c>
      <c r="H11" s="40">
        <v>0</v>
      </c>
      <c r="I11" s="40">
        <v>0</v>
      </c>
      <c r="J11" s="40">
        <v>0</v>
      </c>
      <c r="K11" s="40">
        <v>5242973</v>
      </c>
      <c r="L11" s="40">
        <v>396</v>
      </c>
      <c r="M11" s="40">
        <v>58</v>
      </c>
      <c r="N11" s="40">
        <v>9</v>
      </c>
      <c r="O11" s="40">
        <v>22258</v>
      </c>
      <c r="P11" s="40">
        <v>1</v>
      </c>
      <c r="Q11" s="40">
        <v>0</v>
      </c>
      <c r="R11" s="40">
        <v>0</v>
      </c>
    </row>
    <row r="12" spans="1:19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0">
        <v>15890059</v>
      </c>
      <c r="D12" s="40">
        <v>3150</v>
      </c>
      <c r="E12" s="40">
        <v>462</v>
      </c>
      <c r="F12" s="40">
        <v>25</v>
      </c>
      <c r="G12" s="40">
        <v>0</v>
      </c>
      <c r="H12" s="40">
        <v>0</v>
      </c>
      <c r="I12" s="40">
        <v>0</v>
      </c>
      <c r="J12" s="40">
        <v>0</v>
      </c>
      <c r="K12" s="40">
        <v>6372894</v>
      </c>
      <c r="L12" s="40">
        <v>412</v>
      </c>
      <c r="M12" s="40">
        <v>80</v>
      </c>
      <c r="N12" s="40">
        <v>5</v>
      </c>
      <c r="O12" s="40">
        <v>31261</v>
      </c>
      <c r="P12" s="40">
        <v>7</v>
      </c>
      <c r="Q12" s="40">
        <v>4</v>
      </c>
      <c r="R12" s="40">
        <v>0</v>
      </c>
    </row>
    <row r="13" spans="1:19">
      <c r="A13" s="39" t="s">
        <v>37</v>
      </c>
      <c r="B13" s="3" t="str">
        <f t="shared" si="1"/>
        <v>50代</v>
      </c>
      <c r="C13" s="40">
        <v>16325544</v>
      </c>
      <c r="D13" s="40">
        <v>2536</v>
      </c>
      <c r="E13" s="40">
        <v>382</v>
      </c>
      <c r="F13" s="40">
        <v>34</v>
      </c>
      <c r="G13" s="40">
        <v>0</v>
      </c>
      <c r="H13" s="40">
        <v>0</v>
      </c>
      <c r="I13" s="40">
        <v>0</v>
      </c>
      <c r="J13" s="40">
        <v>0</v>
      </c>
      <c r="K13" s="40">
        <v>6364753</v>
      </c>
      <c r="L13" s="40">
        <v>319</v>
      </c>
      <c r="M13" s="40">
        <v>75</v>
      </c>
      <c r="N13" s="40">
        <v>11</v>
      </c>
      <c r="O13" s="40">
        <v>26037</v>
      </c>
      <c r="P13" s="40">
        <v>2</v>
      </c>
      <c r="Q13" s="40">
        <v>2</v>
      </c>
      <c r="R13" s="40">
        <v>0</v>
      </c>
    </row>
    <row r="14" spans="1:19">
      <c r="A14" s="39" t="s">
        <v>38</v>
      </c>
      <c r="B14" s="3" t="str">
        <f t="shared" si="1"/>
        <v>50代</v>
      </c>
      <c r="C14" s="40">
        <v>14641344</v>
      </c>
      <c r="D14" s="40">
        <v>1959</v>
      </c>
      <c r="E14" s="40">
        <v>310</v>
      </c>
      <c r="F14" s="40">
        <v>31</v>
      </c>
      <c r="G14" s="40">
        <v>0</v>
      </c>
      <c r="H14" s="40">
        <v>0</v>
      </c>
      <c r="I14" s="40">
        <v>0</v>
      </c>
      <c r="J14" s="40">
        <v>0</v>
      </c>
      <c r="K14" s="40">
        <v>5440076</v>
      </c>
      <c r="L14" s="40">
        <v>248</v>
      </c>
      <c r="M14" s="40">
        <v>58</v>
      </c>
      <c r="N14" s="40">
        <v>12</v>
      </c>
      <c r="O14" s="40">
        <v>17766</v>
      </c>
      <c r="P14" s="40">
        <v>3</v>
      </c>
      <c r="Q14" s="40">
        <v>2</v>
      </c>
      <c r="R14" s="40">
        <v>0</v>
      </c>
    </row>
    <row r="15" spans="1:19">
      <c r="A15" s="39" t="s">
        <v>39</v>
      </c>
      <c r="B15" s="3" t="str">
        <f t="shared" si="1"/>
        <v>60代</v>
      </c>
      <c r="C15" s="40">
        <v>15039697</v>
      </c>
      <c r="D15" s="40">
        <v>1337</v>
      </c>
      <c r="E15" s="40">
        <v>265</v>
      </c>
      <c r="F15" s="40">
        <v>32</v>
      </c>
      <c r="G15" s="40">
        <v>0</v>
      </c>
      <c r="H15" s="40">
        <v>0</v>
      </c>
      <c r="I15" s="40">
        <v>0</v>
      </c>
      <c r="J15" s="40">
        <v>0</v>
      </c>
      <c r="K15" s="40">
        <v>4489311</v>
      </c>
      <c r="L15" s="40">
        <v>151</v>
      </c>
      <c r="M15" s="40">
        <v>36</v>
      </c>
      <c r="N15" s="40">
        <v>8</v>
      </c>
      <c r="O15" s="40">
        <v>10343</v>
      </c>
      <c r="P15" s="40">
        <v>1</v>
      </c>
      <c r="Q15" s="40">
        <v>1</v>
      </c>
      <c r="R15" s="40">
        <v>0</v>
      </c>
    </row>
    <row r="16" spans="1:19">
      <c r="A16" s="39" t="s">
        <v>40</v>
      </c>
      <c r="B16" s="3" t="str">
        <f t="shared" si="1"/>
        <v>60代</v>
      </c>
      <c r="C16" s="40">
        <v>17172339</v>
      </c>
      <c r="D16" s="40">
        <v>1315</v>
      </c>
      <c r="E16" s="40">
        <v>392</v>
      </c>
      <c r="F16" s="40">
        <v>67</v>
      </c>
      <c r="G16" s="40">
        <v>0</v>
      </c>
      <c r="H16" s="40">
        <v>0</v>
      </c>
      <c r="I16" s="40">
        <v>0</v>
      </c>
      <c r="J16" s="40">
        <v>0</v>
      </c>
      <c r="K16" s="40">
        <v>3711557</v>
      </c>
      <c r="L16" s="40">
        <v>166</v>
      </c>
      <c r="M16" s="40">
        <v>42</v>
      </c>
      <c r="N16" s="40">
        <v>6</v>
      </c>
      <c r="O16" s="40">
        <v>2757</v>
      </c>
      <c r="P16" s="40">
        <v>0</v>
      </c>
      <c r="Q16" s="40">
        <v>0</v>
      </c>
      <c r="R16" s="40">
        <v>0</v>
      </c>
    </row>
    <row r="17" spans="1:18">
      <c r="A17" s="39" t="s">
        <v>41</v>
      </c>
      <c r="B17" s="3" t="str">
        <f t="shared" si="1"/>
        <v>70代</v>
      </c>
      <c r="C17" s="40">
        <v>22242082</v>
      </c>
      <c r="D17" s="40">
        <v>1305</v>
      </c>
      <c r="E17" s="40">
        <v>514</v>
      </c>
      <c r="F17" s="40">
        <v>141</v>
      </c>
      <c r="G17" s="40">
        <v>0</v>
      </c>
      <c r="H17" s="40">
        <v>0</v>
      </c>
      <c r="I17" s="40">
        <v>0</v>
      </c>
      <c r="J17" s="40">
        <v>0</v>
      </c>
      <c r="K17" s="40">
        <v>4074967</v>
      </c>
      <c r="L17" s="40">
        <v>128</v>
      </c>
      <c r="M17" s="40">
        <v>50</v>
      </c>
      <c r="N17" s="40">
        <v>10</v>
      </c>
      <c r="O17" s="40">
        <v>2100</v>
      </c>
      <c r="P17" s="40">
        <v>1</v>
      </c>
      <c r="Q17" s="40">
        <v>1</v>
      </c>
      <c r="R17" s="40">
        <v>0</v>
      </c>
    </row>
    <row r="18" spans="1:18">
      <c r="A18" s="39" t="s">
        <v>42</v>
      </c>
      <c r="B18" s="3" t="str">
        <f t="shared" si="1"/>
        <v>70代</v>
      </c>
      <c r="C18" s="40">
        <v>16610056</v>
      </c>
      <c r="D18" s="40">
        <v>1036</v>
      </c>
      <c r="E18" s="40">
        <v>468</v>
      </c>
      <c r="F18" s="40">
        <v>145</v>
      </c>
      <c r="G18" s="40">
        <v>0</v>
      </c>
      <c r="H18" s="40">
        <v>0</v>
      </c>
      <c r="I18" s="40">
        <v>0</v>
      </c>
      <c r="J18" s="40">
        <v>0</v>
      </c>
      <c r="K18" s="40">
        <v>2354925</v>
      </c>
      <c r="L18" s="40">
        <v>58</v>
      </c>
      <c r="M18" s="40">
        <v>28</v>
      </c>
      <c r="N18" s="40">
        <v>9</v>
      </c>
      <c r="O18" s="40">
        <v>1032</v>
      </c>
      <c r="P18" s="40">
        <v>0</v>
      </c>
      <c r="Q18" s="40">
        <v>0</v>
      </c>
      <c r="R18" s="40">
        <v>0</v>
      </c>
    </row>
    <row r="19" spans="1:18">
      <c r="A19" s="39" t="s">
        <v>43</v>
      </c>
      <c r="B19" s="3" t="str">
        <f t="shared" si="1"/>
        <v>80歳以上</v>
      </c>
      <c r="C19" s="40">
        <v>29705280</v>
      </c>
      <c r="D19" s="40">
        <v>2556</v>
      </c>
      <c r="E19" s="40">
        <v>1507</v>
      </c>
      <c r="F19" s="40">
        <v>661</v>
      </c>
      <c r="G19" s="40">
        <v>0</v>
      </c>
      <c r="H19" s="40">
        <v>0</v>
      </c>
      <c r="I19" s="40">
        <v>0</v>
      </c>
      <c r="J19" s="40">
        <v>0</v>
      </c>
      <c r="K19" s="40">
        <v>3544962</v>
      </c>
      <c r="L19" s="40">
        <v>104</v>
      </c>
      <c r="M19" s="40">
        <v>70</v>
      </c>
      <c r="N19" s="40">
        <v>29</v>
      </c>
      <c r="O19" s="40">
        <v>1021</v>
      </c>
      <c r="P19" s="40">
        <v>0</v>
      </c>
      <c r="Q19" s="40">
        <v>0</v>
      </c>
      <c r="R19" s="40">
        <v>0</v>
      </c>
    </row>
    <row r="20" spans="1:18">
      <c r="A20" s="39" t="s">
        <v>44</v>
      </c>
      <c r="B20" s="3" t="str">
        <f t="shared" si="1"/>
        <v>不明</v>
      </c>
      <c r="C20" s="40">
        <v>2195937</v>
      </c>
      <c r="D20" s="40">
        <v>29</v>
      </c>
      <c r="E20" s="40">
        <v>6</v>
      </c>
      <c r="F20" s="40">
        <v>1</v>
      </c>
      <c r="G20" s="40">
        <v>0</v>
      </c>
      <c r="H20" s="40">
        <v>0</v>
      </c>
      <c r="I20" s="40">
        <v>0</v>
      </c>
      <c r="J20" s="40">
        <v>0</v>
      </c>
      <c r="K20" s="40">
        <v>244755</v>
      </c>
      <c r="L20" s="40">
        <v>6</v>
      </c>
      <c r="M20" s="40">
        <v>0</v>
      </c>
      <c r="N20" s="40">
        <v>0</v>
      </c>
      <c r="O20" s="40">
        <v>422</v>
      </c>
      <c r="P20" s="40">
        <v>0</v>
      </c>
      <c r="Q20" s="40">
        <v>0</v>
      </c>
      <c r="R20" s="40">
        <v>0</v>
      </c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000-A811-F343-894B-A42DF9CD6DED}">
  <sheetPr>
    <pageSetUpPr fitToPage="1"/>
  </sheetPr>
  <dimension ref="A1:S24"/>
  <sheetViews>
    <sheetView workbookViewId="0">
      <selection sqref="A1:XFD2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61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62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63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感染_ワクチン</vt:lpstr>
      <vt:lpstr>感染状況</vt:lpstr>
      <vt:lpstr>一次集計</vt:lpstr>
      <vt:lpstr>PDFデータ</vt:lpstr>
      <vt:lpstr>PDFデータ(No.84)</vt:lpstr>
      <vt:lpstr>PDFデータ(No.82)</vt:lpstr>
      <vt:lpstr>PDFデータ(No.81)</vt:lpstr>
      <vt:lpstr>PDFデータ(No.80)</vt:lpstr>
      <vt:lpstr>PDFデータ(No.79) </vt:lpstr>
      <vt:lpstr>感染_ワクチン!Print_Area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2022-08-15T04:32:24Z</cp:lastPrinted>
  <dcterms:created xsi:type="dcterms:W3CDTF">2022-05-23T01:58:03Z</dcterms:created>
  <dcterms:modified xsi:type="dcterms:W3CDTF">2022-10-04T13:27:49Z</dcterms:modified>
</cp:coreProperties>
</file>