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gae/home/_work/_workingpaper/GitHub/CoVid-19/data/"/>
    </mc:Choice>
  </mc:AlternateContent>
  <xr:revisionPtr revIDLastSave="0" documentId="13_ncr:1_{06997C05-50A4-BA4C-9E7B-2663E2CF7366}" xr6:coauthVersionLast="47" xr6:coauthVersionMax="47" xr10:uidLastSave="{00000000-0000-0000-0000-000000000000}"/>
  <bookViews>
    <workbookView xWindow="30080" yWindow="500" windowWidth="30080" windowHeight="33340" xr2:uid="{82298470-7951-F644-8280-A9DDA1B95F75}"/>
  </bookViews>
  <sheets>
    <sheet name="未接種vs2回目以降有効率" sheetId="7" r:id="rId1"/>
    <sheet name="8月8日〜8月14日" sheetId="13" r:id="rId2"/>
    <sheet name="8月1日〜8月7日" sheetId="12" r:id="rId3"/>
    <sheet name="7月25日〜7月31日" sheetId="11" r:id="rId4"/>
    <sheet name="7月18日〜7月24日" sheetId="10" r:id="rId5"/>
    <sheet name="7月11日〜7月17日" sheetId="8" r:id="rId6"/>
    <sheet name="7月1日〜7月3日" sheetId="4" r:id="rId7"/>
    <sheet name="6月27日〜6月29日" sheetId="5" r:id="rId8"/>
    <sheet name="6月20日〜6月26日" sheetId="6" r:id="rId9"/>
    <sheet name="6月13日〜6月19日" sheetId="1" r:id="rId10"/>
    <sheet name="6月6日〜6月12日" sheetId="3" r:id="rId11"/>
    <sheet name="5月30日〜6月5日" sheetId="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9" i="7" l="1" a="1"/>
  <c r="B29" i="7" s="1"/>
  <c r="B14" i="7" a="1"/>
  <c r="B14" i="7" s="1"/>
  <c r="I15" i="13"/>
  <c r="F21" i="13" s="1"/>
  <c r="H15" i="13"/>
  <c r="F15" i="13"/>
  <c r="F18" i="13" s="1"/>
  <c r="E15" i="13"/>
  <c r="C15" i="13"/>
  <c r="B15" i="13"/>
  <c r="B28" i="7" a="1"/>
  <c r="B28" i="7" s="1"/>
  <c r="B13" i="7" a="1"/>
  <c r="B13" i="7" s="1"/>
  <c r="I15" i="12"/>
  <c r="F21" i="12" s="1"/>
  <c r="H15" i="12"/>
  <c r="J15" i="12" s="1"/>
  <c r="F15" i="12"/>
  <c r="F18" i="12" s="1"/>
  <c r="E15" i="12"/>
  <c r="C15" i="12"/>
  <c r="C18" i="12" s="1"/>
  <c r="B15" i="12"/>
  <c r="B27" i="7" a="1"/>
  <c r="B27" i="7" s="1"/>
  <c r="B12" i="7" a="1"/>
  <c r="B12" i="7" s="1"/>
  <c r="B15" i="11"/>
  <c r="I15" i="11"/>
  <c r="F21" i="11" s="1"/>
  <c r="H15" i="11"/>
  <c r="J15" i="11" s="1"/>
  <c r="F15" i="11"/>
  <c r="F18" i="11" s="1"/>
  <c r="E15" i="11"/>
  <c r="G15" i="11" s="1"/>
  <c r="C15" i="11"/>
  <c r="C21" i="11" s="1"/>
  <c r="D15" i="11"/>
  <c r="B26" i="7" a="1"/>
  <c r="B26" i="7" s="1"/>
  <c r="B25" i="7" a="1"/>
  <c r="B25" i="7" s="1"/>
  <c r="B24" i="7" a="1"/>
  <c r="B24" i="7" s="1"/>
  <c r="B23" i="7" a="1"/>
  <c r="B23" i="7" s="1"/>
  <c r="B22" i="7" a="1"/>
  <c r="B22" i="7" s="1"/>
  <c r="B21" i="7" a="1"/>
  <c r="B21" i="7" s="1"/>
  <c r="B20" i="7" a="1"/>
  <c r="B20" i="7" s="1"/>
  <c r="B19" i="7" a="1"/>
  <c r="B19" i="7" s="1"/>
  <c r="B11" i="7" a="1"/>
  <c r="B11" i="7" s="1"/>
  <c r="B10" i="7" a="1"/>
  <c r="B10" i="7" s="1"/>
  <c r="B9" i="7" a="1"/>
  <c r="B9" i="7" s="1"/>
  <c r="B8" i="7" a="1"/>
  <c r="B8" i="7" s="1"/>
  <c r="B7" i="7" a="1"/>
  <c r="F7" i="7" s="1"/>
  <c r="B6" i="7" a="1"/>
  <c r="B6" i="7" s="1"/>
  <c r="B5" i="7" a="1"/>
  <c r="B5" i="7" s="1"/>
  <c r="B4" i="7" a="1"/>
  <c r="B4" i="7" s="1"/>
  <c r="I15" i="2"/>
  <c r="F21" i="2" s="1"/>
  <c r="H15" i="2"/>
  <c r="E21" i="2" s="1"/>
  <c r="F15" i="2"/>
  <c r="E15" i="2"/>
  <c r="C15" i="2"/>
  <c r="C18" i="2" s="1"/>
  <c r="B15" i="2"/>
  <c r="B21" i="2" s="1"/>
  <c r="I15" i="3"/>
  <c r="H15" i="3"/>
  <c r="F15" i="3"/>
  <c r="C21" i="3" s="1"/>
  <c r="E15" i="3"/>
  <c r="C15" i="3"/>
  <c r="B15" i="3"/>
  <c r="I15" i="1"/>
  <c r="H15" i="1"/>
  <c r="F15" i="1"/>
  <c r="C21" i="1" s="1"/>
  <c r="E15" i="1"/>
  <c r="C15" i="1"/>
  <c r="B15" i="1"/>
  <c r="I15" i="6"/>
  <c r="H15" i="6"/>
  <c r="F15" i="6"/>
  <c r="E15" i="6"/>
  <c r="C15" i="6"/>
  <c r="C21" i="6" s="1"/>
  <c r="B15" i="6"/>
  <c r="I15" i="5"/>
  <c r="F21" i="5" s="1"/>
  <c r="H15" i="5"/>
  <c r="F15" i="5"/>
  <c r="E15" i="5"/>
  <c r="C15" i="5"/>
  <c r="C18" i="5" s="1"/>
  <c r="B15" i="5"/>
  <c r="I15" i="4"/>
  <c r="H15" i="4"/>
  <c r="E21" i="4" s="1"/>
  <c r="F15" i="4"/>
  <c r="E15" i="4"/>
  <c r="C15" i="4"/>
  <c r="B15" i="4"/>
  <c r="D15" i="4" s="1"/>
  <c r="I15" i="8"/>
  <c r="H15" i="8"/>
  <c r="E21" i="8" s="1"/>
  <c r="F15" i="8"/>
  <c r="E15" i="8"/>
  <c r="C15" i="8"/>
  <c r="B15" i="8"/>
  <c r="I15" i="10"/>
  <c r="F18" i="10" s="1"/>
  <c r="H15" i="10"/>
  <c r="F15" i="10"/>
  <c r="E15" i="10"/>
  <c r="C15" i="10"/>
  <c r="B15" i="10"/>
  <c r="J15" i="10"/>
  <c r="F21" i="10"/>
  <c r="E21" i="10"/>
  <c r="G15" i="10"/>
  <c r="C18" i="10"/>
  <c r="D15" i="10"/>
  <c r="F21" i="3"/>
  <c r="E21" i="3"/>
  <c r="B21" i="3"/>
  <c r="F21" i="1"/>
  <c r="E21" i="1"/>
  <c r="B21" i="1"/>
  <c r="F21" i="6"/>
  <c r="E21" i="6"/>
  <c r="E21" i="5"/>
  <c r="B21" i="5"/>
  <c r="F21" i="4"/>
  <c r="C21" i="4"/>
  <c r="B21" i="4"/>
  <c r="F21" i="8"/>
  <c r="C21" i="8"/>
  <c r="J15" i="8"/>
  <c r="F18" i="8"/>
  <c r="G15" i="8"/>
  <c r="C18" i="8"/>
  <c r="D15" i="8"/>
  <c r="F18" i="4"/>
  <c r="G15" i="4"/>
  <c r="J15" i="4"/>
  <c r="B18" i="4"/>
  <c r="C18" i="4"/>
  <c r="J15" i="6"/>
  <c r="F18" i="6"/>
  <c r="G15" i="6"/>
  <c r="C18" i="6"/>
  <c r="J15" i="5"/>
  <c r="F18" i="5"/>
  <c r="G15" i="5"/>
  <c r="J15" i="1"/>
  <c r="C18" i="1"/>
  <c r="G15" i="3"/>
  <c r="C18" i="3"/>
  <c r="D15" i="3"/>
  <c r="J15" i="13" l="1"/>
  <c r="D15" i="13"/>
  <c r="C21" i="13"/>
  <c r="G15" i="13"/>
  <c r="E21" i="13"/>
  <c r="G21" i="13" s="1"/>
  <c r="B18" i="13"/>
  <c r="B21" i="13"/>
  <c r="C18" i="13"/>
  <c r="E18" i="13"/>
  <c r="G18" i="13" s="1"/>
  <c r="I23" i="7"/>
  <c r="F23" i="7"/>
  <c r="G15" i="12"/>
  <c r="B21" i="12"/>
  <c r="B18" i="12"/>
  <c r="D18" i="12" s="1"/>
  <c r="D15" i="12"/>
  <c r="C21" i="12"/>
  <c r="E18" i="12"/>
  <c r="G18" i="12" s="1"/>
  <c r="H18" i="12" s="1"/>
  <c r="I18" i="12" s="1"/>
  <c r="E21" i="12"/>
  <c r="G21" i="12" s="1"/>
  <c r="I20" i="7"/>
  <c r="H20" i="7"/>
  <c r="G20" i="7"/>
  <c r="H23" i="7"/>
  <c r="F24" i="7"/>
  <c r="F20" i="7"/>
  <c r="G23" i="7"/>
  <c r="E24" i="7"/>
  <c r="G21" i="7"/>
  <c r="E23" i="7"/>
  <c r="E25" i="7"/>
  <c r="I24" i="7"/>
  <c r="G24" i="7"/>
  <c r="F21" i="7"/>
  <c r="D25" i="7"/>
  <c r="H24" i="7"/>
  <c r="I26" i="7"/>
  <c r="B18" i="11"/>
  <c r="B21" i="11"/>
  <c r="D21" i="11" s="1"/>
  <c r="C18" i="11"/>
  <c r="E21" i="11"/>
  <c r="G21" i="11" s="1"/>
  <c r="H21" i="11" s="1"/>
  <c r="I21" i="11" s="1"/>
  <c r="E18" i="11"/>
  <c r="G18" i="11" s="1"/>
  <c r="H22" i="7"/>
  <c r="G22" i="7"/>
  <c r="H26" i="7"/>
  <c r="I21" i="7"/>
  <c r="F22" i="7"/>
  <c r="D23" i="7"/>
  <c r="I25" i="7"/>
  <c r="F26" i="7"/>
  <c r="I22" i="7"/>
  <c r="H21" i="7"/>
  <c r="E22" i="7"/>
  <c r="H25" i="7"/>
  <c r="E26" i="7"/>
  <c r="G25" i="7"/>
  <c r="G26" i="7"/>
  <c r="C26" i="7"/>
  <c r="D26" i="7"/>
  <c r="F25" i="7"/>
  <c r="C25" i="7"/>
  <c r="C24" i="7"/>
  <c r="D24" i="7"/>
  <c r="C23" i="7"/>
  <c r="C22" i="7"/>
  <c r="D22" i="7"/>
  <c r="E21" i="7"/>
  <c r="C21" i="7"/>
  <c r="D21" i="7"/>
  <c r="E20" i="7"/>
  <c r="C20" i="7"/>
  <c r="D20" i="7"/>
  <c r="H4" i="7"/>
  <c r="H5" i="7"/>
  <c r="G4" i="7"/>
  <c r="I9" i="7"/>
  <c r="E11" i="7"/>
  <c r="H7" i="7"/>
  <c r="G8" i="7"/>
  <c r="I6" i="7"/>
  <c r="D7" i="7"/>
  <c r="E8" i="7"/>
  <c r="H10" i="7"/>
  <c r="I4" i="7"/>
  <c r="H6" i="7"/>
  <c r="C7" i="7"/>
  <c r="D8" i="7"/>
  <c r="G10" i="7"/>
  <c r="D11" i="7"/>
  <c r="I8" i="7"/>
  <c r="H9" i="7"/>
  <c r="I11" i="7"/>
  <c r="I5" i="7"/>
  <c r="I7" i="7"/>
  <c r="H8" i="7"/>
  <c r="G9" i="7"/>
  <c r="H11" i="7"/>
  <c r="G11" i="7"/>
  <c r="G6" i="7"/>
  <c r="B7" i="7"/>
  <c r="F10" i="7"/>
  <c r="F6" i="7"/>
  <c r="E7" i="7"/>
  <c r="F8" i="7"/>
  <c r="I10" i="7"/>
  <c r="F11" i="7"/>
  <c r="C11" i="7"/>
  <c r="E10" i="7"/>
  <c r="C10" i="7"/>
  <c r="D10" i="7"/>
  <c r="D9" i="7"/>
  <c r="F9" i="7"/>
  <c r="C9" i="7"/>
  <c r="E9" i="7"/>
  <c r="C8" i="7"/>
  <c r="G7" i="7"/>
  <c r="E6" i="7"/>
  <c r="D6" i="7"/>
  <c r="C6" i="7"/>
  <c r="F5" i="7"/>
  <c r="E5" i="7"/>
  <c r="D5" i="7"/>
  <c r="C5" i="7"/>
  <c r="G5" i="7"/>
  <c r="D4" i="7"/>
  <c r="E4" i="7"/>
  <c r="C4" i="7"/>
  <c r="F4" i="7"/>
  <c r="G21" i="2"/>
  <c r="C21" i="2"/>
  <c r="D21" i="2"/>
  <c r="B18" i="2"/>
  <c r="D18" i="2" s="1"/>
  <c r="G21" i="3"/>
  <c r="D21" i="3"/>
  <c r="G21" i="1"/>
  <c r="G15" i="1"/>
  <c r="D21" i="1"/>
  <c r="H21" i="1" s="1"/>
  <c r="G21" i="6"/>
  <c r="B21" i="6"/>
  <c r="D21" i="6" s="1"/>
  <c r="B18" i="6"/>
  <c r="D18" i="6" s="1"/>
  <c r="G21" i="5"/>
  <c r="D15" i="5"/>
  <c r="C21" i="5"/>
  <c r="D21" i="5" s="1"/>
  <c r="H21" i="5" s="1"/>
  <c r="I21" i="5" s="1"/>
  <c r="G21" i="4"/>
  <c r="D21" i="4"/>
  <c r="G21" i="8"/>
  <c r="B21" i="8"/>
  <c r="G21" i="10"/>
  <c r="C21" i="10"/>
  <c r="E18" i="10"/>
  <c r="G18" i="10" s="1"/>
  <c r="B18" i="10"/>
  <c r="B21" i="10"/>
  <c r="D21" i="8"/>
  <c r="H21" i="8" s="1"/>
  <c r="I21" i="8" s="1"/>
  <c r="B18" i="8"/>
  <c r="D18" i="8" s="1"/>
  <c r="E18" i="8"/>
  <c r="G18" i="8" s="1"/>
  <c r="E18" i="4"/>
  <c r="G18" i="4" s="1"/>
  <c r="D18" i="4"/>
  <c r="D15" i="6"/>
  <c r="E18" i="6"/>
  <c r="G18" i="6" s="1"/>
  <c r="B18" i="5"/>
  <c r="D18" i="5" s="1"/>
  <c r="E18" i="5"/>
  <c r="G18" i="5" s="1"/>
  <c r="F18" i="3"/>
  <c r="D15" i="1"/>
  <c r="F18" i="1"/>
  <c r="B18" i="3"/>
  <c r="B18" i="1"/>
  <c r="D18" i="1" s="1"/>
  <c r="J15" i="3"/>
  <c r="E18" i="3"/>
  <c r="E18" i="1"/>
  <c r="G15" i="2"/>
  <c r="F18" i="2"/>
  <c r="D15" i="2"/>
  <c r="J15" i="2"/>
  <c r="E18" i="2"/>
  <c r="D18" i="3"/>
  <c r="D21" i="13" l="1"/>
  <c r="D18" i="13"/>
  <c r="H18" i="13" s="1"/>
  <c r="I18" i="13" s="1"/>
  <c r="H21" i="13"/>
  <c r="I21" i="13" s="1"/>
  <c r="D21" i="12"/>
  <c r="H21" i="12"/>
  <c r="I21" i="12" s="1"/>
  <c r="D18" i="11"/>
  <c r="H18" i="11" s="1"/>
  <c r="I18" i="11" s="1"/>
  <c r="H21" i="2"/>
  <c r="I21" i="2" s="1"/>
  <c r="H21" i="3"/>
  <c r="I21" i="3" s="1"/>
  <c r="G18" i="3"/>
  <c r="G18" i="1"/>
  <c r="H18" i="1" s="1"/>
  <c r="I18" i="1" s="1"/>
  <c r="I21" i="1"/>
  <c r="H21" i="6"/>
  <c r="I21" i="6" s="1"/>
  <c r="H18" i="6"/>
  <c r="I18" i="6" s="1"/>
  <c r="H18" i="5"/>
  <c r="I18" i="5" s="1"/>
  <c r="H21" i="4"/>
  <c r="I21" i="4" s="1"/>
  <c r="H18" i="4"/>
  <c r="I18" i="4" s="1"/>
  <c r="H18" i="8"/>
  <c r="I18" i="8" s="1"/>
  <c r="D21" i="10"/>
  <c r="H21" i="10"/>
  <c r="I21" i="10" s="1"/>
  <c r="D18" i="10"/>
  <c r="H18" i="10"/>
  <c r="I18" i="10" s="1"/>
  <c r="G18" i="2"/>
  <c r="H18" i="2" s="1"/>
  <c r="I18" i="2" s="1"/>
  <c r="H18" i="3"/>
  <c r="I18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<sst xmlns="http://schemas.openxmlformats.org/spreadsheetml/2006/main" count="629" uniqueCount="62">
  <si>
    <t>0-11歳</t>
  </si>
  <si>
    <t>12-19歳</t>
  </si>
  <si>
    <t>20-29歳</t>
  </si>
  <si>
    <t>30-39歳</t>
  </si>
  <si>
    <t>40-49歳</t>
  </si>
  <si>
    <t>50-59歳</t>
  </si>
  <si>
    <t>60-64歳</t>
  </si>
  <si>
    <t>65-69歳</t>
  </si>
  <si>
    <t>70-79歳</t>
  </si>
  <si>
    <t>80-89歳</t>
  </si>
  <si>
    <t>90歳以上</t>
  </si>
  <si>
    <t>－</t>
  </si>
  <si>
    <t>陽性数</t>
    <phoneticPr fontId="1"/>
  </si>
  <si>
    <t>未接種数</t>
    <phoneticPr fontId="1"/>
  </si>
  <si>
    <t>10万人あたり</t>
    <phoneticPr fontId="1"/>
  </si>
  <si>
    <t>2回接種</t>
    <phoneticPr fontId="1"/>
  </si>
  <si>
    <t>3回接種</t>
    <phoneticPr fontId="1"/>
  </si>
  <si>
    <t>不明</t>
    <phoneticPr fontId="1"/>
  </si>
  <si>
    <t>未接種</t>
    <phoneticPr fontId="1"/>
  </si>
  <si>
    <t>IRR</t>
    <phoneticPr fontId="1"/>
  </si>
  <si>
    <t>VE</t>
    <phoneticPr fontId="1"/>
  </si>
  <si>
    <t>3回</t>
    <phoneticPr fontId="1"/>
  </si>
  <si>
    <t>12歳以上</t>
    <phoneticPr fontId="1"/>
  </si>
  <si>
    <t>2回</t>
    <phoneticPr fontId="1"/>
  </si>
  <si>
    <t>https://www.mhlw.go.jp/content/10900000/000955788.pdf</t>
  </si>
  <si>
    <t>https://www.mhlw.go.jp/content/10900000/000959353.pdf</t>
  </si>
  <si>
    <t>https://www.mhlw.go.jp/content/10900000/000964387.pdf</t>
  </si>
  <si>
    <t>2〜3回接種</t>
    <phoneticPr fontId="1"/>
  </si>
  <si>
    <t>https://www.mhlw.go.jp/content/10900000/000955788.pdf</t>
    <phoneticPr fontId="1"/>
  </si>
  <si>
    <t>https://www.mhlw.go.jp/content/10900000/000959353.pdf</t>
    <phoneticPr fontId="1"/>
  </si>
  <si>
    <t>https://www.mhlw.go.jp/content/10900000/000964387.pdf</t>
    <phoneticPr fontId="1"/>
  </si>
  <si>
    <t>陽性数</t>
  </si>
  <si>
    <t>10万人あたり</t>
  </si>
  <si>
    <t>IRR</t>
  </si>
  <si>
    <t>5月30日〜6月05日</t>
    <phoneticPr fontId="1"/>
  </si>
  <si>
    <t>6月06日〜6月12日</t>
    <phoneticPr fontId="1"/>
  </si>
  <si>
    <t>6月13日〜6月19日</t>
    <phoneticPr fontId="1"/>
  </si>
  <si>
    <t>6月20日〜6月26日</t>
    <phoneticPr fontId="1"/>
  </si>
  <si>
    <t>6月27日〜6月29日</t>
    <phoneticPr fontId="1"/>
  </si>
  <si>
    <t>7月01日〜7月03日</t>
    <phoneticPr fontId="1"/>
  </si>
  <si>
    <t>情報源</t>
    <phoneticPr fontId="1"/>
  </si>
  <si>
    <t>有効率</t>
    <phoneticPr fontId="1"/>
  </si>
  <si>
    <t>https://www.mhlw.go.jp/content/10900000/000970022.pdf</t>
  </si>
  <si>
    <t>7月11日〜7月17日</t>
    <phoneticPr fontId="1"/>
  </si>
  <si>
    <t>12歳〜89歳</t>
    <phoneticPr fontId="1"/>
  </si>
  <si>
    <t>3回未満数</t>
    <phoneticPr fontId="1"/>
  </si>
  <si>
    <t>https://www.mhlw.go.jp/content/10900000/000972876.pdf</t>
  </si>
  <si>
    <t>7月18日〜7月24日</t>
    <phoneticPr fontId="1"/>
  </si>
  <si>
    <t>https://www.mhlw.go.jp/content/10900000/000972876.pdf</t>
    <phoneticPr fontId="1"/>
  </si>
  <si>
    <t>未接種 vs 2〜3回接種</t>
    <phoneticPr fontId="1"/>
  </si>
  <si>
    <t>未接種+2回以下接種</t>
    <phoneticPr fontId="1"/>
  </si>
  <si>
    <t>3回接種</t>
    <rPh sb="1" eb="2">
      <t xml:space="preserve">▽カイ </t>
    </rPh>
    <rPh sb="2" eb="3">
      <t xml:space="preserve">▽セッシュ </t>
    </rPh>
    <phoneticPr fontId="1"/>
  </si>
  <si>
    <t>2回以下接種 vs 3回接種</t>
    <phoneticPr fontId="1"/>
  </si>
  <si>
    <t>人数</t>
    <phoneticPr fontId="1"/>
  </si>
  <si>
    <t>https://www.mhlw.go.jp/content/10900000/000975388.pdf</t>
  </si>
  <si>
    <t>7月25日〜7月31日</t>
    <phoneticPr fontId="1"/>
  </si>
  <si>
    <t>7月24日〜7月31日</t>
    <phoneticPr fontId="1"/>
  </si>
  <si>
    <t>https://www.mhlw.go.jp/content/10900000/000977539.pdf</t>
  </si>
  <si>
    <t>8月01日〜8月07日</t>
    <phoneticPr fontId="1"/>
  </si>
  <si>
    <t>https://www.mhlw.go.jp/content/10900000/000979774.pdf</t>
    <phoneticPr fontId="1"/>
  </si>
  <si>
    <t>8月08日〜8月14日</t>
    <phoneticPr fontId="1"/>
  </si>
  <si>
    <t>https://www.mhlw.go.jp/content/10900000/000979774.pdf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</si>
</sst>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76" formatCode="0.00_);[Red]\(0.00\)"/>
    <numFmt numFmtId="177" formatCode="#,##0.0_ "/>
    <numFmt numFmtId="178" formatCode="0.0_ "/>
    <numFmt numFmtId="179" formatCode="0.0_);[Red]\(0.0\)"/>
    <numFmt numFmtId="180" formatCode="#,##0.00_ "/>
    <numFmt numFmtId="181" formatCode="#,##0_ "/>
    <numFmt numFmtId="182" formatCode="0.00_ "/>
    <numFmt numFmtId="183" formatCode="#,##0_);[Red]\(#,##0\)"/>
  </numFmts>
  <fonts count="7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2"/>
      <color theme="10"/>
      <name val="游ゴシック"/>
      <family val="2"/>
      <charset val="128"/>
      <scheme val="minor"/>
    </font>
    <font>
      <sz val="10"/>
      <color theme="1"/>
      <name val="Courier New"/>
      <family val="1"/>
    </font>
    <font>
      <sz val="10"/>
      <color rgb="FF000000"/>
      <name val="Courier New"/>
      <family val="1"/>
    </font>
    <font>
      <sz val="12"/>
      <color rgb="FF000000"/>
      <name val="游ゴシック"/>
      <family val="3"/>
      <charset val="128"/>
      <scheme val="minor"/>
    </font>
    <font>
      <b/>
      <sz val="12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6">
    <xf numFmtId="0" fontId="0" fillId="0" borderId="0" xfId="0">
      <alignment vertical="center"/>
    </xf>
    <xf numFmtId="3" fontId="0" fillId="0" borderId="0" xfId="0" applyNumberFormat="1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  <xf numFmtId="179" fontId="0" fillId="0" borderId="0" xfId="0" applyNumberFormat="1">
      <alignment vertical="center"/>
    </xf>
    <xf numFmtId="4" fontId="0" fillId="0" borderId="0" xfId="0" applyNumberFormat="1">
      <alignment vertical="center"/>
    </xf>
    <xf numFmtId="180" fontId="0" fillId="0" borderId="0" xfId="0" applyNumberFormat="1">
      <alignment vertical="center"/>
    </xf>
    <xf numFmtId="0" fontId="2" fillId="0" borderId="0" xfId="1">
      <alignment vertical="center"/>
    </xf>
    <xf numFmtId="0" fontId="0" fillId="0" borderId="5" xfId="0" applyBorder="1">
      <alignment vertical="center"/>
    </xf>
    <xf numFmtId="181" fontId="0" fillId="0" borderId="6" xfId="0" applyNumberFormat="1" applyBorder="1">
      <alignment vertical="center"/>
    </xf>
    <xf numFmtId="181" fontId="0" fillId="0" borderId="7" xfId="0" applyNumberFormat="1" applyBorder="1">
      <alignment vertical="center"/>
    </xf>
    <xf numFmtId="178" fontId="0" fillId="0" borderId="8" xfId="0" applyNumberFormat="1" applyBorder="1">
      <alignment vertical="center"/>
    </xf>
    <xf numFmtId="182" fontId="0" fillId="0" borderId="9" xfId="0" applyNumberFormat="1" applyBorder="1">
      <alignment vertical="center"/>
    </xf>
    <xf numFmtId="0" fontId="0" fillId="0" borderId="10" xfId="0" applyBorder="1">
      <alignment vertical="center"/>
    </xf>
    <xf numFmtId="181" fontId="0" fillId="0" borderId="11" xfId="0" applyNumberFormat="1" applyBorder="1">
      <alignment vertical="center"/>
    </xf>
    <xf numFmtId="181" fontId="0" fillId="0" borderId="12" xfId="0" applyNumberFormat="1" applyBorder="1">
      <alignment vertical="center"/>
    </xf>
    <xf numFmtId="178" fontId="0" fillId="0" borderId="13" xfId="0" applyNumberFormat="1" applyBorder="1">
      <alignment vertical="center"/>
    </xf>
    <xf numFmtId="182" fontId="0" fillId="0" borderId="14" xfId="0" applyNumberFormat="1" applyBorder="1">
      <alignment vertical="center"/>
    </xf>
    <xf numFmtId="0" fontId="3" fillId="0" borderId="0" xfId="0" applyFont="1">
      <alignment vertical="center"/>
    </xf>
    <xf numFmtId="182" fontId="0" fillId="2" borderId="7" xfId="0" applyNumberFormat="1" applyFill="1" applyBorder="1">
      <alignment vertical="center"/>
    </xf>
    <xf numFmtId="182" fontId="0" fillId="2" borderId="12" xfId="0" applyNumberFormat="1" applyFill="1" applyBorder="1">
      <alignment vertical="center"/>
    </xf>
    <xf numFmtId="183" fontId="0" fillId="0" borderId="6" xfId="0" applyNumberFormat="1" applyBorder="1">
      <alignment vertical="center"/>
    </xf>
    <xf numFmtId="183" fontId="0" fillId="0" borderId="7" xfId="0" applyNumberFormat="1" applyBorder="1">
      <alignment vertical="center"/>
    </xf>
    <xf numFmtId="182" fontId="0" fillId="0" borderId="8" xfId="0" applyNumberFormat="1" applyBorder="1">
      <alignment vertical="center"/>
    </xf>
    <xf numFmtId="181" fontId="0" fillId="0" borderId="0" xfId="0" applyNumberFormat="1" applyBorder="1">
      <alignment vertical="center"/>
    </xf>
    <xf numFmtId="178" fontId="0" fillId="0" borderId="0" xfId="0" applyNumberFormat="1" applyBorder="1">
      <alignment vertical="center"/>
    </xf>
    <xf numFmtId="182" fontId="0" fillId="0" borderId="0" xfId="0" applyNumberFormat="1" applyBorder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0" borderId="0" xfId="0" applyBorder="1">
      <alignment vertical="center"/>
    </xf>
    <xf numFmtId="0" fontId="0" fillId="0" borderId="10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82" fontId="0" fillId="0" borderId="0" xfId="0" applyNumberFormat="1" applyFill="1" applyBorder="1">
      <alignment vertical="center"/>
    </xf>
    <xf numFmtId="0" fontId="6" fillId="0" borderId="0" xfId="0" applyFont="1">
      <alignment vertical="center"/>
    </xf>
    <xf numFmtId="0" fontId="6" fillId="0" borderId="0" xfId="0" applyFont="1" applyFill="1" applyBorder="1">
      <alignment vertical="center"/>
    </xf>
    <xf numFmtId="181" fontId="0" fillId="0" borderId="10" xfId="0" applyNumberFormat="1" applyBorder="1">
      <alignment vertical="center"/>
    </xf>
    <xf numFmtId="3" fontId="0" fillId="0" borderId="12" xfId="0" applyNumberFormat="1" applyBorder="1">
      <alignment vertical="center"/>
    </xf>
    <xf numFmtId="180" fontId="0" fillId="2" borderId="12" xfId="0" applyNumberFormat="1" applyFill="1" applyBorder="1">
      <alignment vertical="center"/>
    </xf>
    <xf numFmtId="0" fontId="0" fillId="0" borderId="16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182" fontId="0" fillId="0" borderId="16" xfId="0" applyNumberFormat="1" applyBorder="1" applyAlignment="1">
      <alignment horizontal="center" vertical="center"/>
    </xf>
    <xf numFmtId="182" fontId="0" fillId="0" borderId="14" xfId="0" applyNumberFormat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9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181" fontId="0" fillId="0" borderId="15" xfId="0" applyNumberFormat="1" applyBorder="1" applyAlignment="1">
      <alignment horizontal="center" vertical="center"/>
    </xf>
    <xf numFmtId="3" fontId="0" fillId="0" borderId="11" xfId="0" applyNumberFormat="1" applyBorder="1">
      <alignment vertical="center"/>
    </xf>
    <xf numFmtId="4" fontId="0" fillId="0" borderId="14" xfId="0" applyNumberFormat="1" applyBorder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hlw.go.jp/content/10900000/000979774.pdf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hlw.go.jp/content/10900000/000972876.pdf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hlw.go.jp/content/10900000/000964387.pdf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hlw.go.jp/content/10900000/000964387.pdf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hlw.go.jp/content/10900000/000964387.pdf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hlw.go.jp/content/10900000/000959353.pdf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hlw.go.jp/content/10900000/000955788.pdf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hlw.go.jp/content/10900000/000955788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42951-50C2-AB4A-B2F0-1D3D236CFA45}">
  <dimension ref="A1:I42"/>
  <sheetViews>
    <sheetView tabSelected="1" zoomScale="150" zoomScaleNormal="100" zoomScaleSheetLayoutView="160" workbookViewId="0">
      <selection activeCell="I37" sqref="I37"/>
    </sheetView>
  </sheetViews>
  <sheetFormatPr baseColWidth="10" defaultRowHeight="20"/>
  <cols>
    <col min="1" max="1" width="15.7109375" customWidth="1"/>
    <col min="2" max="2" width="10.85546875" customWidth="1"/>
    <col min="3" max="3" width="11.28515625" bestFit="1" customWidth="1"/>
    <col min="4" max="5" width="10.85546875" bestFit="1" customWidth="1"/>
    <col min="6" max="6" width="11.28515625" bestFit="1" customWidth="1"/>
    <col min="7" max="9" width="10.85546875" bestFit="1" customWidth="1"/>
  </cols>
  <sheetData>
    <row r="1" spans="1:9">
      <c r="A1" s="38" t="s">
        <v>49</v>
      </c>
    </row>
    <row r="2" spans="1:9">
      <c r="A2" s="49"/>
      <c r="B2" s="43" t="s">
        <v>18</v>
      </c>
      <c r="C2" s="51"/>
      <c r="D2" s="52"/>
      <c r="E2" s="51" t="s">
        <v>27</v>
      </c>
      <c r="F2" s="51"/>
      <c r="G2" s="52"/>
      <c r="H2" s="43"/>
      <c r="I2" s="44"/>
    </row>
    <row r="3" spans="1:9" ht="21" thickBot="1">
      <c r="A3" s="50"/>
      <c r="B3" s="33" t="s">
        <v>31</v>
      </c>
      <c r="C3" s="34" t="s">
        <v>53</v>
      </c>
      <c r="D3" s="35" t="s">
        <v>14</v>
      </c>
      <c r="E3" s="33" t="s">
        <v>31</v>
      </c>
      <c r="F3" s="34" t="s">
        <v>53</v>
      </c>
      <c r="G3" s="35" t="s">
        <v>32</v>
      </c>
      <c r="H3" s="36" t="s">
        <v>33</v>
      </c>
      <c r="I3" s="34" t="s">
        <v>41</v>
      </c>
    </row>
    <row r="4" spans="1:9">
      <c r="A4" s="9" t="s">
        <v>34</v>
      </c>
      <c r="B4" s="10">
        <f t="array" ref="B4:I4">'5月30日〜6月5日'!B18:I18</f>
        <v>13817</v>
      </c>
      <c r="C4" s="11">
        <v>14356146</v>
      </c>
      <c r="D4" s="12">
        <v>96.244493473387635</v>
      </c>
      <c r="E4" s="10">
        <v>47384</v>
      </c>
      <c r="F4" s="11">
        <v>97405114</v>
      </c>
      <c r="G4" s="12">
        <v>48.646316455211995</v>
      </c>
      <c r="H4" s="13">
        <v>0.50544519171544178</v>
      </c>
      <c r="I4" s="20">
        <v>0.49455480828455822</v>
      </c>
    </row>
    <row r="5" spans="1:9">
      <c r="A5" s="14" t="s">
        <v>35</v>
      </c>
      <c r="B5" s="15">
        <f t="array" ref="B5:I5">'6月6日〜6月12日'!B18:I18</f>
        <v>10961</v>
      </c>
      <c r="C5" s="16">
        <v>14345329</v>
      </c>
      <c r="D5" s="17">
        <v>76.408146512359522</v>
      </c>
      <c r="E5" s="15">
        <v>37934</v>
      </c>
      <c r="F5" s="16">
        <v>97418478</v>
      </c>
      <c r="G5" s="17">
        <v>38.939224650994852</v>
      </c>
      <c r="H5" s="18">
        <v>0.50962137453100209</v>
      </c>
      <c r="I5" s="21">
        <v>0.49037862546899791</v>
      </c>
    </row>
    <row r="6" spans="1:9">
      <c r="A6" s="14" t="s">
        <v>36</v>
      </c>
      <c r="B6" s="15">
        <f t="array" ref="B6:I6">'6月13日〜6月19日'!B18:I18</f>
        <v>9855</v>
      </c>
      <c r="C6" s="16">
        <v>14343304</v>
      </c>
      <c r="D6" s="17">
        <v>68.708018738220986</v>
      </c>
      <c r="E6" s="15">
        <v>36175</v>
      </c>
      <c r="F6" s="16">
        <v>97425537</v>
      </c>
      <c r="G6" s="17">
        <v>37.130921844444131</v>
      </c>
      <c r="H6" s="18">
        <v>0.54041613375454378</v>
      </c>
      <c r="I6" s="21">
        <v>0.45958386624545622</v>
      </c>
    </row>
    <row r="7" spans="1:9">
      <c r="A7" s="14" t="s">
        <v>37</v>
      </c>
      <c r="B7" s="15">
        <f t="array" ref="B7:I7">'6月20日〜6月26日'!B18:I18</f>
        <v>11085</v>
      </c>
      <c r="C7" s="16">
        <v>14355606</v>
      </c>
      <c r="D7" s="17">
        <v>77.217220924006966</v>
      </c>
      <c r="E7" s="15">
        <v>43963</v>
      </c>
      <c r="F7" s="16">
        <v>97423365</v>
      </c>
      <c r="G7" s="17">
        <v>45.125725230287415</v>
      </c>
      <c r="H7" s="18">
        <v>0.58439975811480871</v>
      </c>
      <c r="I7" s="21">
        <v>0.41560024188519129</v>
      </c>
    </row>
    <row r="8" spans="1:9">
      <c r="A8" s="14" t="s">
        <v>38</v>
      </c>
      <c r="B8" s="15">
        <f t="array" ref="B8:I8">'6月27日〜6月29日'!B18:I18</f>
        <v>7018</v>
      </c>
      <c r="C8" s="16">
        <v>14352839</v>
      </c>
      <c r="D8" s="17">
        <v>48.896249724531849</v>
      </c>
      <c r="E8" s="15">
        <v>29891</v>
      </c>
      <c r="F8" s="16">
        <v>97427976</v>
      </c>
      <c r="G8" s="17">
        <v>30.680099522954269</v>
      </c>
      <c r="H8" s="18">
        <v>0.62745301931738307</v>
      </c>
      <c r="I8" s="21">
        <v>0.37254698068261693</v>
      </c>
    </row>
    <row r="9" spans="1:9">
      <c r="A9" s="14" t="s">
        <v>39</v>
      </c>
      <c r="B9" s="15">
        <f t="array" ref="B9:I9">'7月1日〜7月3日'!B18:I18</f>
        <v>6257</v>
      </c>
      <c r="C9" s="16">
        <v>14348023</v>
      </c>
      <c r="D9" s="17">
        <v>43.608795441713468</v>
      </c>
      <c r="E9" s="15">
        <v>29162</v>
      </c>
      <c r="F9" s="16">
        <v>97434541</v>
      </c>
      <c r="G9" s="17">
        <v>29.929837715353944</v>
      </c>
      <c r="H9" s="18">
        <v>0.68632571508097462</v>
      </c>
      <c r="I9" s="21">
        <v>0.31367428491902538</v>
      </c>
    </row>
    <row r="10" spans="1:9">
      <c r="A10" s="14" t="s">
        <v>43</v>
      </c>
      <c r="B10" s="15">
        <f t="array" ref="B10:I10">'7月11日〜7月17日'!B18:I18</f>
        <v>67838</v>
      </c>
      <c r="C10" s="16">
        <v>14352257</v>
      </c>
      <c r="D10" s="17">
        <v>472.6643342576711</v>
      </c>
      <c r="E10" s="15">
        <v>330133</v>
      </c>
      <c r="F10" s="16">
        <v>97434246</v>
      </c>
      <c r="G10" s="17">
        <v>338.82645327803942</v>
      </c>
      <c r="H10" s="18">
        <v>0.71684370645433448</v>
      </c>
      <c r="I10" s="21">
        <v>0.28315629354566552</v>
      </c>
    </row>
    <row r="11" spans="1:9">
      <c r="A11" s="14" t="s">
        <v>47</v>
      </c>
      <c r="B11" s="15">
        <f t="array" ref="B11:I11">'7月18日〜7月24日'!B18:I18</f>
        <v>105926</v>
      </c>
      <c r="C11" s="16">
        <v>14356722</v>
      </c>
      <c r="D11" s="17">
        <v>737.81466270643114</v>
      </c>
      <c r="E11" s="15">
        <v>530360</v>
      </c>
      <c r="F11" s="16">
        <v>97429416</v>
      </c>
      <c r="G11" s="17">
        <v>544.3530524703134</v>
      </c>
      <c r="H11" s="18">
        <v>0.73779104697314191</v>
      </c>
      <c r="I11" s="21">
        <v>0.26220895302685809</v>
      </c>
    </row>
    <row r="12" spans="1:9">
      <c r="A12" s="31" t="s">
        <v>55</v>
      </c>
      <c r="B12" s="15" cm="1">
        <f t="array" ref="B12:I12">'7月25日〜7月31日'!B18:I18</f>
        <v>131764</v>
      </c>
      <c r="C12" s="16">
        <v>14356956</v>
      </c>
      <c r="D12" s="17">
        <v>917.77114870310936</v>
      </c>
      <c r="E12" s="15">
        <v>696020</v>
      </c>
      <c r="F12" s="16">
        <v>97426385</v>
      </c>
      <c r="G12" s="17">
        <v>714.40606156124954</v>
      </c>
      <c r="H12" s="18">
        <v>0.77841416410917641</v>
      </c>
      <c r="I12" s="21">
        <v>0.22158583589082359</v>
      </c>
    </row>
    <row r="13" spans="1:9">
      <c r="A13" s="31" t="s">
        <v>58</v>
      </c>
      <c r="B13" s="54" cm="1">
        <f t="array" ref="B13:I13">'8月1日〜8月7日'!B18:I18</f>
        <v>130513</v>
      </c>
      <c r="C13" s="41">
        <v>14353440</v>
      </c>
      <c r="D13" s="17">
        <v>909.28028402947302</v>
      </c>
      <c r="E13" s="54">
        <v>721694</v>
      </c>
      <c r="F13" s="41">
        <v>97422441</v>
      </c>
      <c r="G13" s="17">
        <v>740.78825432017254</v>
      </c>
      <c r="H13" s="55">
        <v>0.81469736816174154</v>
      </c>
      <c r="I13" s="42">
        <v>0.18530263183825846</v>
      </c>
    </row>
    <row r="14" spans="1:9">
      <c r="A14" s="31" t="s">
        <v>60</v>
      </c>
      <c r="B14" s="54" cm="1">
        <f t="array" ref="B14:I14">'8月8日〜8月14日'!B18:I18</f>
        <v>109769</v>
      </c>
      <c r="C14" s="41">
        <v>14354271</v>
      </c>
      <c r="D14" s="17">
        <v>764.71316446512674</v>
      </c>
      <c r="E14" s="54">
        <v>637279</v>
      </c>
      <c r="F14" s="41">
        <v>97416242</v>
      </c>
      <c r="G14" s="17">
        <v>654.18146596129213</v>
      </c>
      <c r="H14" s="55">
        <v>0.85545992453112107</v>
      </c>
      <c r="I14" s="42">
        <v>0.14454007546887893</v>
      </c>
    </row>
    <row r="15" spans="1:9">
      <c r="A15" s="30"/>
      <c r="B15" s="25"/>
      <c r="C15" s="25"/>
      <c r="D15" s="26"/>
      <c r="E15" s="25"/>
      <c r="F15" s="25"/>
      <c r="G15" s="26"/>
      <c r="H15" s="27"/>
      <c r="I15" s="37"/>
    </row>
    <row r="16" spans="1:9">
      <c r="A16" s="39" t="s">
        <v>52</v>
      </c>
      <c r="B16" s="25"/>
      <c r="C16" s="25"/>
      <c r="D16" s="26"/>
      <c r="E16" s="25"/>
      <c r="F16" s="25"/>
      <c r="G16" s="26"/>
      <c r="H16" s="27"/>
      <c r="I16" s="37"/>
    </row>
    <row r="17" spans="1:9">
      <c r="A17" s="47"/>
      <c r="B17" s="53" t="s">
        <v>50</v>
      </c>
      <c r="C17" s="53"/>
      <c r="D17" s="53"/>
      <c r="E17" s="53" t="s">
        <v>51</v>
      </c>
      <c r="F17" s="53"/>
      <c r="G17" s="53"/>
      <c r="H17" s="45"/>
      <c r="I17" s="46"/>
    </row>
    <row r="18" spans="1:9" ht="21" thickBot="1">
      <c r="A18" s="48"/>
      <c r="B18" s="33" t="s">
        <v>31</v>
      </c>
      <c r="C18" s="34" t="s">
        <v>53</v>
      </c>
      <c r="D18" s="35" t="s">
        <v>14</v>
      </c>
      <c r="E18" s="33" t="s">
        <v>31</v>
      </c>
      <c r="F18" s="34" t="s">
        <v>53</v>
      </c>
      <c r="G18" s="35" t="s">
        <v>32</v>
      </c>
      <c r="H18" s="36" t="s">
        <v>33</v>
      </c>
      <c r="I18" s="34" t="s">
        <v>41</v>
      </c>
    </row>
    <row r="19" spans="1:9">
      <c r="A19" s="9" t="s">
        <v>34</v>
      </c>
      <c r="B19" s="22" cm="1">
        <f t="array" ref="B19:I19">'5月30日〜6月5日'!B21:I21</f>
        <v>36692</v>
      </c>
      <c r="C19" s="23">
        <v>38569727</v>
      </c>
      <c r="D19" s="24">
        <v>95.131604120506211</v>
      </c>
      <c r="E19" s="10">
        <v>24509</v>
      </c>
      <c r="F19" s="11">
        <v>73191533</v>
      </c>
      <c r="G19" s="24">
        <v>33.48611375580834</v>
      </c>
      <c r="H19" s="13">
        <v>0.35199778312778601</v>
      </c>
      <c r="I19" s="20">
        <v>0.64800221687221393</v>
      </c>
    </row>
    <row r="20" spans="1:9">
      <c r="A20" s="14" t="s">
        <v>35</v>
      </c>
      <c r="B20" s="15">
        <f t="array" ref="B20:I20">'6月6日〜6月12日'!B21:I21</f>
        <v>29034</v>
      </c>
      <c r="C20" s="16">
        <v>38068748</v>
      </c>
      <c r="D20" s="17">
        <v>76.267283599660288</v>
      </c>
      <c r="E20" s="15">
        <v>19861</v>
      </c>
      <c r="F20" s="16">
        <v>73695059</v>
      </c>
      <c r="G20" s="17">
        <v>26.950246420184019</v>
      </c>
      <c r="H20" s="18">
        <v>0.35336575721839475</v>
      </c>
      <c r="I20" s="21">
        <v>0.6466342427816052</v>
      </c>
    </row>
    <row r="21" spans="1:9">
      <c r="A21" s="14" t="s">
        <v>36</v>
      </c>
      <c r="B21" s="15">
        <f t="array" ref="B21:I21">'6月13日〜6月19日'!B21:I21</f>
        <v>26208</v>
      </c>
      <c r="C21" s="16">
        <v>37376741</v>
      </c>
      <c r="D21" s="17">
        <v>70.118472875952449</v>
      </c>
      <c r="E21" s="15">
        <v>19822</v>
      </c>
      <c r="F21" s="16">
        <v>74392100</v>
      </c>
      <c r="G21" s="17">
        <v>26.645302390979687</v>
      </c>
      <c r="H21" s="18">
        <v>0.38000403172097397</v>
      </c>
      <c r="I21" s="21">
        <v>0.61999596827902603</v>
      </c>
    </row>
    <row r="22" spans="1:9">
      <c r="A22" s="14" t="s">
        <v>37</v>
      </c>
      <c r="B22" s="15">
        <f t="array" ref="B22:I22">'6月20日〜6月26日'!B21:I21</f>
        <v>29873</v>
      </c>
      <c r="C22" s="16">
        <v>36571261</v>
      </c>
      <c r="D22" s="17">
        <v>81.684358655284001</v>
      </c>
      <c r="E22" s="15">
        <v>25175</v>
      </c>
      <c r="F22" s="16">
        <v>75207710</v>
      </c>
      <c r="G22" s="17">
        <v>33.473961645687659</v>
      </c>
      <c r="H22" s="18">
        <v>0.4097964677295326</v>
      </c>
      <c r="I22" s="21">
        <v>0.5902035322704674</v>
      </c>
    </row>
    <row r="23" spans="1:9">
      <c r="A23" s="14" t="s">
        <v>38</v>
      </c>
      <c r="B23" s="15">
        <f t="array" ref="B23:I23">'6月27日〜6月29日'!B21:I21</f>
        <v>19741</v>
      </c>
      <c r="C23" s="16">
        <v>36469919</v>
      </c>
      <c r="D23" s="17">
        <v>54.12954166418632</v>
      </c>
      <c r="E23" s="15">
        <v>17168</v>
      </c>
      <c r="F23" s="16">
        <v>75310896</v>
      </c>
      <c r="G23" s="17">
        <v>22.796170158432322</v>
      </c>
      <c r="H23" s="18">
        <v>0.42114101574805929</v>
      </c>
      <c r="I23" s="21">
        <v>0.57885898425194071</v>
      </c>
    </row>
    <row r="24" spans="1:9">
      <c r="A24" s="14" t="s">
        <v>39</v>
      </c>
      <c r="B24" s="15">
        <f t="array" ref="B24:I24">'7月1日〜7月3日'!B21:I21</f>
        <v>18070</v>
      </c>
      <c r="C24" s="16">
        <v>36319605</v>
      </c>
      <c r="D24" s="17">
        <v>49.752743731656771</v>
      </c>
      <c r="E24" s="15">
        <v>17349</v>
      </c>
      <c r="F24" s="16">
        <v>75462959</v>
      </c>
      <c r="G24" s="17">
        <v>22.990087096902734</v>
      </c>
      <c r="H24" s="18">
        <v>0.46208681918932154</v>
      </c>
      <c r="I24" s="21">
        <v>0.53791318081067852</v>
      </c>
    </row>
    <row r="25" spans="1:9">
      <c r="A25" s="14" t="s">
        <v>43</v>
      </c>
      <c r="B25" s="15">
        <f t="array" ref="B25:I25">'7月11日〜7月17日'!B21:I21</f>
        <v>194222</v>
      </c>
      <c r="C25" s="16">
        <v>35525188</v>
      </c>
      <c r="D25" s="17">
        <v>546.71631857373984</v>
      </c>
      <c r="E25" s="15">
        <v>203749</v>
      </c>
      <c r="F25" s="16">
        <v>76261315</v>
      </c>
      <c r="G25" s="17">
        <v>267.17215668258535</v>
      </c>
      <c r="H25" s="18">
        <v>0.48868516926580413</v>
      </c>
      <c r="I25" s="21">
        <v>0.51131483073419592</v>
      </c>
    </row>
    <row r="26" spans="1:9">
      <c r="A26" s="31" t="s">
        <v>47</v>
      </c>
      <c r="B26" s="15">
        <f t="array" ref="B26:I26">'7月18日〜7月24日'!B21:I21</f>
        <v>298934</v>
      </c>
      <c r="C26" s="16">
        <v>35143274</v>
      </c>
      <c r="D26" s="17">
        <v>850.61511343536188</v>
      </c>
      <c r="E26" s="15">
        <v>337352</v>
      </c>
      <c r="F26" s="16">
        <v>76642864</v>
      </c>
      <c r="G26" s="17">
        <v>440.16100442175542</v>
      </c>
      <c r="H26" s="18">
        <v>0.51746200775117457</v>
      </c>
      <c r="I26" s="21">
        <v>0.48253799224882543</v>
      </c>
    </row>
    <row r="27" spans="1:9">
      <c r="A27" s="31" t="s">
        <v>56</v>
      </c>
      <c r="B27" s="15" cm="1">
        <f t="array" ref="B27:I27">'7月25日〜7月31日'!B21:I21</f>
        <v>367247</v>
      </c>
      <c r="C27" s="40">
        <v>34657038</v>
      </c>
      <c r="D27" s="17">
        <v>1059.6606669040789</v>
      </c>
      <c r="E27" s="15">
        <v>460537</v>
      </c>
      <c r="F27" s="16">
        <v>77126303</v>
      </c>
      <c r="G27" s="17">
        <v>597.12054394724453</v>
      </c>
      <c r="H27" s="18">
        <v>0.56350165916019246</v>
      </c>
      <c r="I27" s="21">
        <v>0.43649834083980754</v>
      </c>
    </row>
    <row r="28" spans="1:9">
      <c r="A28" s="31" t="s">
        <v>58</v>
      </c>
      <c r="B28" s="15" cm="1">
        <f t="array" ref="B28:I28">'8月1日〜8月7日'!B21:I21</f>
        <v>357185</v>
      </c>
      <c r="C28" s="16">
        <v>34164904</v>
      </c>
      <c r="D28" s="17">
        <v>1045.4734484253197</v>
      </c>
      <c r="E28" s="15">
        <v>495022</v>
      </c>
      <c r="F28" s="16">
        <v>77610977</v>
      </c>
      <c r="G28" s="17">
        <v>637.82472420106239</v>
      </c>
      <c r="H28" s="18">
        <v>0.61008218349470933</v>
      </c>
      <c r="I28" s="21">
        <v>0.38991781650529067</v>
      </c>
    </row>
    <row r="29" spans="1:9">
      <c r="A29" s="31" t="s">
        <v>60</v>
      </c>
      <c r="B29" s="15" cm="1">
        <f t="array" ref="B29:I29">'8月8日〜8月14日'!B21:I21</f>
        <v>297619</v>
      </c>
      <c r="C29" s="16">
        <v>33788363</v>
      </c>
      <c r="D29" s="17">
        <v>880.83284768782664</v>
      </c>
      <c r="E29" s="15">
        <v>449429</v>
      </c>
      <c r="F29" s="16">
        <v>77982150</v>
      </c>
      <c r="G29" s="17">
        <v>576.32291492347929</v>
      </c>
      <c r="H29" s="18">
        <v>0.65429316860323561</v>
      </c>
      <c r="I29" s="21">
        <v>0.34570683139676439</v>
      </c>
    </row>
    <row r="30" spans="1:9">
      <c r="A30" s="32"/>
      <c r="B30" s="25"/>
      <c r="C30" s="25"/>
      <c r="D30" s="26"/>
      <c r="E30" s="25"/>
      <c r="F30" s="25"/>
      <c r="G30" s="26"/>
      <c r="H30" s="27"/>
      <c r="I30" s="37"/>
    </row>
    <row r="31" spans="1:9">
      <c r="A31" s="30" t="s">
        <v>40</v>
      </c>
    </row>
    <row r="32" spans="1:9" ht="12" customHeight="1">
      <c r="A32" s="19" t="s">
        <v>24</v>
      </c>
    </row>
    <row r="33" spans="1:9" ht="12" customHeight="1">
      <c r="A33" s="19" t="s">
        <v>24</v>
      </c>
    </row>
    <row r="34" spans="1:9" ht="12" customHeight="1">
      <c r="A34" s="19" t="s">
        <v>25</v>
      </c>
    </row>
    <row r="35" spans="1:9" ht="12" customHeight="1">
      <c r="A35" s="19" t="s">
        <v>26</v>
      </c>
    </row>
    <row r="36" spans="1:9" ht="12" customHeight="1">
      <c r="A36" s="19" t="s">
        <v>26</v>
      </c>
    </row>
    <row r="37" spans="1:9" ht="12" customHeight="1">
      <c r="A37" s="19" t="s">
        <v>26</v>
      </c>
    </row>
    <row r="38" spans="1:9" ht="12" customHeight="1">
      <c r="A38" s="19" t="s">
        <v>42</v>
      </c>
    </row>
    <row r="39" spans="1:9" ht="12" customHeight="1">
      <c r="A39" s="28" t="s">
        <v>46</v>
      </c>
    </row>
    <row r="40" spans="1:9" ht="10" customHeight="1">
      <c r="A40" s="19" t="s">
        <v>54</v>
      </c>
      <c r="B40" s="28"/>
      <c r="C40" s="28"/>
      <c r="D40" s="28"/>
      <c r="E40" s="29"/>
      <c r="F40" s="29"/>
      <c r="G40" s="29"/>
      <c r="H40" s="29"/>
      <c r="I40" s="29"/>
    </row>
    <row r="41" spans="1:9" ht="10" customHeight="1">
      <c r="A41" s="19" t="s">
        <v>57</v>
      </c>
    </row>
    <row r="42" spans="1:9" ht="10" customHeight="1">
      <c r="A42" s="19" t="s">
        <v>61</v>
      </c>
    </row>
  </sheetData>
  <mergeCells count="8">
    <mergeCell ref="H2:I2"/>
    <mergeCell ref="H17:I17"/>
    <mergeCell ref="A17:A18"/>
    <mergeCell ref="A2:A3"/>
    <mergeCell ref="B2:D2"/>
    <mergeCell ref="E2:G2"/>
    <mergeCell ref="B17:D17"/>
    <mergeCell ref="E17:G17"/>
  </mergeCells>
  <phoneticPr fontId="1"/>
  <pageMargins left="0.7" right="0.7" top="0.75" bottom="0.75" header="0.3" footer="0.3"/>
  <pageSetup paperSize="9" scale="68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BDE98-0938-774C-AEBA-43665688307E}">
  <dimension ref="A1:K21"/>
  <sheetViews>
    <sheetView workbookViewId="0"/>
  </sheetViews>
  <sheetFormatPr baseColWidth="10" defaultRowHeight="20"/>
  <sheetData>
    <row r="1" spans="1:11">
      <c r="A1" s="8" t="s">
        <v>59</v>
      </c>
    </row>
    <row r="2" spans="1:11">
      <c r="B2" t="s">
        <v>12</v>
      </c>
      <c r="C2" t="s">
        <v>13</v>
      </c>
      <c r="D2" t="s">
        <v>14</v>
      </c>
      <c r="E2" t="s">
        <v>12</v>
      </c>
      <c r="F2" t="s">
        <v>15</v>
      </c>
      <c r="G2" t="s">
        <v>14</v>
      </c>
      <c r="H2" t="s">
        <v>12</v>
      </c>
      <c r="I2" t="s">
        <v>16</v>
      </c>
      <c r="J2" t="s">
        <v>14</v>
      </c>
      <c r="K2" t="s">
        <v>17</v>
      </c>
    </row>
    <row r="3" spans="1:11">
      <c r="A3" t="s">
        <v>0</v>
      </c>
      <c r="B3" s="1">
        <v>121664</v>
      </c>
      <c r="C3" s="1">
        <v>10610422</v>
      </c>
      <c r="D3">
        <v>1146.5999999999999</v>
      </c>
    </row>
    <row r="4" spans="1:11">
      <c r="A4" t="s">
        <v>1</v>
      </c>
      <c r="B4" s="1">
        <v>20595</v>
      </c>
      <c r="C4" s="1">
        <v>2197726</v>
      </c>
      <c r="D4">
        <v>937.1</v>
      </c>
      <c r="E4" s="1">
        <v>33113</v>
      </c>
      <c r="F4" s="1">
        <v>3422045</v>
      </c>
      <c r="G4">
        <v>967.6</v>
      </c>
      <c r="H4" s="1">
        <v>20821</v>
      </c>
      <c r="I4" s="1">
        <v>3308857</v>
      </c>
      <c r="J4">
        <v>629.29999999999995</v>
      </c>
      <c r="K4" s="1">
        <v>28063</v>
      </c>
    </row>
    <row r="5" spans="1:11">
      <c r="A5" t="s">
        <v>2</v>
      </c>
      <c r="B5" s="1">
        <v>24974</v>
      </c>
      <c r="C5" s="1">
        <v>2401108</v>
      </c>
      <c r="D5">
        <v>1040.0999999999999</v>
      </c>
      <c r="E5" s="1">
        <v>45175</v>
      </c>
      <c r="F5" s="1">
        <v>4029974</v>
      </c>
      <c r="G5">
        <v>1121</v>
      </c>
      <c r="H5" s="1">
        <v>59299</v>
      </c>
      <c r="I5" s="1">
        <v>6291390</v>
      </c>
      <c r="J5">
        <v>942.5</v>
      </c>
      <c r="K5" s="1">
        <v>38968</v>
      </c>
    </row>
    <row r="6" spans="1:11">
      <c r="A6" t="s">
        <v>3</v>
      </c>
      <c r="B6" s="1">
        <v>23622</v>
      </c>
      <c r="C6" s="1">
        <v>2826327</v>
      </c>
      <c r="D6">
        <v>835.8</v>
      </c>
      <c r="E6" s="1">
        <v>42912</v>
      </c>
      <c r="F6" s="1">
        <v>3895228</v>
      </c>
      <c r="G6">
        <v>1101.7</v>
      </c>
      <c r="H6" s="1">
        <v>72011</v>
      </c>
      <c r="I6" s="1">
        <v>7573403</v>
      </c>
      <c r="J6">
        <v>950.8</v>
      </c>
      <c r="K6" s="1">
        <v>43954</v>
      </c>
    </row>
    <row r="7" spans="1:11">
      <c r="A7" t="s">
        <v>4</v>
      </c>
      <c r="B7" s="1">
        <v>18742</v>
      </c>
      <c r="C7" s="1">
        <v>3170181</v>
      </c>
      <c r="D7">
        <v>591.20000000000005</v>
      </c>
      <c r="E7" s="1">
        <v>37286</v>
      </c>
      <c r="F7" s="1">
        <v>3905888</v>
      </c>
      <c r="G7">
        <v>954.6</v>
      </c>
      <c r="H7" s="1">
        <v>89243</v>
      </c>
      <c r="I7" s="1">
        <v>11279654</v>
      </c>
      <c r="J7">
        <v>791.2</v>
      </c>
      <c r="K7" s="1">
        <v>43644</v>
      </c>
    </row>
    <row r="8" spans="1:11">
      <c r="A8" t="s">
        <v>5</v>
      </c>
      <c r="B8" s="1">
        <v>11516</v>
      </c>
      <c r="C8" s="1">
        <v>1211182</v>
      </c>
      <c r="D8">
        <v>950.8</v>
      </c>
      <c r="E8" s="1">
        <v>18811</v>
      </c>
      <c r="F8" s="1">
        <v>2369242</v>
      </c>
      <c r="G8">
        <v>794</v>
      </c>
      <c r="H8" s="1">
        <v>81556</v>
      </c>
      <c r="I8" s="1">
        <v>13184144</v>
      </c>
      <c r="J8">
        <v>618.6</v>
      </c>
      <c r="K8" s="1">
        <v>31741</v>
      </c>
    </row>
    <row r="9" spans="1:11">
      <c r="A9" t="s">
        <v>6</v>
      </c>
      <c r="B9" s="1">
        <v>3013</v>
      </c>
      <c r="C9" s="1">
        <v>609969</v>
      </c>
      <c r="D9">
        <v>494</v>
      </c>
      <c r="E9" s="1">
        <v>3815</v>
      </c>
      <c r="F9" s="1">
        <v>549736</v>
      </c>
      <c r="G9">
        <v>694</v>
      </c>
      <c r="H9" s="1">
        <v>31610</v>
      </c>
      <c r="I9" s="1">
        <v>6238222</v>
      </c>
      <c r="J9">
        <v>506.7</v>
      </c>
      <c r="K9" s="1">
        <v>10923</v>
      </c>
    </row>
    <row r="10" spans="1:11">
      <c r="A10" t="s">
        <v>7</v>
      </c>
      <c r="B10" s="1">
        <v>2041</v>
      </c>
      <c r="C10" s="1">
        <v>1051695</v>
      </c>
      <c r="D10">
        <v>194.1</v>
      </c>
      <c r="E10" s="1">
        <v>1981</v>
      </c>
      <c r="F10" s="1">
        <v>336567</v>
      </c>
      <c r="G10">
        <v>588.6</v>
      </c>
      <c r="H10" s="1">
        <v>25974</v>
      </c>
      <c r="I10" s="1">
        <v>6696124</v>
      </c>
      <c r="J10">
        <v>387.9</v>
      </c>
      <c r="K10" s="1">
        <v>8195</v>
      </c>
    </row>
    <row r="11" spans="1:11">
      <c r="A11" t="s">
        <v>8</v>
      </c>
      <c r="B11" s="1">
        <v>3109</v>
      </c>
      <c r="C11" s="1">
        <v>858643</v>
      </c>
      <c r="D11">
        <v>362.1</v>
      </c>
      <c r="E11" s="1">
        <v>2746</v>
      </c>
      <c r="F11" s="1">
        <v>547920</v>
      </c>
      <c r="G11">
        <v>501.2</v>
      </c>
      <c r="H11" s="1">
        <v>42624</v>
      </c>
      <c r="I11" s="1">
        <v>14787828</v>
      </c>
      <c r="J11">
        <v>288.2</v>
      </c>
      <c r="K11" s="1">
        <v>13980</v>
      </c>
    </row>
    <row r="12" spans="1:11">
      <c r="A12" t="s">
        <v>9</v>
      </c>
      <c r="B12" s="1">
        <v>2157</v>
      </c>
      <c r="C12" s="1">
        <v>27440</v>
      </c>
      <c r="D12">
        <v>7860.8</v>
      </c>
      <c r="E12" s="1">
        <v>2011</v>
      </c>
      <c r="F12" s="1">
        <v>377492</v>
      </c>
      <c r="G12">
        <v>532.70000000000005</v>
      </c>
      <c r="H12" s="1">
        <v>26291</v>
      </c>
      <c r="I12" s="1">
        <v>8622528</v>
      </c>
      <c r="J12">
        <v>304.89999999999998</v>
      </c>
      <c r="K12" s="1">
        <v>10177</v>
      </c>
    </row>
    <row r="13" spans="1:11">
      <c r="A13" t="s">
        <v>10</v>
      </c>
      <c r="B13">
        <v>980</v>
      </c>
      <c r="C13" t="s">
        <v>11</v>
      </c>
      <c r="D13" t="s">
        <v>11</v>
      </c>
      <c r="E13">
        <v>797</v>
      </c>
      <c r="F13" s="1">
        <v>128002</v>
      </c>
      <c r="G13">
        <v>622.6</v>
      </c>
      <c r="H13" s="1">
        <v>11625</v>
      </c>
      <c r="I13" s="1">
        <v>2273161</v>
      </c>
      <c r="J13">
        <v>511.4</v>
      </c>
      <c r="K13" s="1">
        <v>4891</v>
      </c>
    </row>
    <row r="14" spans="1:11">
      <c r="B14" t="s">
        <v>12</v>
      </c>
      <c r="C14" t="s">
        <v>13</v>
      </c>
      <c r="D14" t="s">
        <v>14</v>
      </c>
      <c r="E14" t="s">
        <v>12</v>
      </c>
      <c r="F14" t="s">
        <v>15</v>
      </c>
      <c r="G14" t="s">
        <v>14</v>
      </c>
      <c r="H14" t="s">
        <v>12</v>
      </c>
      <c r="I14" t="s">
        <v>16</v>
      </c>
      <c r="J14" t="s">
        <v>14</v>
      </c>
      <c r="K14" t="s">
        <v>17</v>
      </c>
    </row>
    <row r="15" spans="1:11">
      <c r="A15" t="s">
        <v>44</v>
      </c>
      <c r="B15" s="1">
        <f>SUM(B4:B12)</f>
        <v>109769</v>
      </c>
      <c r="C15" s="1">
        <f>SUM(C4:C12)</f>
        <v>14354271</v>
      </c>
      <c r="D15" s="4">
        <f>B15/C15*100000</f>
        <v>764.71316446512674</v>
      </c>
      <c r="E15" s="1">
        <f>SUM(E4:E12)</f>
        <v>187850</v>
      </c>
      <c r="F15" s="1">
        <f>SUM(F4:F12)</f>
        <v>19434092</v>
      </c>
      <c r="G15" s="4">
        <f>E15/F15*100000</f>
        <v>966.60034335537773</v>
      </c>
      <c r="H15" s="1">
        <f>SUM(H4:H12)</f>
        <v>449429</v>
      </c>
      <c r="I15" s="1">
        <f>SUM(I4:I12)</f>
        <v>77982150</v>
      </c>
      <c r="J15" s="4">
        <f>H15/I15*100000</f>
        <v>576.32291492347929</v>
      </c>
    </row>
    <row r="17" spans="1:10">
      <c r="B17" t="s">
        <v>12</v>
      </c>
      <c r="C17" t="s">
        <v>13</v>
      </c>
      <c r="D17" t="s">
        <v>14</v>
      </c>
      <c r="E17" t="s">
        <v>12</v>
      </c>
      <c r="F17" t="s">
        <v>27</v>
      </c>
      <c r="G17" t="s">
        <v>14</v>
      </c>
      <c r="H17" t="s">
        <v>19</v>
      </c>
      <c r="I17" t="s">
        <v>20</v>
      </c>
    </row>
    <row r="18" spans="1:10">
      <c r="A18" t="s">
        <v>44</v>
      </c>
      <c r="B18" s="1">
        <f>B15</f>
        <v>109769</v>
      </c>
      <c r="C18" s="1">
        <f>C15</f>
        <v>14354271</v>
      </c>
      <c r="D18" s="4">
        <f>B18/C18*100000</f>
        <v>764.71316446512674</v>
      </c>
      <c r="E18" s="1">
        <f>E15+H15</f>
        <v>637279</v>
      </c>
      <c r="F18" s="1">
        <f>F15+I15</f>
        <v>97416242</v>
      </c>
      <c r="G18" s="4">
        <f>E18/F18*100000</f>
        <v>654.18146596129213</v>
      </c>
      <c r="H18" s="6">
        <f>G18/D18</f>
        <v>0.85545992453112107</v>
      </c>
      <c r="I18" s="7">
        <f>1-H18</f>
        <v>0.14454007546887893</v>
      </c>
      <c r="J18" s="4"/>
    </row>
    <row r="20" spans="1:10">
      <c r="B20" t="s">
        <v>12</v>
      </c>
      <c r="C20" t="s">
        <v>45</v>
      </c>
      <c r="D20" t="s">
        <v>14</v>
      </c>
      <c r="E20" t="s">
        <v>12</v>
      </c>
      <c r="F20" t="s">
        <v>16</v>
      </c>
      <c r="G20" t="s">
        <v>14</v>
      </c>
      <c r="H20" t="s">
        <v>19</v>
      </c>
      <c r="I20" t="s">
        <v>20</v>
      </c>
    </row>
    <row r="21" spans="1:10">
      <c r="A21" t="s">
        <v>44</v>
      </c>
      <c r="B21" s="1">
        <f>B15+E15</f>
        <v>297619</v>
      </c>
      <c r="C21" s="1">
        <f>C15+F15</f>
        <v>33788363</v>
      </c>
      <c r="D21" s="4">
        <f>B21/C21*100000</f>
        <v>880.83284768782664</v>
      </c>
      <c r="E21" s="1">
        <f>H15</f>
        <v>449429</v>
      </c>
      <c r="F21" s="1">
        <f>I15</f>
        <v>77982150</v>
      </c>
      <c r="G21" s="4">
        <f>E21/F21*100000</f>
        <v>576.32291492347929</v>
      </c>
      <c r="H21" s="6">
        <f>G21/D21</f>
        <v>0.65429316860323561</v>
      </c>
      <c r="I21" s="7">
        <f>1-H21</f>
        <v>0.34570683139676439</v>
      </c>
    </row>
  </sheetData>
  <phoneticPr fontId="1"/>
  <hyperlinks>
    <hyperlink ref="A1" r:id="rId1" xr:uid="{75AA6F3A-2B83-7E4D-93B7-B3BCC98B158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000DD-383A-474C-8FFC-D6734052F7EE}">
  <dimension ref="A1:K21"/>
  <sheetViews>
    <sheetView workbookViewId="0">
      <selection sqref="A1:K21"/>
    </sheetView>
  </sheetViews>
  <sheetFormatPr baseColWidth="10" defaultRowHeight="20"/>
  <sheetData>
    <row r="1" spans="1:11">
      <c r="A1" t="s">
        <v>57</v>
      </c>
    </row>
    <row r="2" spans="1:11">
      <c r="B2" t="s">
        <v>12</v>
      </c>
      <c r="C2" t="s">
        <v>13</v>
      </c>
      <c r="D2" t="s">
        <v>14</v>
      </c>
      <c r="E2" t="s">
        <v>12</v>
      </c>
      <c r="F2" t="s">
        <v>15</v>
      </c>
      <c r="G2" t="s">
        <v>14</v>
      </c>
      <c r="H2" t="s">
        <v>12</v>
      </c>
      <c r="I2" t="s">
        <v>16</v>
      </c>
      <c r="J2" t="s">
        <v>14</v>
      </c>
      <c r="K2" t="s">
        <v>17</v>
      </c>
    </row>
    <row r="3" spans="1:11">
      <c r="A3" t="s">
        <v>0</v>
      </c>
      <c r="B3" s="1">
        <v>138169</v>
      </c>
      <c r="C3" s="1">
        <v>10626783</v>
      </c>
      <c r="D3">
        <v>1300.2</v>
      </c>
    </row>
    <row r="4" spans="1:11">
      <c r="A4" t="s">
        <v>1</v>
      </c>
      <c r="B4" s="1">
        <v>25041</v>
      </c>
      <c r="C4" s="1">
        <v>2192242</v>
      </c>
      <c r="D4">
        <v>1142.3</v>
      </c>
      <c r="E4" s="1">
        <v>39588</v>
      </c>
      <c r="F4" s="1">
        <v>3531729</v>
      </c>
      <c r="G4">
        <v>1120.9000000000001</v>
      </c>
      <c r="H4" s="1">
        <v>21381</v>
      </c>
      <c r="I4" s="1">
        <v>3207856</v>
      </c>
      <c r="J4">
        <v>666.5</v>
      </c>
      <c r="K4" s="1">
        <v>28861</v>
      </c>
    </row>
    <row r="5" spans="1:11">
      <c r="A5" t="s">
        <v>2</v>
      </c>
      <c r="B5" s="1">
        <v>30730</v>
      </c>
      <c r="C5" s="1">
        <v>2402007</v>
      </c>
      <c r="D5">
        <v>1279.3</v>
      </c>
      <c r="E5" s="1">
        <v>55444</v>
      </c>
      <c r="F5" s="1">
        <v>4092440</v>
      </c>
      <c r="G5">
        <v>1354.8</v>
      </c>
      <c r="H5" s="1">
        <v>66941</v>
      </c>
      <c r="I5" s="1">
        <v>6228690</v>
      </c>
      <c r="J5">
        <v>1074.7</v>
      </c>
      <c r="K5" s="1">
        <v>40901</v>
      </c>
    </row>
    <row r="6" spans="1:11">
      <c r="A6" t="s">
        <v>3</v>
      </c>
      <c r="B6" s="1">
        <v>28366</v>
      </c>
      <c r="C6" s="1">
        <v>2822271</v>
      </c>
      <c r="D6">
        <v>1005.1</v>
      </c>
      <c r="E6" s="1">
        <v>51458</v>
      </c>
      <c r="F6" s="1">
        <v>3957281</v>
      </c>
      <c r="G6">
        <v>1300.3</v>
      </c>
      <c r="H6" s="1">
        <v>77887</v>
      </c>
      <c r="I6" s="1">
        <v>7515904</v>
      </c>
      <c r="J6">
        <v>1036.3</v>
      </c>
      <c r="K6" s="1">
        <v>45913</v>
      </c>
    </row>
    <row r="7" spans="1:11">
      <c r="A7" t="s">
        <v>4</v>
      </c>
      <c r="B7" s="1">
        <v>21900</v>
      </c>
      <c r="C7" s="1">
        <v>3163409</v>
      </c>
      <c r="D7">
        <v>692.3</v>
      </c>
      <c r="E7" s="1">
        <v>45495</v>
      </c>
      <c r="F7" s="1">
        <v>3973298</v>
      </c>
      <c r="G7">
        <v>1145</v>
      </c>
      <c r="H7" s="1">
        <v>100245</v>
      </c>
      <c r="I7" s="1">
        <v>11219423</v>
      </c>
      <c r="J7">
        <v>893.5</v>
      </c>
      <c r="K7" s="1">
        <v>45633</v>
      </c>
    </row>
    <row r="8" spans="1:11">
      <c r="A8" t="s">
        <v>5</v>
      </c>
      <c r="B8" s="1">
        <v>13492</v>
      </c>
      <c r="C8" s="1">
        <v>1221036</v>
      </c>
      <c r="D8">
        <v>1105</v>
      </c>
      <c r="E8" s="1">
        <v>22875</v>
      </c>
      <c r="F8" s="1">
        <v>2412766</v>
      </c>
      <c r="G8">
        <v>948.1</v>
      </c>
      <c r="H8" s="1">
        <v>90799</v>
      </c>
      <c r="I8" s="1">
        <v>13131015</v>
      </c>
      <c r="J8">
        <v>691.5</v>
      </c>
      <c r="K8" s="1">
        <v>31986</v>
      </c>
    </row>
    <row r="9" spans="1:11">
      <c r="A9" t="s">
        <v>6</v>
      </c>
      <c r="B9" s="1">
        <v>3418</v>
      </c>
      <c r="C9" s="1">
        <v>611524</v>
      </c>
      <c r="D9">
        <v>558.9</v>
      </c>
      <c r="E9" s="1">
        <v>4452</v>
      </c>
      <c r="F9" s="1">
        <v>560158</v>
      </c>
      <c r="G9">
        <v>794.8</v>
      </c>
      <c r="H9" s="1">
        <v>34682</v>
      </c>
      <c r="I9" s="1">
        <v>6226364</v>
      </c>
      <c r="J9">
        <v>557</v>
      </c>
      <c r="K9" s="1">
        <v>10746</v>
      </c>
    </row>
    <row r="10" spans="1:11">
      <c r="A10" t="s">
        <v>7</v>
      </c>
      <c r="B10" s="1">
        <v>2161</v>
      </c>
      <c r="C10" s="1">
        <v>1047017</v>
      </c>
      <c r="D10">
        <v>206.4</v>
      </c>
      <c r="E10" s="1">
        <v>2235</v>
      </c>
      <c r="F10" s="1">
        <v>341610</v>
      </c>
      <c r="G10">
        <v>654.29999999999995</v>
      </c>
      <c r="H10" s="1">
        <v>28736</v>
      </c>
      <c r="I10" s="1">
        <v>6695849</v>
      </c>
      <c r="J10">
        <v>429.2</v>
      </c>
      <c r="K10" s="1">
        <v>8549</v>
      </c>
    </row>
    <row r="11" spans="1:11">
      <c r="A11" t="s">
        <v>8</v>
      </c>
      <c r="B11" s="1">
        <v>3240</v>
      </c>
      <c r="C11" s="1">
        <v>859967</v>
      </c>
      <c r="D11">
        <v>376.8</v>
      </c>
      <c r="E11" s="1">
        <v>2999</v>
      </c>
      <c r="F11" s="1">
        <v>557536</v>
      </c>
      <c r="G11">
        <v>537.9</v>
      </c>
      <c r="H11" s="1">
        <v>46948</v>
      </c>
      <c r="I11" s="1">
        <v>14776996</v>
      </c>
      <c r="J11">
        <v>317.7</v>
      </c>
      <c r="K11" s="1">
        <v>14145</v>
      </c>
    </row>
    <row r="12" spans="1:11">
      <c r="A12" t="s">
        <v>9</v>
      </c>
      <c r="B12" s="1">
        <v>2165</v>
      </c>
      <c r="C12" s="1">
        <v>33967</v>
      </c>
      <c r="D12">
        <v>6373.8</v>
      </c>
      <c r="E12" s="1">
        <v>2126</v>
      </c>
      <c r="F12" s="1">
        <v>384646</v>
      </c>
      <c r="G12">
        <v>552.70000000000005</v>
      </c>
      <c r="H12" s="1">
        <v>27403</v>
      </c>
      <c r="I12" s="1">
        <v>8608880</v>
      </c>
      <c r="J12">
        <v>318.3</v>
      </c>
      <c r="K12" s="1">
        <v>10097</v>
      </c>
    </row>
    <row r="13" spans="1:11">
      <c r="A13" t="s">
        <v>10</v>
      </c>
      <c r="B13">
        <v>972</v>
      </c>
      <c r="C13" t="s">
        <v>11</v>
      </c>
      <c r="D13" t="s">
        <v>11</v>
      </c>
      <c r="E13">
        <v>866</v>
      </c>
      <c r="F13" s="1">
        <v>130706</v>
      </c>
      <c r="G13">
        <v>662.6</v>
      </c>
      <c r="H13" s="1">
        <v>11503</v>
      </c>
      <c r="I13" s="1">
        <v>2267301</v>
      </c>
      <c r="J13">
        <v>507.3</v>
      </c>
      <c r="K13" s="1">
        <v>4682</v>
      </c>
    </row>
    <row r="14" spans="1:11">
      <c r="B14" t="s">
        <v>12</v>
      </c>
      <c r="C14" t="s">
        <v>13</v>
      </c>
      <c r="D14" t="s">
        <v>14</v>
      </c>
      <c r="E14" t="s">
        <v>12</v>
      </c>
      <c r="F14" t="s">
        <v>15</v>
      </c>
      <c r="G14" t="s">
        <v>14</v>
      </c>
      <c r="H14" t="s">
        <v>12</v>
      </c>
      <c r="I14" t="s">
        <v>16</v>
      </c>
      <c r="J14" t="s">
        <v>14</v>
      </c>
      <c r="K14" t="s">
        <v>17</v>
      </c>
    </row>
    <row r="15" spans="1:11">
      <c r="A15" t="s">
        <v>44</v>
      </c>
      <c r="B15" s="1">
        <f>SUM(B4:B12)</f>
        <v>130513</v>
      </c>
      <c r="C15" s="1">
        <f>SUM(C4:C12)</f>
        <v>14353440</v>
      </c>
      <c r="D15" s="4">
        <f>B15/C15*100000</f>
        <v>909.28028402947302</v>
      </c>
      <c r="E15" s="1">
        <f>SUM(E4:E12)</f>
        <v>226672</v>
      </c>
      <c r="F15" s="1">
        <f>SUM(F4:F12)</f>
        <v>19811464</v>
      </c>
      <c r="G15" s="4">
        <f>E15/F15*100000</f>
        <v>1144.1456320441539</v>
      </c>
      <c r="H15" s="1">
        <f>SUM(H4:H12)</f>
        <v>495022</v>
      </c>
      <c r="I15" s="1">
        <f>SUM(I4:I12)</f>
        <v>77610977</v>
      </c>
      <c r="J15" s="4">
        <f>H15/I15*100000</f>
        <v>637.82472420106239</v>
      </c>
    </row>
    <row r="17" spans="1:10">
      <c r="B17" t="s">
        <v>12</v>
      </c>
      <c r="C17" t="s">
        <v>13</v>
      </c>
      <c r="D17" t="s">
        <v>14</v>
      </c>
      <c r="E17" t="s">
        <v>12</v>
      </c>
      <c r="F17" t="s">
        <v>27</v>
      </c>
      <c r="G17" t="s">
        <v>14</v>
      </c>
      <c r="H17" t="s">
        <v>19</v>
      </c>
      <c r="I17" t="s">
        <v>20</v>
      </c>
    </row>
    <row r="18" spans="1:10">
      <c r="A18" t="s">
        <v>44</v>
      </c>
      <c r="B18" s="1">
        <f>B15</f>
        <v>130513</v>
      </c>
      <c r="C18" s="1">
        <f>C15</f>
        <v>14353440</v>
      </c>
      <c r="D18" s="4">
        <f>B18/C18*100000</f>
        <v>909.28028402947302</v>
      </c>
      <c r="E18" s="1">
        <f>E15+H15</f>
        <v>721694</v>
      </c>
      <c r="F18" s="1">
        <f>F15+I15</f>
        <v>97422441</v>
      </c>
      <c r="G18" s="4">
        <f>E18/F18*100000</f>
        <v>740.78825432017254</v>
      </c>
      <c r="H18" s="6">
        <f>G18/D18</f>
        <v>0.81469736816174154</v>
      </c>
      <c r="I18" s="7">
        <f>1-H18</f>
        <v>0.18530263183825846</v>
      </c>
      <c r="J18" s="4"/>
    </row>
    <row r="20" spans="1:10">
      <c r="B20" t="s">
        <v>12</v>
      </c>
      <c r="C20" t="s">
        <v>45</v>
      </c>
      <c r="D20" t="s">
        <v>14</v>
      </c>
      <c r="E20" t="s">
        <v>12</v>
      </c>
      <c r="F20" t="s">
        <v>16</v>
      </c>
      <c r="G20" t="s">
        <v>14</v>
      </c>
      <c r="H20" t="s">
        <v>19</v>
      </c>
      <c r="I20" t="s">
        <v>20</v>
      </c>
    </row>
    <row r="21" spans="1:10">
      <c r="A21" t="s">
        <v>44</v>
      </c>
      <c r="B21" s="1">
        <f>B15+E15</f>
        <v>357185</v>
      </c>
      <c r="C21" s="1">
        <f>C15+F15</f>
        <v>34164904</v>
      </c>
      <c r="D21" s="4">
        <f>B21/C21*100000</f>
        <v>1045.4734484253197</v>
      </c>
      <c r="E21" s="1">
        <f>H15</f>
        <v>495022</v>
      </c>
      <c r="F21" s="1">
        <f>I15</f>
        <v>77610977</v>
      </c>
      <c r="G21" s="4">
        <f>E21/F21*100000</f>
        <v>637.82472420106239</v>
      </c>
      <c r="H21" s="6">
        <f>G21/D21</f>
        <v>0.61008218349470933</v>
      </c>
      <c r="I21" s="7">
        <f>1-H21</f>
        <v>0.38991781650529067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C24CC-94FE-DE43-A7E4-835F47DDD733}">
  <dimension ref="A1:K21"/>
  <sheetViews>
    <sheetView workbookViewId="0"/>
  </sheetViews>
  <sheetFormatPr baseColWidth="10" defaultRowHeight="20"/>
  <sheetData>
    <row r="1" spans="1:11">
      <c r="A1" t="s">
        <v>54</v>
      </c>
    </row>
    <row r="2" spans="1:11">
      <c r="B2" t="s">
        <v>12</v>
      </c>
      <c r="C2" t="s">
        <v>13</v>
      </c>
      <c r="D2" t="s">
        <v>14</v>
      </c>
      <c r="E2" t="s">
        <v>12</v>
      </c>
      <c r="F2" t="s">
        <v>15</v>
      </c>
      <c r="G2" t="s">
        <v>14</v>
      </c>
      <c r="H2" t="s">
        <v>12</v>
      </c>
      <c r="I2" t="s">
        <v>16</v>
      </c>
      <c r="J2" t="s">
        <v>14</v>
      </c>
      <c r="K2" t="s">
        <v>17</v>
      </c>
    </row>
    <row r="3" spans="1:11">
      <c r="A3" t="s">
        <v>0</v>
      </c>
      <c r="B3" s="1">
        <v>142312</v>
      </c>
      <c r="C3" s="1">
        <v>10661366</v>
      </c>
      <c r="D3">
        <v>1334.8</v>
      </c>
    </row>
    <row r="4" spans="1:11">
      <c r="A4" t="s">
        <v>1</v>
      </c>
      <c r="B4" s="1">
        <v>29032</v>
      </c>
      <c r="C4" s="1">
        <v>2188505</v>
      </c>
      <c r="D4">
        <v>1326.6</v>
      </c>
      <c r="E4" s="1">
        <v>46576</v>
      </c>
      <c r="F4" s="1">
        <v>3653795</v>
      </c>
      <c r="G4">
        <v>1274.7</v>
      </c>
      <c r="H4" s="1">
        <v>22153</v>
      </c>
      <c r="I4" s="1">
        <v>3094663</v>
      </c>
      <c r="J4">
        <v>715.8</v>
      </c>
      <c r="K4" s="1">
        <v>33445</v>
      </c>
    </row>
    <row r="5" spans="1:11">
      <c r="A5" t="s">
        <v>2</v>
      </c>
      <c r="B5" s="1">
        <v>31161</v>
      </c>
      <c r="C5" s="1">
        <v>2403918</v>
      </c>
      <c r="D5">
        <v>1296.3</v>
      </c>
      <c r="E5" s="1">
        <v>57377</v>
      </c>
      <c r="F5" s="1">
        <v>4172212</v>
      </c>
      <c r="G5">
        <v>1375.2</v>
      </c>
      <c r="H5" s="1">
        <v>64850</v>
      </c>
      <c r="I5" s="1">
        <v>6147698</v>
      </c>
      <c r="J5">
        <v>1054.9000000000001</v>
      </c>
      <c r="K5" s="1">
        <v>43416</v>
      </c>
    </row>
    <row r="6" spans="1:11">
      <c r="A6" t="s">
        <v>3</v>
      </c>
      <c r="B6" s="1">
        <v>28014</v>
      </c>
      <c r="C6" s="1">
        <v>2817875</v>
      </c>
      <c r="D6">
        <v>994.2</v>
      </c>
      <c r="E6" s="1">
        <v>51511</v>
      </c>
      <c r="F6" s="1">
        <v>4042230</v>
      </c>
      <c r="G6">
        <v>1274.3</v>
      </c>
      <c r="H6" s="1">
        <v>72661</v>
      </c>
      <c r="I6" s="1">
        <v>7435826</v>
      </c>
      <c r="J6">
        <v>977.2</v>
      </c>
      <c r="K6" s="1">
        <v>46491</v>
      </c>
    </row>
    <row r="7" spans="1:11">
      <c r="A7" t="s">
        <v>4</v>
      </c>
      <c r="B7" s="1">
        <v>21447</v>
      </c>
      <c r="C7" s="1">
        <v>3156002</v>
      </c>
      <c r="D7">
        <v>679.6</v>
      </c>
      <c r="E7" s="1">
        <v>46397</v>
      </c>
      <c r="F7" s="1">
        <v>4067295</v>
      </c>
      <c r="G7">
        <v>1140.7</v>
      </c>
      <c r="H7" s="1">
        <v>96272</v>
      </c>
      <c r="I7" s="1">
        <v>11133273</v>
      </c>
      <c r="J7">
        <v>864.7</v>
      </c>
      <c r="K7" s="1">
        <v>46311</v>
      </c>
    </row>
    <row r="8" spans="1:11">
      <c r="A8" t="s">
        <v>5</v>
      </c>
      <c r="B8" s="1">
        <v>12638</v>
      </c>
      <c r="C8" s="1">
        <v>1232272</v>
      </c>
      <c r="D8">
        <v>1025.5999999999999</v>
      </c>
      <c r="E8" s="1">
        <v>22503</v>
      </c>
      <c r="F8" s="1">
        <v>2474289</v>
      </c>
      <c r="G8">
        <v>909.5</v>
      </c>
      <c r="H8" s="1">
        <v>84447</v>
      </c>
      <c r="I8" s="1">
        <v>13058644</v>
      </c>
      <c r="J8">
        <v>646.70000000000005</v>
      </c>
      <c r="K8" s="1">
        <v>30861</v>
      </c>
    </row>
    <row r="9" spans="1:11">
      <c r="A9" t="s">
        <v>6</v>
      </c>
      <c r="B9" s="1">
        <v>3011</v>
      </c>
      <c r="C9" s="1">
        <v>613625</v>
      </c>
      <c r="D9">
        <v>490.7</v>
      </c>
      <c r="E9" s="1">
        <v>4187</v>
      </c>
      <c r="F9" s="1">
        <v>575442</v>
      </c>
      <c r="G9">
        <v>727.6</v>
      </c>
      <c r="H9" s="1">
        <v>31051</v>
      </c>
      <c r="I9" s="1">
        <v>6209106</v>
      </c>
      <c r="J9">
        <v>500.1</v>
      </c>
      <c r="K9" s="1">
        <v>9820</v>
      </c>
    </row>
    <row r="10" spans="1:11">
      <c r="A10" t="s">
        <v>7</v>
      </c>
      <c r="B10" s="1">
        <v>1815</v>
      </c>
      <c r="C10" s="1">
        <v>1042000</v>
      </c>
      <c r="D10">
        <v>174.2</v>
      </c>
      <c r="E10" s="1">
        <v>2142</v>
      </c>
      <c r="F10" s="1">
        <v>348966</v>
      </c>
      <c r="G10">
        <v>613.79999999999995</v>
      </c>
      <c r="H10" s="1">
        <v>25295</v>
      </c>
      <c r="I10" s="1">
        <v>6693599</v>
      </c>
      <c r="J10">
        <v>377.9</v>
      </c>
      <c r="K10" s="1">
        <v>7710</v>
      </c>
    </row>
    <row r="11" spans="1:11">
      <c r="A11" t="s">
        <v>8</v>
      </c>
      <c r="B11" s="1">
        <v>2782</v>
      </c>
      <c r="C11" s="1">
        <v>862504</v>
      </c>
      <c r="D11">
        <v>322.5</v>
      </c>
      <c r="E11" s="1">
        <v>2854</v>
      </c>
      <c r="F11" s="1">
        <v>571087</v>
      </c>
      <c r="G11">
        <v>499.7</v>
      </c>
      <c r="H11" s="1">
        <v>40892</v>
      </c>
      <c r="I11" s="1">
        <v>14761040</v>
      </c>
      <c r="J11">
        <v>277</v>
      </c>
      <c r="K11" s="1">
        <v>12593</v>
      </c>
    </row>
    <row r="12" spans="1:11">
      <c r="A12" t="s">
        <v>9</v>
      </c>
      <c r="B12" s="1">
        <v>1864</v>
      </c>
      <c r="C12" s="1">
        <v>40255</v>
      </c>
      <c r="D12">
        <v>4630.5</v>
      </c>
      <c r="E12" s="1">
        <v>1936</v>
      </c>
      <c r="F12" s="1">
        <v>394766</v>
      </c>
      <c r="G12">
        <v>490.4</v>
      </c>
      <c r="H12" s="1">
        <v>22916</v>
      </c>
      <c r="I12" s="1">
        <v>8592454</v>
      </c>
      <c r="J12">
        <v>266.7</v>
      </c>
      <c r="K12" s="1">
        <v>8714</v>
      </c>
    </row>
    <row r="13" spans="1:11">
      <c r="A13" t="s">
        <v>10</v>
      </c>
      <c r="B13">
        <v>820</v>
      </c>
      <c r="C13" t="s">
        <v>11</v>
      </c>
      <c r="D13" t="s">
        <v>11</v>
      </c>
      <c r="E13">
        <v>791</v>
      </c>
      <c r="F13" s="1">
        <v>134534</v>
      </c>
      <c r="G13">
        <v>588</v>
      </c>
      <c r="H13" s="1">
        <v>9451</v>
      </c>
      <c r="I13" s="1">
        <v>2261986</v>
      </c>
      <c r="J13">
        <v>417.8</v>
      </c>
      <c r="K13" s="1">
        <v>3704</v>
      </c>
    </row>
    <row r="14" spans="1:11">
      <c r="B14" t="s">
        <v>12</v>
      </c>
      <c r="C14" t="s">
        <v>13</v>
      </c>
      <c r="D14" t="s">
        <v>14</v>
      </c>
      <c r="E14" t="s">
        <v>12</v>
      </c>
      <c r="F14" t="s">
        <v>15</v>
      </c>
      <c r="G14" t="s">
        <v>14</v>
      </c>
      <c r="H14" t="s">
        <v>12</v>
      </c>
      <c r="I14" t="s">
        <v>16</v>
      </c>
      <c r="J14" t="s">
        <v>14</v>
      </c>
      <c r="K14" t="s">
        <v>17</v>
      </c>
    </row>
    <row r="15" spans="1:11">
      <c r="A15" t="s">
        <v>44</v>
      </c>
      <c r="B15" s="1">
        <f>SUM(B4:B12)</f>
        <v>131764</v>
      </c>
      <c r="C15" s="1">
        <f>SUM(C4:C12)</f>
        <v>14356956</v>
      </c>
      <c r="D15" s="4">
        <f>B15/C15*100000</f>
        <v>917.77114870310936</v>
      </c>
      <c r="E15" s="1">
        <f>SUM(E4:E12)</f>
        <v>235483</v>
      </c>
      <c r="F15" s="1">
        <f>SUM(F4:F12)</f>
        <v>20300082</v>
      </c>
      <c r="G15" s="4">
        <f>E15/F15*100000</f>
        <v>1160.0100925700694</v>
      </c>
      <c r="H15" s="1">
        <f>SUM(H4:H12)</f>
        <v>460537</v>
      </c>
      <c r="I15" s="1">
        <f>SUM(I4:I12)</f>
        <v>77126303</v>
      </c>
      <c r="J15" s="4">
        <f>H15/I15*100000</f>
        <v>597.12054394724453</v>
      </c>
    </row>
    <row r="17" spans="1:10">
      <c r="B17" t="s">
        <v>12</v>
      </c>
      <c r="C17" t="s">
        <v>13</v>
      </c>
      <c r="D17" t="s">
        <v>14</v>
      </c>
      <c r="E17" t="s">
        <v>12</v>
      </c>
      <c r="F17" t="s">
        <v>27</v>
      </c>
      <c r="G17" t="s">
        <v>14</v>
      </c>
      <c r="H17" t="s">
        <v>19</v>
      </c>
      <c r="I17" t="s">
        <v>20</v>
      </c>
    </row>
    <row r="18" spans="1:10">
      <c r="A18" t="s">
        <v>44</v>
      </c>
      <c r="B18" s="1">
        <f>B15</f>
        <v>131764</v>
      </c>
      <c r="C18" s="1">
        <f>C15</f>
        <v>14356956</v>
      </c>
      <c r="D18" s="4">
        <f>B18/C18*100000</f>
        <v>917.77114870310936</v>
      </c>
      <c r="E18" s="1">
        <f>E15+H15</f>
        <v>696020</v>
      </c>
      <c r="F18" s="1">
        <f>F15+I15</f>
        <v>97426385</v>
      </c>
      <c r="G18" s="4">
        <f>E18/F18*100000</f>
        <v>714.40606156124954</v>
      </c>
      <c r="H18" s="6">
        <f>G18/D18</f>
        <v>0.77841416410917641</v>
      </c>
      <c r="I18" s="7">
        <f>1-H18</f>
        <v>0.22158583589082359</v>
      </c>
      <c r="J18" s="4"/>
    </row>
    <row r="20" spans="1:10">
      <c r="B20" t="s">
        <v>12</v>
      </c>
      <c r="C20" t="s">
        <v>45</v>
      </c>
      <c r="D20" t="s">
        <v>14</v>
      </c>
      <c r="E20" t="s">
        <v>12</v>
      </c>
      <c r="F20" t="s">
        <v>16</v>
      </c>
      <c r="G20" t="s">
        <v>14</v>
      </c>
      <c r="H20" t="s">
        <v>19</v>
      </c>
      <c r="I20" t="s">
        <v>20</v>
      </c>
    </row>
    <row r="21" spans="1:10">
      <c r="A21" t="s">
        <v>44</v>
      </c>
      <c r="B21" s="1">
        <f>B15+E15</f>
        <v>367247</v>
      </c>
      <c r="C21" s="1">
        <f>C15+F15</f>
        <v>34657038</v>
      </c>
      <c r="D21" s="4">
        <f>B21/C21*100000</f>
        <v>1059.6606669040789</v>
      </c>
      <c r="E21" s="1">
        <f>H15</f>
        <v>460537</v>
      </c>
      <c r="F21" s="1">
        <f>I15</f>
        <v>77126303</v>
      </c>
      <c r="G21" s="4">
        <f>E21/F21*100000</f>
        <v>597.12054394724453</v>
      </c>
      <c r="H21" s="6">
        <f>G21/D21</f>
        <v>0.56350165916019246</v>
      </c>
      <c r="I21" s="7">
        <f>1-H21</f>
        <v>0.43649834083980754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40E34-C12B-CF43-891B-FC20EA154E51}">
  <dimension ref="A1:K21"/>
  <sheetViews>
    <sheetView workbookViewId="0">
      <selection activeCell="A14" sqref="A14:K21"/>
    </sheetView>
  </sheetViews>
  <sheetFormatPr baseColWidth="10" defaultRowHeight="20"/>
  <sheetData>
    <row r="1" spans="1:11">
      <c r="A1" s="8" t="s">
        <v>48</v>
      </c>
    </row>
    <row r="2" spans="1:11">
      <c r="B2" t="s">
        <v>12</v>
      </c>
      <c r="C2" t="s">
        <v>13</v>
      </c>
      <c r="D2" t="s">
        <v>14</v>
      </c>
      <c r="E2" t="s">
        <v>12</v>
      </c>
      <c r="F2" t="s">
        <v>15</v>
      </c>
      <c r="G2" t="s">
        <v>14</v>
      </c>
      <c r="H2" t="s">
        <v>12</v>
      </c>
      <c r="I2" t="s">
        <v>16</v>
      </c>
      <c r="J2" t="s">
        <v>14</v>
      </c>
      <c r="K2" t="s">
        <v>17</v>
      </c>
    </row>
    <row r="3" spans="1:11">
      <c r="A3" t="s">
        <v>0</v>
      </c>
      <c r="B3" s="1">
        <v>116148</v>
      </c>
      <c r="C3" s="1">
        <v>10689005</v>
      </c>
      <c r="D3">
        <v>1086.5999999999999</v>
      </c>
    </row>
    <row r="4" spans="1:11">
      <c r="A4" t="s">
        <v>1</v>
      </c>
      <c r="B4" s="1">
        <v>28292</v>
      </c>
      <c r="C4" s="1">
        <v>2183017</v>
      </c>
      <c r="D4">
        <v>1296</v>
      </c>
      <c r="E4" s="1">
        <v>44271</v>
      </c>
      <c r="F4" s="1">
        <v>3766661</v>
      </c>
      <c r="G4">
        <v>1175.3</v>
      </c>
      <c r="H4" s="1">
        <v>18936</v>
      </c>
      <c r="I4" s="1">
        <v>2990448</v>
      </c>
      <c r="J4">
        <v>633.20000000000005</v>
      </c>
      <c r="K4" s="1">
        <v>31138</v>
      </c>
    </row>
    <row r="5" spans="1:11">
      <c r="A5" t="s">
        <v>2</v>
      </c>
      <c r="B5" s="1">
        <v>25208</v>
      </c>
      <c r="C5" s="1">
        <v>2404840</v>
      </c>
      <c r="D5">
        <v>1048.2</v>
      </c>
      <c r="E5" s="1">
        <v>48401</v>
      </c>
      <c r="F5" s="1">
        <v>4247454</v>
      </c>
      <c r="G5">
        <v>1139.5</v>
      </c>
      <c r="H5" s="1">
        <v>52240</v>
      </c>
      <c r="I5" s="1">
        <v>6071173</v>
      </c>
      <c r="J5">
        <v>860.5</v>
      </c>
      <c r="K5" s="1">
        <v>35646</v>
      </c>
    </row>
    <row r="6" spans="1:11">
      <c r="A6" t="s">
        <v>3</v>
      </c>
      <c r="B6" s="1">
        <v>21543</v>
      </c>
      <c r="C6" s="1">
        <v>2814164</v>
      </c>
      <c r="D6">
        <v>765.5</v>
      </c>
      <c r="E6" s="1">
        <v>40603</v>
      </c>
      <c r="F6" s="1">
        <v>4130352</v>
      </c>
      <c r="G6">
        <v>983</v>
      </c>
      <c r="H6" s="1">
        <v>54567</v>
      </c>
      <c r="I6" s="1">
        <v>7351289</v>
      </c>
      <c r="J6">
        <v>742.3</v>
      </c>
      <c r="K6" s="1">
        <v>35198</v>
      </c>
    </row>
    <row r="7" spans="1:11">
      <c r="A7" t="s">
        <v>4</v>
      </c>
      <c r="B7" s="1">
        <v>16056</v>
      </c>
      <c r="C7" s="1">
        <v>3148987</v>
      </c>
      <c r="D7">
        <v>509.9</v>
      </c>
      <c r="E7" s="1">
        <v>35760</v>
      </c>
      <c r="F7" s="1">
        <v>4165890</v>
      </c>
      <c r="G7">
        <v>858.4</v>
      </c>
      <c r="H7" s="1">
        <v>70422</v>
      </c>
      <c r="I7" s="1">
        <v>11041685</v>
      </c>
      <c r="J7">
        <v>637.79999999999995</v>
      </c>
      <c r="K7" s="1">
        <v>34483</v>
      </c>
    </row>
    <row r="8" spans="1:11">
      <c r="A8" t="s">
        <v>5</v>
      </c>
      <c r="B8" s="1">
        <v>8628</v>
      </c>
      <c r="C8" s="1">
        <v>1242177</v>
      </c>
      <c r="D8">
        <v>694.6</v>
      </c>
      <c r="E8" s="1">
        <v>16136</v>
      </c>
      <c r="F8" s="1">
        <v>2538268</v>
      </c>
      <c r="G8">
        <v>635.70000000000005</v>
      </c>
      <c r="H8" s="1">
        <v>59910</v>
      </c>
      <c r="I8" s="1">
        <v>12984816</v>
      </c>
      <c r="J8">
        <v>461.4</v>
      </c>
      <c r="K8" s="1">
        <v>21653</v>
      </c>
    </row>
    <row r="9" spans="1:11">
      <c r="A9" t="s">
        <v>6</v>
      </c>
      <c r="B9" s="1">
        <v>2032</v>
      </c>
      <c r="C9" s="1">
        <v>614619</v>
      </c>
      <c r="D9">
        <v>330.6</v>
      </c>
      <c r="E9" s="1">
        <v>3007</v>
      </c>
      <c r="F9" s="1">
        <v>591522</v>
      </c>
      <c r="G9">
        <v>508.3</v>
      </c>
      <c r="H9" s="1">
        <v>21441</v>
      </c>
      <c r="I9" s="1">
        <v>6192067</v>
      </c>
      <c r="J9">
        <v>346.3</v>
      </c>
      <c r="K9" s="1">
        <v>6731</v>
      </c>
    </row>
    <row r="10" spans="1:11">
      <c r="A10" t="s">
        <v>7</v>
      </c>
      <c r="B10" s="1">
        <v>1232</v>
      </c>
      <c r="C10" s="1">
        <v>1037978</v>
      </c>
      <c r="D10">
        <v>118.7</v>
      </c>
      <c r="E10" s="1">
        <v>1497</v>
      </c>
      <c r="F10" s="1">
        <v>356695</v>
      </c>
      <c r="G10">
        <v>419.7</v>
      </c>
      <c r="H10" s="1">
        <v>17562</v>
      </c>
      <c r="I10" s="1">
        <v>6689832</v>
      </c>
      <c r="J10">
        <v>262.5</v>
      </c>
      <c r="K10" s="1">
        <v>5365</v>
      </c>
    </row>
    <row r="11" spans="1:11">
      <c r="A11" t="s">
        <v>8</v>
      </c>
      <c r="B11" s="1">
        <v>1783</v>
      </c>
      <c r="C11" s="1">
        <v>864644</v>
      </c>
      <c r="D11">
        <v>206.2</v>
      </c>
      <c r="E11" s="1">
        <v>1962</v>
      </c>
      <c r="F11" s="1">
        <v>584554</v>
      </c>
      <c r="G11">
        <v>335.6</v>
      </c>
      <c r="H11" s="1">
        <v>27554</v>
      </c>
      <c r="I11" s="1">
        <v>14745494</v>
      </c>
      <c r="J11">
        <v>186.9</v>
      </c>
      <c r="K11" s="1">
        <v>8343</v>
      </c>
    </row>
    <row r="12" spans="1:11">
      <c r="A12" t="s">
        <v>9</v>
      </c>
      <c r="B12" s="1">
        <v>1152</v>
      </c>
      <c r="C12" s="1">
        <v>46296</v>
      </c>
      <c r="D12">
        <v>2488.3000000000002</v>
      </c>
      <c r="E12" s="1">
        <v>1371</v>
      </c>
      <c r="F12" s="1">
        <v>405156</v>
      </c>
      <c r="G12">
        <v>338.4</v>
      </c>
      <c r="H12" s="1">
        <v>14720</v>
      </c>
      <c r="I12" s="1">
        <v>8576060</v>
      </c>
      <c r="J12">
        <v>171.6</v>
      </c>
      <c r="K12" s="1">
        <v>5514</v>
      </c>
    </row>
    <row r="13" spans="1:11">
      <c r="A13" t="s">
        <v>10</v>
      </c>
      <c r="B13">
        <v>540</v>
      </c>
      <c r="C13" t="s">
        <v>11</v>
      </c>
      <c r="D13" t="s">
        <v>11</v>
      </c>
      <c r="E13">
        <v>575</v>
      </c>
      <c r="F13" s="1">
        <v>138716</v>
      </c>
      <c r="G13">
        <v>414.5</v>
      </c>
      <c r="H13" s="1">
        <v>5688</v>
      </c>
      <c r="I13" s="1">
        <v>2255171</v>
      </c>
      <c r="J13">
        <v>252.2</v>
      </c>
      <c r="K13" s="1">
        <v>2340</v>
      </c>
    </row>
    <row r="14" spans="1:11">
      <c r="B14" t="s">
        <v>12</v>
      </c>
      <c r="C14" t="s">
        <v>13</v>
      </c>
      <c r="D14" t="s">
        <v>14</v>
      </c>
      <c r="E14" t="s">
        <v>12</v>
      </c>
      <c r="F14" t="s">
        <v>15</v>
      </c>
      <c r="G14" t="s">
        <v>14</v>
      </c>
      <c r="H14" t="s">
        <v>12</v>
      </c>
      <c r="I14" t="s">
        <v>16</v>
      </c>
      <c r="J14" t="s">
        <v>14</v>
      </c>
      <c r="K14" t="s">
        <v>17</v>
      </c>
    </row>
    <row r="15" spans="1:11">
      <c r="A15" t="s">
        <v>22</v>
      </c>
      <c r="B15" s="1">
        <f>SUM(B4:B12)</f>
        <v>105926</v>
      </c>
      <c r="C15" s="1">
        <f>SUM(C4:C12)</f>
        <v>14356722</v>
      </c>
      <c r="D15" s="4">
        <f>B15/C15*100000</f>
        <v>737.81466270643114</v>
      </c>
      <c r="E15" s="1">
        <f>SUM(E4:E12)</f>
        <v>193008</v>
      </c>
      <c r="F15" s="1">
        <f>SUM(F4:F12)</f>
        <v>20786552</v>
      </c>
      <c r="G15" s="4">
        <f>E15/F15*100000</f>
        <v>928.52340301556501</v>
      </c>
      <c r="H15" s="1">
        <f>SUM(H4:H12)</f>
        <v>337352</v>
      </c>
      <c r="I15" s="1">
        <f>SUM(I4:I12)</f>
        <v>76642864</v>
      </c>
      <c r="J15" s="4">
        <f>H15/I15*100000</f>
        <v>440.16100442175542</v>
      </c>
    </row>
    <row r="17" spans="1:10">
      <c r="B17" t="s">
        <v>12</v>
      </c>
      <c r="C17" t="s">
        <v>13</v>
      </c>
      <c r="D17" t="s">
        <v>14</v>
      </c>
      <c r="E17" t="s">
        <v>12</v>
      </c>
      <c r="F17" t="s">
        <v>27</v>
      </c>
      <c r="G17" t="s">
        <v>14</v>
      </c>
      <c r="H17" t="s">
        <v>19</v>
      </c>
      <c r="I17" t="s">
        <v>20</v>
      </c>
    </row>
    <row r="18" spans="1:10">
      <c r="A18" t="s">
        <v>22</v>
      </c>
      <c r="B18" s="1">
        <f>B15</f>
        <v>105926</v>
      </c>
      <c r="C18" s="1">
        <f>C15</f>
        <v>14356722</v>
      </c>
      <c r="D18" s="4">
        <f>B18/C18*100000</f>
        <v>737.81466270643114</v>
      </c>
      <c r="E18" s="1">
        <f>E15+H15</f>
        <v>530360</v>
      </c>
      <c r="F18" s="1">
        <f>F15+I15</f>
        <v>97429416</v>
      </c>
      <c r="G18" s="4">
        <f>E18/F18*100000</f>
        <v>544.3530524703134</v>
      </c>
      <c r="H18" s="6">
        <f>G18/D18</f>
        <v>0.73779104697314191</v>
      </c>
      <c r="I18" s="7">
        <f>1-H18</f>
        <v>0.26220895302685809</v>
      </c>
      <c r="J18" s="4"/>
    </row>
    <row r="20" spans="1:10">
      <c r="B20" t="s">
        <v>12</v>
      </c>
      <c r="C20" t="s">
        <v>45</v>
      </c>
      <c r="D20" t="s">
        <v>14</v>
      </c>
      <c r="E20" t="s">
        <v>12</v>
      </c>
      <c r="F20" t="s">
        <v>16</v>
      </c>
      <c r="G20" t="s">
        <v>14</v>
      </c>
      <c r="H20" t="s">
        <v>19</v>
      </c>
      <c r="I20" t="s">
        <v>20</v>
      </c>
    </row>
    <row r="21" spans="1:10">
      <c r="A21" t="s">
        <v>44</v>
      </c>
      <c r="B21" s="1">
        <f>B15+E15</f>
        <v>298934</v>
      </c>
      <c r="C21" s="1">
        <f>C15+F15</f>
        <v>35143274</v>
      </c>
      <c r="D21" s="4">
        <f>B21/C21*100000</f>
        <v>850.61511343536188</v>
      </c>
      <c r="E21" s="1">
        <f>H15</f>
        <v>337352</v>
      </c>
      <c r="F21" s="1">
        <f>I15</f>
        <v>76642864</v>
      </c>
      <c r="G21" s="4">
        <f>E21/F21*100000</f>
        <v>440.16100442175542</v>
      </c>
      <c r="H21" s="6">
        <f>G21/D21</f>
        <v>0.51746200775117457</v>
      </c>
      <c r="I21" s="7">
        <f>1-H21</f>
        <v>0.48253799224882543</v>
      </c>
    </row>
  </sheetData>
  <phoneticPr fontId="1"/>
  <hyperlinks>
    <hyperlink ref="A1" r:id="rId1" xr:uid="{615152FD-52A3-E24B-9473-DB9D354902D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55ACD-1CC9-C940-900D-EAD55B741142}">
  <dimension ref="A1:K21"/>
  <sheetViews>
    <sheetView workbookViewId="0">
      <selection activeCell="I15" sqref="I15"/>
    </sheetView>
  </sheetViews>
  <sheetFormatPr baseColWidth="10" defaultRowHeight="20"/>
  <sheetData>
    <row r="1" spans="1:11">
      <c r="A1" t="s">
        <v>42</v>
      </c>
    </row>
    <row r="2" spans="1:11">
      <c r="B2" t="s">
        <v>12</v>
      </c>
      <c r="C2" t="s">
        <v>13</v>
      </c>
      <c r="D2" t="s">
        <v>14</v>
      </c>
      <c r="E2" t="s">
        <v>12</v>
      </c>
      <c r="F2" t="s">
        <v>15</v>
      </c>
      <c r="G2" t="s">
        <v>14</v>
      </c>
      <c r="H2" t="s">
        <v>12</v>
      </c>
      <c r="I2" t="s">
        <v>16</v>
      </c>
      <c r="J2" t="s">
        <v>14</v>
      </c>
      <c r="K2" t="s">
        <v>17</v>
      </c>
    </row>
    <row r="3" spans="1:11">
      <c r="A3" t="s">
        <v>0</v>
      </c>
      <c r="B3" s="1">
        <v>83304</v>
      </c>
      <c r="C3" s="1">
        <v>10702008</v>
      </c>
      <c r="D3">
        <v>778.4</v>
      </c>
    </row>
    <row r="4" spans="1:11">
      <c r="A4" t="s">
        <v>1</v>
      </c>
      <c r="B4" s="1">
        <v>19220</v>
      </c>
      <c r="C4" s="1">
        <v>2177023</v>
      </c>
      <c r="D4">
        <v>882.9</v>
      </c>
      <c r="E4" s="1">
        <v>30575</v>
      </c>
      <c r="F4" s="1">
        <v>3846574</v>
      </c>
      <c r="G4">
        <v>794.9</v>
      </c>
      <c r="H4" s="1">
        <v>11699</v>
      </c>
      <c r="I4" s="1">
        <v>2917567</v>
      </c>
      <c r="J4">
        <v>401</v>
      </c>
      <c r="K4" s="1">
        <v>19190</v>
      </c>
    </row>
    <row r="5" spans="1:11">
      <c r="A5" t="s">
        <v>2</v>
      </c>
      <c r="B5" s="1">
        <v>15855</v>
      </c>
      <c r="C5" s="1">
        <v>2403781</v>
      </c>
      <c r="D5">
        <v>659.6</v>
      </c>
      <c r="E5" s="1">
        <v>31268</v>
      </c>
      <c r="F5" s="1">
        <v>4306981</v>
      </c>
      <c r="G5">
        <v>726</v>
      </c>
      <c r="H5" s="1">
        <v>31015</v>
      </c>
      <c r="I5" s="1">
        <v>6012155</v>
      </c>
      <c r="J5">
        <v>515.9</v>
      </c>
      <c r="K5" s="1">
        <v>19497</v>
      </c>
    </row>
    <row r="6" spans="1:11">
      <c r="A6" t="s">
        <v>3</v>
      </c>
      <c r="B6" s="1">
        <v>13648</v>
      </c>
      <c r="C6" s="1">
        <v>2811723</v>
      </c>
      <c r="D6">
        <v>485.4</v>
      </c>
      <c r="E6" s="1">
        <v>26493</v>
      </c>
      <c r="F6" s="1">
        <v>4202769</v>
      </c>
      <c r="G6">
        <v>630.4</v>
      </c>
      <c r="H6" s="1">
        <v>33461</v>
      </c>
      <c r="I6" s="1">
        <v>7281233</v>
      </c>
      <c r="J6">
        <v>459.6</v>
      </c>
      <c r="K6" s="1">
        <v>20447</v>
      </c>
    </row>
    <row r="7" spans="1:11">
      <c r="A7" t="s">
        <v>4</v>
      </c>
      <c r="B7" s="1">
        <v>9882</v>
      </c>
      <c r="C7" s="1">
        <v>3141838</v>
      </c>
      <c r="D7">
        <v>314.5</v>
      </c>
      <c r="E7" s="1">
        <v>22562</v>
      </c>
      <c r="F7" s="1">
        <v>4249005</v>
      </c>
      <c r="G7">
        <v>531</v>
      </c>
      <c r="H7" s="1">
        <v>41775</v>
      </c>
      <c r="I7" s="1">
        <v>10965616</v>
      </c>
      <c r="J7">
        <v>381</v>
      </c>
      <c r="K7" s="1">
        <v>19536</v>
      </c>
    </row>
    <row r="8" spans="1:11">
      <c r="A8" t="s">
        <v>5</v>
      </c>
      <c r="B8" s="1">
        <v>5479</v>
      </c>
      <c r="C8" s="1">
        <v>1251177</v>
      </c>
      <c r="D8">
        <v>437.9</v>
      </c>
      <c r="E8" s="1">
        <v>10391</v>
      </c>
      <c r="F8" s="1">
        <v>2591318</v>
      </c>
      <c r="G8">
        <v>401</v>
      </c>
      <c r="H8" s="1">
        <v>35955</v>
      </c>
      <c r="I8" s="1">
        <v>12922885</v>
      </c>
      <c r="J8">
        <v>278.2</v>
      </c>
      <c r="K8" s="1">
        <v>12128</v>
      </c>
    </row>
    <row r="9" spans="1:11">
      <c r="A9" t="s">
        <v>6</v>
      </c>
      <c r="B9" s="1">
        <v>1262</v>
      </c>
      <c r="C9" s="1">
        <v>616652</v>
      </c>
      <c r="D9">
        <v>204.7</v>
      </c>
      <c r="E9" s="1">
        <v>1988</v>
      </c>
      <c r="F9" s="1">
        <v>604356</v>
      </c>
      <c r="G9">
        <v>328.9</v>
      </c>
      <c r="H9" s="1">
        <v>13225</v>
      </c>
      <c r="I9" s="1">
        <v>6177151</v>
      </c>
      <c r="J9">
        <v>214.1</v>
      </c>
      <c r="K9" s="1">
        <v>3754</v>
      </c>
    </row>
    <row r="10" spans="1:11">
      <c r="A10" t="s">
        <v>7</v>
      </c>
      <c r="B10">
        <v>687</v>
      </c>
      <c r="C10" s="1">
        <v>1033539</v>
      </c>
      <c r="D10">
        <v>66.5</v>
      </c>
      <c r="E10">
        <v>953</v>
      </c>
      <c r="F10" s="1">
        <v>363017</v>
      </c>
      <c r="G10">
        <v>262.5</v>
      </c>
      <c r="H10" s="1">
        <v>10665</v>
      </c>
      <c r="I10" s="1">
        <v>6687911</v>
      </c>
      <c r="J10">
        <v>159.5</v>
      </c>
      <c r="K10" s="1">
        <v>3109</v>
      </c>
    </row>
    <row r="11" spans="1:11">
      <c r="A11" t="s">
        <v>8</v>
      </c>
      <c r="B11" s="1">
        <v>1179</v>
      </c>
      <c r="C11" s="1">
        <v>865189</v>
      </c>
      <c r="D11">
        <v>136.30000000000001</v>
      </c>
      <c r="E11" s="1">
        <v>1342</v>
      </c>
      <c r="F11" s="1">
        <v>595475</v>
      </c>
      <c r="G11">
        <v>225.4</v>
      </c>
      <c r="H11" s="1">
        <v>17222</v>
      </c>
      <c r="I11" s="1">
        <v>14734058</v>
      </c>
      <c r="J11">
        <v>116.9</v>
      </c>
      <c r="K11" s="1">
        <v>4954</v>
      </c>
    </row>
    <row r="12" spans="1:11">
      <c r="A12" t="s">
        <v>9</v>
      </c>
      <c r="B12">
        <v>626</v>
      </c>
      <c r="C12" s="1">
        <v>51335</v>
      </c>
      <c r="D12">
        <v>1219.4000000000001</v>
      </c>
      <c r="E12">
        <v>812</v>
      </c>
      <c r="F12" s="1">
        <v>413436</v>
      </c>
      <c r="G12">
        <v>196.4</v>
      </c>
      <c r="H12" s="1">
        <v>8732</v>
      </c>
      <c r="I12" s="1">
        <v>8562739</v>
      </c>
      <c r="J12">
        <v>102</v>
      </c>
      <c r="K12" s="1">
        <v>3081</v>
      </c>
    </row>
    <row r="13" spans="1:11">
      <c r="A13" t="s">
        <v>10</v>
      </c>
      <c r="B13">
        <v>277</v>
      </c>
      <c r="C13" t="s">
        <v>11</v>
      </c>
      <c r="D13" t="s">
        <v>11</v>
      </c>
      <c r="E13">
        <v>310</v>
      </c>
      <c r="F13" s="1">
        <v>141847</v>
      </c>
      <c r="G13">
        <v>218.5</v>
      </c>
      <c r="H13" s="1">
        <v>3291</v>
      </c>
      <c r="I13" s="1">
        <v>2249696</v>
      </c>
      <c r="J13">
        <v>146.30000000000001</v>
      </c>
      <c r="K13" s="1">
        <v>1467</v>
      </c>
    </row>
    <row r="14" spans="1:11">
      <c r="B14" t="s">
        <v>12</v>
      </c>
      <c r="C14" t="s">
        <v>13</v>
      </c>
      <c r="D14" t="s">
        <v>14</v>
      </c>
      <c r="E14" t="s">
        <v>12</v>
      </c>
      <c r="F14" t="s">
        <v>15</v>
      </c>
      <c r="G14" t="s">
        <v>14</v>
      </c>
      <c r="H14" t="s">
        <v>12</v>
      </c>
      <c r="I14" t="s">
        <v>16</v>
      </c>
      <c r="J14" t="s">
        <v>14</v>
      </c>
      <c r="K14" t="s">
        <v>17</v>
      </c>
    </row>
    <row r="15" spans="1:11">
      <c r="A15" t="s">
        <v>22</v>
      </c>
      <c r="B15" s="1">
        <f>SUM(B4:B12)</f>
        <v>67838</v>
      </c>
      <c r="C15" s="1">
        <f>SUM(C4:C12)</f>
        <v>14352257</v>
      </c>
      <c r="D15" s="4">
        <f>B15/C15*100000</f>
        <v>472.6643342576711</v>
      </c>
      <c r="E15" s="1">
        <f>SUM(E4:E12)</f>
        <v>126384</v>
      </c>
      <c r="F15" s="1">
        <f>SUM(F4:F12)</f>
        <v>21172931</v>
      </c>
      <c r="G15" s="4">
        <f>E15/F15*100000</f>
        <v>596.91310570085932</v>
      </c>
      <c r="H15" s="1">
        <f>SUM(H4:H12)</f>
        <v>203749</v>
      </c>
      <c r="I15" s="1">
        <f>SUM(I4:I12)</f>
        <v>76261315</v>
      </c>
      <c r="J15" s="4">
        <f>H15/I15*100000</f>
        <v>267.17215668258535</v>
      </c>
    </row>
    <row r="17" spans="1:10">
      <c r="B17" t="s">
        <v>12</v>
      </c>
      <c r="C17" t="s">
        <v>13</v>
      </c>
      <c r="D17" t="s">
        <v>14</v>
      </c>
      <c r="E17" t="s">
        <v>12</v>
      </c>
      <c r="F17" t="s">
        <v>27</v>
      </c>
      <c r="G17" t="s">
        <v>14</v>
      </c>
      <c r="H17" t="s">
        <v>19</v>
      </c>
      <c r="I17" t="s">
        <v>20</v>
      </c>
    </row>
    <row r="18" spans="1:10">
      <c r="A18" t="s">
        <v>22</v>
      </c>
      <c r="B18" s="1">
        <f>B15</f>
        <v>67838</v>
      </c>
      <c r="C18" s="1">
        <f>C15</f>
        <v>14352257</v>
      </c>
      <c r="D18" s="4">
        <f>B18/C18*100000</f>
        <v>472.6643342576711</v>
      </c>
      <c r="E18" s="1">
        <f>E15+H15</f>
        <v>330133</v>
      </c>
      <c r="F18" s="1">
        <f>F15+I15</f>
        <v>97434246</v>
      </c>
      <c r="G18" s="4">
        <f>E18/F18*100000</f>
        <v>338.82645327803942</v>
      </c>
      <c r="H18" s="6">
        <f>G18/D18</f>
        <v>0.71684370645433448</v>
      </c>
      <c r="I18" s="7">
        <f>1-H18</f>
        <v>0.28315629354566552</v>
      </c>
      <c r="J18" s="4"/>
    </row>
    <row r="20" spans="1:10">
      <c r="B20" t="s">
        <v>12</v>
      </c>
      <c r="C20" t="s">
        <v>45</v>
      </c>
      <c r="D20" t="s">
        <v>14</v>
      </c>
      <c r="E20" t="s">
        <v>12</v>
      </c>
      <c r="F20" t="s">
        <v>16</v>
      </c>
      <c r="G20" t="s">
        <v>14</v>
      </c>
      <c r="H20" t="s">
        <v>19</v>
      </c>
      <c r="I20" t="s">
        <v>20</v>
      </c>
    </row>
    <row r="21" spans="1:10">
      <c r="A21" t="s">
        <v>44</v>
      </c>
      <c r="B21" s="1">
        <f>B15+E15</f>
        <v>194222</v>
      </c>
      <c r="C21" s="1">
        <f>C15+F15</f>
        <v>35525188</v>
      </c>
      <c r="D21" s="4">
        <f>B21/C21*100000</f>
        <v>546.71631857373984</v>
      </c>
      <c r="E21" s="1">
        <f>H15</f>
        <v>203749</v>
      </c>
      <c r="F21" s="1">
        <f>I15</f>
        <v>76261315</v>
      </c>
      <c r="G21" s="4">
        <f>E21/F21*100000</f>
        <v>267.17215668258535</v>
      </c>
      <c r="H21" s="6">
        <f>G21/D21</f>
        <v>0.48868516926580413</v>
      </c>
      <c r="I21" s="7">
        <f>1-H21</f>
        <v>0.51131483073419592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C3266-9902-5243-AAA0-969E5D3E9A2A}">
  <dimension ref="A1:K21"/>
  <sheetViews>
    <sheetView workbookViewId="0">
      <selection activeCell="I15" sqref="I15"/>
    </sheetView>
  </sheetViews>
  <sheetFormatPr baseColWidth="10" defaultRowHeight="20"/>
  <sheetData>
    <row r="1" spans="1:11">
      <c r="A1" s="8" t="s">
        <v>30</v>
      </c>
    </row>
    <row r="2" spans="1:11">
      <c r="B2" t="s">
        <v>12</v>
      </c>
      <c r="C2" t="s">
        <v>13</v>
      </c>
      <c r="D2" t="s">
        <v>14</v>
      </c>
      <c r="E2" t="s">
        <v>12</v>
      </c>
      <c r="F2" t="s">
        <v>15</v>
      </c>
      <c r="G2" t="s">
        <v>14</v>
      </c>
      <c r="H2" t="s">
        <v>12</v>
      </c>
      <c r="I2" t="s">
        <v>16</v>
      </c>
      <c r="J2" t="s">
        <v>14</v>
      </c>
      <c r="K2" t="s">
        <v>17</v>
      </c>
    </row>
    <row r="3" spans="1:11">
      <c r="A3" t="s">
        <v>0</v>
      </c>
      <c r="B3" s="1">
        <v>8789</v>
      </c>
      <c r="C3" s="1">
        <v>10725209</v>
      </c>
      <c r="D3">
        <v>81.900000000000006</v>
      </c>
    </row>
    <row r="4" spans="1:11">
      <c r="A4" t="s">
        <v>1</v>
      </c>
      <c r="B4" s="1">
        <v>1622</v>
      </c>
      <c r="C4" s="1">
        <v>2156478</v>
      </c>
      <c r="D4">
        <v>75.2</v>
      </c>
      <c r="E4" s="1">
        <v>2579</v>
      </c>
      <c r="F4" s="1">
        <v>3994062</v>
      </c>
      <c r="G4">
        <v>64.599999999999994</v>
      </c>
      <c r="H4">
        <v>851</v>
      </c>
      <c r="I4" s="1">
        <v>2789679</v>
      </c>
      <c r="J4">
        <v>30.5</v>
      </c>
      <c r="K4" s="1">
        <v>1789</v>
      </c>
    </row>
    <row r="5" spans="1:11">
      <c r="A5" t="s">
        <v>2</v>
      </c>
      <c r="B5" s="1">
        <v>1480</v>
      </c>
      <c r="C5" s="1">
        <v>2408945</v>
      </c>
      <c r="D5">
        <v>61.4</v>
      </c>
      <c r="E5" s="1">
        <v>2955</v>
      </c>
      <c r="F5" s="1">
        <v>4434423</v>
      </c>
      <c r="G5">
        <v>66.599999999999994</v>
      </c>
      <c r="H5" s="1">
        <v>2543</v>
      </c>
      <c r="I5" s="1">
        <v>5878647</v>
      </c>
      <c r="J5">
        <v>43.3</v>
      </c>
      <c r="K5" s="1">
        <v>1849</v>
      </c>
    </row>
    <row r="6" spans="1:11">
      <c r="A6" t="s">
        <v>3</v>
      </c>
      <c r="B6" s="1">
        <v>1353</v>
      </c>
      <c r="C6" s="1">
        <v>2803674</v>
      </c>
      <c r="D6">
        <v>48.3</v>
      </c>
      <c r="E6" s="1">
        <v>2521</v>
      </c>
      <c r="F6" s="1">
        <v>4360255</v>
      </c>
      <c r="G6">
        <v>57.8</v>
      </c>
      <c r="H6" s="1">
        <v>2958</v>
      </c>
      <c r="I6" s="1">
        <v>7130904</v>
      </c>
      <c r="J6">
        <v>41.5</v>
      </c>
      <c r="K6" s="1">
        <v>2168</v>
      </c>
    </row>
    <row r="7" spans="1:11">
      <c r="A7" t="s">
        <v>4</v>
      </c>
      <c r="B7">
        <v>927</v>
      </c>
      <c r="C7" s="1">
        <v>3126386</v>
      </c>
      <c r="D7">
        <v>29.7</v>
      </c>
      <c r="E7" s="1">
        <v>2212</v>
      </c>
      <c r="F7" s="1">
        <v>4422011</v>
      </c>
      <c r="G7">
        <v>50</v>
      </c>
      <c r="H7" s="1">
        <v>3569</v>
      </c>
      <c r="I7" s="1">
        <v>10807426</v>
      </c>
      <c r="J7">
        <v>33</v>
      </c>
      <c r="K7" s="1">
        <v>1873</v>
      </c>
    </row>
    <row r="8" spans="1:11">
      <c r="A8" t="s">
        <v>5</v>
      </c>
      <c r="B8">
        <v>517</v>
      </c>
      <c r="C8" s="1">
        <v>1273933</v>
      </c>
      <c r="D8">
        <v>40.6</v>
      </c>
      <c r="E8" s="1">
        <v>1012</v>
      </c>
      <c r="F8" s="1">
        <v>2700416</v>
      </c>
      <c r="G8">
        <v>37.5</v>
      </c>
      <c r="H8" s="1">
        <v>3017</v>
      </c>
      <c r="I8" s="1">
        <v>12790736</v>
      </c>
      <c r="J8">
        <v>23.6</v>
      </c>
      <c r="K8" s="1">
        <v>1154</v>
      </c>
    </row>
    <row r="9" spans="1:11">
      <c r="A9" t="s">
        <v>6</v>
      </c>
      <c r="B9">
        <v>144</v>
      </c>
      <c r="C9" s="1">
        <v>619402</v>
      </c>
      <c r="D9">
        <v>23.2</v>
      </c>
      <c r="E9">
        <v>202</v>
      </c>
      <c r="F9" s="1">
        <v>631625</v>
      </c>
      <c r="G9">
        <v>32</v>
      </c>
      <c r="H9" s="1">
        <v>1164</v>
      </c>
      <c r="I9" s="1">
        <v>6147133</v>
      </c>
      <c r="J9">
        <v>18.899999999999999</v>
      </c>
      <c r="K9">
        <v>402</v>
      </c>
    </row>
    <row r="10" spans="1:11">
      <c r="A10" t="s">
        <v>7</v>
      </c>
      <c r="B10">
        <v>66</v>
      </c>
      <c r="C10" s="1">
        <v>1022749</v>
      </c>
      <c r="D10">
        <v>6.5</v>
      </c>
      <c r="E10">
        <v>100</v>
      </c>
      <c r="F10" s="1">
        <v>376612</v>
      </c>
      <c r="G10">
        <v>26.6</v>
      </c>
      <c r="H10">
        <v>967</v>
      </c>
      <c r="I10" s="1">
        <v>6685022</v>
      </c>
      <c r="J10">
        <v>14.5</v>
      </c>
      <c r="K10">
        <v>303</v>
      </c>
    </row>
    <row r="11" spans="1:11">
      <c r="A11" t="s">
        <v>8</v>
      </c>
      <c r="B11">
        <v>86</v>
      </c>
      <c r="C11" s="1">
        <v>870902</v>
      </c>
      <c r="D11">
        <v>9.9</v>
      </c>
      <c r="E11">
        <v>150</v>
      </c>
      <c r="F11" s="1">
        <v>619592</v>
      </c>
      <c r="G11">
        <v>24.2</v>
      </c>
      <c r="H11" s="1">
        <v>1463</v>
      </c>
      <c r="I11" s="1">
        <v>14704120</v>
      </c>
      <c r="J11">
        <v>9.9</v>
      </c>
      <c r="K11">
        <v>492</v>
      </c>
    </row>
    <row r="12" spans="1:11">
      <c r="A12" t="s">
        <v>9</v>
      </c>
      <c r="B12">
        <v>62</v>
      </c>
      <c r="C12" s="1">
        <v>65554</v>
      </c>
      <c r="D12">
        <v>94.6</v>
      </c>
      <c r="E12">
        <v>82</v>
      </c>
      <c r="F12" s="1">
        <v>432586</v>
      </c>
      <c r="G12">
        <v>19</v>
      </c>
      <c r="H12">
        <v>817</v>
      </c>
      <c r="I12" s="1">
        <v>8529292</v>
      </c>
      <c r="J12">
        <v>9.6</v>
      </c>
      <c r="K12">
        <v>297</v>
      </c>
    </row>
    <row r="13" spans="1:11">
      <c r="A13" t="s">
        <v>10</v>
      </c>
      <c r="B13">
        <v>31</v>
      </c>
      <c r="C13" t="s">
        <v>11</v>
      </c>
      <c r="D13" t="s">
        <v>11</v>
      </c>
      <c r="E13">
        <v>29</v>
      </c>
      <c r="F13" s="1">
        <v>149619</v>
      </c>
      <c r="G13">
        <v>19.399999999999999</v>
      </c>
      <c r="H13">
        <v>323</v>
      </c>
      <c r="I13" s="1">
        <v>2236356</v>
      </c>
      <c r="J13">
        <v>14.4</v>
      </c>
      <c r="K13">
        <v>163</v>
      </c>
    </row>
    <row r="14" spans="1:11">
      <c r="B14" t="s">
        <v>12</v>
      </c>
      <c r="C14" t="s">
        <v>13</v>
      </c>
      <c r="D14" t="s">
        <v>14</v>
      </c>
      <c r="E14" t="s">
        <v>12</v>
      </c>
      <c r="F14" t="s">
        <v>15</v>
      </c>
      <c r="G14" t="s">
        <v>14</v>
      </c>
      <c r="H14" t="s">
        <v>12</v>
      </c>
      <c r="I14" t="s">
        <v>16</v>
      </c>
      <c r="J14" t="s">
        <v>14</v>
      </c>
      <c r="K14" t="s">
        <v>17</v>
      </c>
    </row>
    <row r="15" spans="1:11">
      <c r="A15" t="s">
        <v>22</v>
      </c>
      <c r="B15" s="1">
        <f>SUM(B4:B12)</f>
        <v>6257</v>
      </c>
      <c r="C15" s="1">
        <f>SUM(C4:C12)</f>
        <v>14348023</v>
      </c>
      <c r="D15" s="4">
        <f>B15/C15*100000</f>
        <v>43.608795441713468</v>
      </c>
      <c r="E15" s="1">
        <f>SUM(E4:E12)</f>
        <v>11813</v>
      </c>
      <c r="F15" s="1">
        <f>SUM(F4:F12)</f>
        <v>21971582</v>
      </c>
      <c r="G15" s="4">
        <f>E15/F15*100000</f>
        <v>53.764904138445743</v>
      </c>
      <c r="H15" s="1">
        <f>SUM(H4:H12)</f>
        <v>17349</v>
      </c>
      <c r="I15" s="1">
        <f>SUM(I4:I12)</f>
        <v>75462959</v>
      </c>
      <c r="J15" s="4">
        <f>H15/I15*100000</f>
        <v>22.990087096902734</v>
      </c>
    </row>
    <row r="17" spans="1:10">
      <c r="B17" t="s">
        <v>12</v>
      </c>
      <c r="C17" t="s">
        <v>13</v>
      </c>
      <c r="D17" t="s">
        <v>14</v>
      </c>
      <c r="E17" t="s">
        <v>12</v>
      </c>
      <c r="F17" t="s">
        <v>27</v>
      </c>
      <c r="G17" t="s">
        <v>14</v>
      </c>
      <c r="H17" t="s">
        <v>19</v>
      </c>
      <c r="I17" t="s">
        <v>20</v>
      </c>
    </row>
    <row r="18" spans="1:10">
      <c r="A18" t="s">
        <v>22</v>
      </c>
      <c r="B18" s="1">
        <f>B15</f>
        <v>6257</v>
      </c>
      <c r="C18" s="1">
        <f>C15</f>
        <v>14348023</v>
      </c>
      <c r="D18" s="4">
        <f>B18/C18*100000</f>
        <v>43.608795441713468</v>
      </c>
      <c r="E18" s="1">
        <f>E15+H15</f>
        <v>29162</v>
      </c>
      <c r="F18" s="1">
        <f>F15+I15</f>
        <v>97434541</v>
      </c>
      <c r="G18" s="4">
        <f>E18/F18*100000</f>
        <v>29.929837715353944</v>
      </c>
      <c r="H18" s="6">
        <f>G18/D18</f>
        <v>0.68632571508097462</v>
      </c>
      <c r="I18" s="7">
        <f>1-H18</f>
        <v>0.31367428491902538</v>
      </c>
      <c r="J18" s="4"/>
    </row>
    <row r="20" spans="1:10">
      <c r="B20" t="s">
        <v>12</v>
      </c>
      <c r="C20" t="s">
        <v>45</v>
      </c>
      <c r="D20" t="s">
        <v>14</v>
      </c>
      <c r="E20" t="s">
        <v>12</v>
      </c>
      <c r="F20" t="s">
        <v>16</v>
      </c>
      <c r="G20" t="s">
        <v>14</v>
      </c>
      <c r="H20" t="s">
        <v>19</v>
      </c>
      <c r="I20" t="s">
        <v>20</v>
      </c>
    </row>
    <row r="21" spans="1:10">
      <c r="A21" t="s">
        <v>44</v>
      </c>
      <c r="B21" s="1">
        <f>B15+E15</f>
        <v>18070</v>
      </c>
      <c r="C21" s="1">
        <f>C15+F15</f>
        <v>36319605</v>
      </c>
      <c r="D21" s="4">
        <f>B21/C21*100000</f>
        <v>49.752743731656771</v>
      </c>
      <c r="E21" s="1">
        <f>H15</f>
        <v>17349</v>
      </c>
      <c r="F21" s="1">
        <f>I15</f>
        <v>75462959</v>
      </c>
      <c r="G21" s="4">
        <f>E21/F21*100000</f>
        <v>22.990087096902734</v>
      </c>
      <c r="H21" s="6">
        <f>G21/D21</f>
        <v>0.46208681918932154</v>
      </c>
      <c r="I21" s="7">
        <f>1-H21</f>
        <v>0.53791318081067852</v>
      </c>
    </row>
  </sheetData>
  <phoneticPr fontId="1"/>
  <hyperlinks>
    <hyperlink ref="A1" r:id="rId1" xr:uid="{39234412-8662-6B46-AF0B-97B19FB1662E}"/>
  </hyperlinks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97BFB-9A25-A44E-986F-C0C9B7E90C2E}">
  <dimension ref="A1:K21"/>
  <sheetViews>
    <sheetView workbookViewId="0">
      <selection activeCell="I15" sqref="I15"/>
    </sheetView>
  </sheetViews>
  <sheetFormatPr baseColWidth="10" defaultRowHeight="20"/>
  <sheetData>
    <row r="1" spans="1:11">
      <c r="A1" s="8" t="s">
        <v>30</v>
      </c>
    </row>
    <row r="2" spans="1:11">
      <c r="B2" t="s">
        <v>12</v>
      </c>
      <c r="C2" t="s">
        <v>13</v>
      </c>
      <c r="D2" t="s">
        <v>14</v>
      </c>
      <c r="E2" t="s">
        <v>12</v>
      </c>
      <c r="F2" t="s">
        <v>15</v>
      </c>
      <c r="G2" t="s">
        <v>14</v>
      </c>
      <c r="H2" t="s">
        <v>12</v>
      </c>
      <c r="I2" t="s">
        <v>16</v>
      </c>
      <c r="J2" t="s">
        <v>14</v>
      </c>
      <c r="K2" t="s">
        <v>17</v>
      </c>
    </row>
    <row r="3" spans="1:11">
      <c r="A3" t="s">
        <v>0</v>
      </c>
      <c r="B3" s="1">
        <v>9995</v>
      </c>
      <c r="C3" s="1">
        <v>10732375</v>
      </c>
      <c r="D3">
        <v>93.1</v>
      </c>
    </row>
    <row r="4" spans="1:11">
      <c r="A4" t="s">
        <v>1</v>
      </c>
      <c r="B4" s="1">
        <v>1765</v>
      </c>
      <c r="C4" s="1">
        <v>2157910</v>
      </c>
      <c r="D4">
        <v>81.8</v>
      </c>
      <c r="E4" s="1">
        <v>2663</v>
      </c>
      <c r="F4" s="1">
        <v>4017995</v>
      </c>
      <c r="G4">
        <v>66.3</v>
      </c>
      <c r="H4">
        <v>773</v>
      </c>
      <c r="I4" s="1">
        <v>2763677</v>
      </c>
      <c r="J4">
        <v>28</v>
      </c>
      <c r="K4" s="1">
        <v>2313</v>
      </c>
    </row>
    <row r="5" spans="1:11">
      <c r="A5" t="s">
        <v>2</v>
      </c>
      <c r="B5" s="1">
        <v>1769</v>
      </c>
      <c r="C5" s="1">
        <v>2410076</v>
      </c>
      <c r="D5">
        <v>73.400000000000006</v>
      </c>
      <c r="E5" s="1">
        <v>3177</v>
      </c>
      <c r="F5" s="1">
        <v>4460592</v>
      </c>
      <c r="G5">
        <v>71.2</v>
      </c>
      <c r="H5" s="1">
        <v>2691</v>
      </c>
      <c r="I5" s="1">
        <v>5851101</v>
      </c>
      <c r="J5">
        <v>46</v>
      </c>
      <c r="K5" s="1">
        <v>3119</v>
      </c>
    </row>
    <row r="6" spans="1:11">
      <c r="A6" t="s">
        <v>3</v>
      </c>
      <c r="B6" s="1">
        <v>1558</v>
      </c>
      <c r="C6" s="1">
        <v>2804490</v>
      </c>
      <c r="D6">
        <v>55.6</v>
      </c>
      <c r="E6" s="1">
        <v>2916</v>
      </c>
      <c r="F6" s="1">
        <v>4390769</v>
      </c>
      <c r="G6">
        <v>66.400000000000006</v>
      </c>
      <c r="H6" s="1">
        <v>3188</v>
      </c>
      <c r="I6" s="1">
        <v>7099275</v>
      </c>
      <c r="J6">
        <v>44.9</v>
      </c>
      <c r="K6" s="1">
        <v>3666</v>
      </c>
    </row>
    <row r="7" spans="1:11">
      <c r="A7" t="s">
        <v>4</v>
      </c>
      <c r="B7" s="1">
        <v>1028</v>
      </c>
      <c r="C7" s="1">
        <v>3126921</v>
      </c>
      <c r="D7">
        <v>32.9</v>
      </c>
      <c r="E7" s="1">
        <v>2426</v>
      </c>
      <c r="F7" s="1">
        <v>4454355</v>
      </c>
      <c r="G7">
        <v>54.5</v>
      </c>
      <c r="H7" s="1">
        <v>3596</v>
      </c>
      <c r="I7" s="1">
        <v>10774282</v>
      </c>
      <c r="J7">
        <v>33.4</v>
      </c>
      <c r="K7" s="1">
        <v>3220</v>
      </c>
    </row>
    <row r="8" spans="1:11">
      <c r="A8" t="s">
        <v>5</v>
      </c>
      <c r="B8">
        <v>504</v>
      </c>
      <c r="C8" s="1">
        <v>1274324</v>
      </c>
      <c r="D8">
        <v>39.6</v>
      </c>
      <c r="E8" s="1">
        <v>1010</v>
      </c>
      <c r="F8" s="1">
        <v>2721557</v>
      </c>
      <c r="G8">
        <v>37.1</v>
      </c>
      <c r="H8" s="1">
        <v>2900</v>
      </c>
      <c r="I8" s="1">
        <v>12769012</v>
      </c>
      <c r="J8">
        <v>22.7</v>
      </c>
      <c r="K8" s="1">
        <v>1878</v>
      </c>
    </row>
    <row r="9" spans="1:11">
      <c r="A9" t="s">
        <v>6</v>
      </c>
      <c r="B9">
        <v>137</v>
      </c>
      <c r="C9" s="1">
        <v>619549</v>
      </c>
      <c r="D9">
        <v>22.1</v>
      </c>
      <c r="E9">
        <v>189</v>
      </c>
      <c r="F9" s="1">
        <v>636637</v>
      </c>
      <c r="G9">
        <v>29.7</v>
      </c>
      <c r="H9" s="1">
        <v>1066</v>
      </c>
      <c r="I9" s="1">
        <v>6141947</v>
      </c>
      <c r="J9">
        <v>17.399999999999999</v>
      </c>
      <c r="K9">
        <v>554</v>
      </c>
    </row>
    <row r="10" spans="1:11">
      <c r="A10" t="s">
        <v>7</v>
      </c>
      <c r="B10">
        <v>86</v>
      </c>
      <c r="C10" s="1">
        <v>1022845</v>
      </c>
      <c r="D10">
        <v>8.4</v>
      </c>
      <c r="E10">
        <v>104</v>
      </c>
      <c r="F10" s="1">
        <v>378620</v>
      </c>
      <c r="G10">
        <v>27.5</v>
      </c>
      <c r="H10">
        <v>921</v>
      </c>
      <c r="I10" s="1">
        <v>6682885</v>
      </c>
      <c r="J10">
        <v>13.8</v>
      </c>
      <c r="K10">
        <v>487</v>
      </c>
    </row>
    <row r="11" spans="1:11">
      <c r="A11" t="s">
        <v>8</v>
      </c>
      <c r="B11">
        <v>105</v>
      </c>
      <c r="C11" s="1">
        <v>871052</v>
      </c>
      <c r="D11">
        <v>12.1</v>
      </c>
      <c r="E11">
        <v>117</v>
      </c>
      <c r="F11" s="1">
        <v>622412</v>
      </c>
      <c r="G11">
        <v>18.8</v>
      </c>
      <c r="H11" s="1">
        <v>1317</v>
      </c>
      <c r="I11" s="1">
        <v>14701120</v>
      </c>
      <c r="J11">
        <v>9</v>
      </c>
      <c r="K11">
        <v>713</v>
      </c>
    </row>
    <row r="12" spans="1:11">
      <c r="A12" t="s">
        <v>9</v>
      </c>
      <c r="B12">
        <v>66</v>
      </c>
      <c r="C12" s="1">
        <v>65672</v>
      </c>
      <c r="D12">
        <v>100.5</v>
      </c>
      <c r="E12">
        <v>121</v>
      </c>
      <c r="F12" s="1">
        <v>434143</v>
      </c>
      <c r="G12">
        <v>27.9</v>
      </c>
      <c r="H12">
        <v>716</v>
      </c>
      <c r="I12" s="1">
        <v>8527597</v>
      </c>
      <c r="J12">
        <v>8.4</v>
      </c>
      <c r="K12">
        <v>497</v>
      </c>
    </row>
    <row r="13" spans="1:11">
      <c r="A13" t="s">
        <v>10</v>
      </c>
      <c r="B13">
        <v>31</v>
      </c>
      <c r="C13" t="s">
        <v>11</v>
      </c>
      <c r="D13" t="s">
        <v>11</v>
      </c>
      <c r="E13">
        <v>35</v>
      </c>
      <c r="F13" s="1">
        <v>150016</v>
      </c>
      <c r="G13">
        <v>23.3</v>
      </c>
      <c r="H13">
        <v>328</v>
      </c>
      <c r="I13" s="1">
        <v>2235898</v>
      </c>
      <c r="J13">
        <v>14.7</v>
      </c>
      <c r="K13">
        <v>217</v>
      </c>
    </row>
    <row r="14" spans="1:11">
      <c r="B14" t="s">
        <v>12</v>
      </c>
      <c r="C14" t="s">
        <v>13</v>
      </c>
      <c r="D14" t="s">
        <v>14</v>
      </c>
      <c r="E14" t="s">
        <v>12</v>
      </c>
      <c r="F14" t="s">
        <v>15</v>
      </c>
      <c r="G14" t="s">
        <v>14</v>
      </c>
      <c r="H14" t="s">
        <v>12</v>
      </c>
      <c r="I14" t="s">
        <v>16</v>
      </c>
      <c r="J14" t="s">
        <v>14</v>
      </c>
      <c r="K14" t="s">
        <v>17</v>
      </c>
    </row>
    <row r="15" spans="1:11">
      <c r="A15" t="s">
        <v>22</v>
      </c>
      <c r="B15" s="1">
        <f>SUM(B4:B12)</f>
        <v>7018</v>
      </c>
      <c r="C15" s="1">
        <f>SUM(C4:C12)</f>
        <v>14352839</v>
      </c>
      <c r="D15" s="4">
        <f>B15/C15*100000</f>
        <v>48.896249724531849</v>
      </c>
      <c r="E15" s="1">
        <f>SUM(E4:E12)</f>
        <v>12723</v>
      </c>
      <c r="F15" s="1">
        <f>SUM(F4:F12)</f>
        <v>22117080</v>
      </c>
      <c r="G15" s="4">
        <f>E15/F15*100000</f>
        <v>57.525676988101509</v>
      </c>
      <c r="H15" s="1">
        <f>SUM(H4:H12)</f>
        <v>17168</v>
      </c>
      <c r="I15" s="1">
        <f>SUM(I4:I12)</f>
        <v>75310896</v>
      </c>
      <c r="J15" s="4">
        <f>H15/I15*100000</f>
        <v>22.796170158432322</v>
      </c>
    </row>
    <row r="17" spans="1:10">
      <c r="B17" t="s">
        <v>12</v>
      </c>
      <c r="C17" t="s">
        <v>13</v>
      </c>
      <c r="D17" t="s">
        <v>14</v>
      </c>
      <c r="E17" t="s">
        <v>12</v>
      </c>
      <c r="F17" t="s">
        <v>27</v>
      </c>
      <c r="G17" t="s">
        <v>14</v>
      </c>
      <c r="H17" t="s">
        <v>19</v>
      </c>
      <c r="I17" t="s">
        <v>20</v>
      </c>
    </row>
    <row r="18" spans="1:10">
      <c r="A18" t="s">
        <v>22</v>
      </c>
      <c r="B18" s="1">
        <f>B15</f>
        <v>7018</v>
      </c>
      <c r="C18" s="1">
        <f>C15</f>
        <v>14352839</v>
      </c>
      <c r="D18" s="4">
        <f>B18/C18*100000</f>
        <v>48.896249724531849</v>
      </c>
      <c r="E18" s="1">
        <f>E15+H15</f>
        <v>29891</v>
      </c>
      <c r="F18" s="1">
        <f>F15+I15</f>
        <v>97427976</v>
      </c>
      <c r="G18" s="4">
        <f>E18/F18*100000</f>
        <v>30.680099522954269</v>
      </c>
      <c r="H18" s="6">
        <f>G18/D18</f>
        <v>0.62745301931738307</v>
      </c>
      <c r="I18" s="7">
        <f>1-H18</f>
        <v>0.37254698068261693</v>
      </c>
      <c r="J18" s="4"/>
    </row>
    <row r="20" spans="1:10">
      <c r="B20" t="s">
        <v>12</v>
      </c>
      <c r="C20" t="s">
        <v>45</v>
      </c>
      <c r="D20" t="s">
        <v>14</v>
      </c>
      <c r="E20" t="s">
        <v>12</v>
      </c>
      <c r="F20" t="s">
        <v>16</v>
      </c>
      <c r="G20" t="s">
        <v>14</v>
      </c>
      <c r="H20" t="s">
        <v>19</v>
      </c>
      <c r="I20" t="s">
        <v>20</v>
      </c>
    </row>
    <row r="21" spans="1:10">
      <c r="A21" t="s">
        <v>44</v>
      </c>
      <c r="B21" s="1">
        <f>B15+E15</f>
        <v>19741</v>
      </c>
      <c r="C21" s="1">
        <f>C15+F15</f>
        <v>36469919</v>
      </c>
      <c r="D21" s="4">
        <f>B21/C21*100000</f>
        <v>54.12954166418632</v>
      </c>
      <c r="E21" s="1">
        <f>H15</f>
        <v>17168</v>
      </c>
      <c r="F21" s="1">
        <f>I15</f>
        <v>75310896</v>
      </c>
      <c r="G21" s="4">
        <f>E21/F21*100000</f>
        <v>22.796170158432322</v>
      </c>
      <c r="H21" s="6">
        <f>G21/D21</f>
        <v>0.42114101574805929</v>
      </c>
      <c r="I21" s="7">
        <f>1-H21</f>
        <v>0.57885898425194071</v>
      </c>
    </row>
  </sheetData>
  <phoneticPr fontId="1"/>
  <hyperlinks>
    <hyperlink ref="A1" r:id="rId1" xr:uid="{E7F01B87-E1C0-CE4C-85F8-A6E821FCCF5F}"/>
  </hyperlinks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76D44-D8EA-CD4C-B4BE-A813CBA42020}">
  <dimension ref="A1:K21"/>
  <sheetViews>
    <sheetView workbookViewId="0">
      <selection activeCell="B21" sqref="B21"/>
    </sheetView>
  </sheetViews>
  <sheetFormatPr baseColWidth="10" defaultRowHeight="20"/>
  <sheetData>
    <row r="1" spans="1:11">
      <c r="A1" s="8" t="s">
        <v>30</v>
      </c>
    </row>
    <row r="2" spans="1:11">
      <c r="B2" t="s">
        <v>12</v>
      </c>
      <c r="C2" t="s">
        <v>13</v>
      </c>
      <c r="D2" t="s">
        <v>14</v>
      </c>
      <c r="E2" t="s">
        <v>12</v>
      </c>
      <c r="F2" t="s">
        <v>15</v>
      </c>
      <c r="G2" t="s">
        <v>14</v>
      </c>
      <c r="H2" t="s">
        <v>12</v>
      </c>
      <c r="I2" t="s">
        <v>16</v>
      </c>
      <c r="J2" t="s">
        <v>14</v>
      </c>
      <c r="K2" t="s">
        <v>17</v>
      </c>
    </row>
    <row r="3" spans="1:11">
      <c r="A3" t="s">
        <v>0</v>
      </c>
      <c r="B3" s="1">
        <v>16473</v>
      </c>
      <c r="C3" s="1">
        <v>10735254</v>
      </c>
      <c r="D3">
        <v>153.4</v>
      </c>
    </row>
    <row r="4" spans="1:11">
      <c r="A4" t="s">
        <v>1</v>
      </c>
      <c r="B4" s="1">
        <v>2821</v>
      </c>
      <c r="C4" s="1">
        <v>2158560</v>
      </c>
      <c r="D4">
        <v>130.69999999999999</v>
      </c>
      <c r="E4" s="1">
        <v>4352</v>
      </c>
      <c r="F4" s="1">
        <v>4030454</v>
      </c>
      <c r="G4">
        <v>108</v>
      </c>
      <c r="H4" s="1">
        <v>1211</v>
      </c>
      <c r="I4" s="1">
        <v>2749946</v>
      </c>
      <c r="J4">
        <v>44</v>
      </c>
      <c r="K4" s="1">
        <v>3611</v>
      </c>
    </row>
    <row r="5" spans="1:11">
      <c r="A5" t="s">
        <v>2</v>
      </c>
      <c r="B5" s="1">
        <v>2600</v>
      </c>
      <c r="C5" s="1">
        <v>2410788</v>
      </c>
      <c r="D5">
        <v>107.8</v>
      </c>
      <c r="E5" s="1">
        <v>4251</v>
      </c>
      <c r="F5" s="1">
        <v>4478804</v>
      </c>
      <c r="G5">
        <v>94.9</v>
      </c>
      <c r="H5" s="1">
        <v>3543</v>
      </c>
      <c r="I5" s="1">
        <v>5831770</v>
      </c>
      <c r="J5">
        <v>60.8</v>
      </c>
      <c r="K5" s="1">
        <v>4271</v>
      </c>
    </row>
    <row r="6" spans="1:11">
      <c r="A6" t="s">
        <v>3</v>
      </c>
      <c r="B6" s="1">
        <v>2406</v>
      </c>
      <c r="C6" s="1">
        <v>2804906</v>
      </c>
      <c r="D6">
        <v>85.8</v>
      </c>
      <c r="E6" s="1">
        <v>4298</v>
      </c>
      <c r="F6" s="1">
        <v>4411473</v>
      </c>
      <c r="G6">
        <v>97.4</v>
      </c>
      <c r="H6" s="1">
        <v>4680</v>
      </c>
      <c r="I6" s="1">
        <v>7077838</v>
      </c>
      <c r="J6">
        <v>66.099999999999994</v>
      </c>
      <c r="K6" s="1">
        <v>5085</v>
      </c>
    </row>
    <row r="7" spans="1:11">
      <c r="A7" t="s">
        <v>4</v>
      </c>
      <c r="B7" s="1">
        <v>1725</v>
      </c>
      <c r="C7" s="1">
        <v>3127248</v>
      </c>
      <c r="D7">
        <v>55.2</v>
      </c>
      <c r="E7" s="1">
        <v>3366</v>
      </c>
      <c r="F7" s="1">
        <v>4476236</v>
      </c>
      <c r="G7">
        <v>75.2</v>
      </c>
      <c r="H7" s="1">
        <v>5339</v>
      </c>
      <c r="I7" s="1">
        <v>10751876</v>
      </c>
      <c r="J7">
        <v>49.7</v>
      </c>
      <c r="K7" s="1">
        <v>4643</v>
      </c>
    </row>
    <row r="8" spans="1:11">
      <c r="A8" t="s">
        <v>5</v>
      </c>
      <c r="B8">
        <v>901</v>
      </c>
      <c r="C8" s="1">
        <v>1274588</v>
      </c>
      <c r="D8">
        <v>70.7</v>
      </c>
      <c r="E8" s="1">
        <v>1613</v>
      </c>
      <c r="F8" s="1">
        <v>2736618</v>
      </c>
      <c r="G8">
        <v>58.9</v>
      </c>
      <c r="H8" s="1">
        <v>4084</v>
      </c>
      <c r="I8" s="1">
        <v>12753557</v>
      </c>
      <c r="J8">
        <v>32</v>
      </c>
      <c r="K8" s="1">
        <v>2501</v>
      </c>
    </row>
    <row r="9" spans="1:11">
      <c r="A9" t="s">
        <v>6</v>
      </c>
      <c r="B9">
        <v>207</v>
      </c>
      <c r="C9" s="1">
        <v>619646</v>
      </c>
      <c r="D9">
        <v>33.4</v>
      </c>
      <c r="E9">
        <v>293</v>
      </c>
      <c r="F9" s="1">
        <v>640613</v>
      </c>
      <c r="G9">
        <v>45.7</v>
      </c>
      <c r="H9" s="1">
        <v>1552</v>
      </c>
      <c r="I9" s="1">
        <v>6137834</v>
      </c>
      <c r="J9">
        <v>25.3</v>
      </c>
      <c r="K9">
        <v>907</v>
      </c>
    </row>
    <row r="10" spans="1:11">
      <c r="A10" t="s">
        <v>7</v>
      </c>
      <c r="B10">
        <v>127</v>
      </c>
      <c r="C10" s="1">
        <v>1022931</v>
      </c>
      <c r="D10">
        <v>12.4</v>
      </c>
      <c r="E10">
        <v>210</v>
      </c>
      <c r="F10" s="1">
        <v>380447</v>
      </c>
      <c r="G10">
        <v>55.2</v>
      </c>
      <c r="H10" s="1">
        <v>1400</v>
      </c>
      <c r="I10" s="1">
        <v>6680968</v>
      </c>
      <c r="J10">
        <v>21</v>
      </c>
      <c r="K10">
        <v>712</v>
      </c>
    </row>
    <row r="11" spans="1:11">
      <c r="A11" t="s">
        <v>8</v>
      </c>
      <c r="B11">
        <v>180</v>
      </c>
      <c r="C11" s="1">
        <v>871157</v>
      </c>
      <c r="D11">
        <v>20.7</v>
      </c>
      <c r="E11">
        <v>223</v>
      </c>
      <c r="F11" s="1">
        <v>625053</v>
      </c>
      <c r="G11">
        <v>35.700000000000003</v>
      </c>
      <c r="H11" s="1">
        <v>2127</v>
      </c>
      <c r="I11" s="1">
        <v>14698282</v>
      </c>
      <c r="J11">
        <v>14.5</v>
      </c>
      <c r="K11" s="1">
        <v>1119</v>
      </c>
    </row>
    <row r="12" spans="1:11">
      <c r="A12" t="s">
        <v>9</v>
      </c>
      <c r="B12">
        <v>118</v>
      </c>
      <c r="C12" s="1">
        <v>65782</v>
      </c>
      <c r="D12">
        <v>179.4</v>
      </c>
      <c r="E12">
        <v>182</v>
      </c>
      <c r="F12" s="1">
        <v>435957</v>
      </c>
      <c r="G12">
        <v>41.7</v>
      </c>
      <c r="H12" s="1">
        <v>1239</v>
      </c>
      <c r="I12" s="1">
        <v>8525639</v>
      </c>
      <c r="J12">
        <v>14.5</v>
      </c>
      <c r="K12">
        <v>749</v>
      </c>
    </row>
    <row r="13" spans="1:11">
      <c r="A13" t="s">
        <v>10</v>
      </c>
      <c r="B13">
        <v>53</v>
      </c>
      <c r="C13">
        <v>0</v>
      </c>
      <c r="D13">
        <v>0</v>
      </c>
      <c r="E13">
        <v>94</v>
      </c>
      <c r="F13" s="1">
        <v>150660</v>
      </c>
      <c r="G13">
        <v>62.4</v>
      </c>
      <c r="H13">
        <v>504</v>
      </c>
      <c r="I13" s="1">
        <v>2235187</v>
      </c>
      <c r="J13">
        <v>22.5</v>
      </c>
      <c r="K13">
        <v>317</v>
      </c>
    </row>
    <row r="14" spans="1:11">
      <c r="B14" t="s">
        <v>12</v>
      </c>
      <c r="C14" t="s">
        <v>13</v>
      </c>
      <c r="D14" t="s">
        <v>14</v>
      </c>
      <c r="E14" t="s">
        <v>12</v>
      </c>
      <c r="F14" t="s">
        <v>15</v>
      </c>
      <c r="G14" t="s">
        <v>14</v>
      </c>
      <c r="H14" t="s">
        <v>12</v>
      </c>
      <c r="I14" t="s">
        <v>16</v>
      </c>
      <c r="J14" t="s">
        <v>14</v>
      </c>
      <c r="K14" t="s">
        <v>17</v>
      </c>
    </row>
    <row r="15" spans="1:11">
      <c r="A15" t="s">
        <v>22</v>
      </c>
      <c r="B15" s="1">
        <f>SUM(B4:B12)</f>
        <v>11085</v>
      </c>
      <c r="C15" s="1">
        <f>SUM(C4:C12)</f>
        <v>14355606</v>
      </c>
      <c r="D15" s="4">
        <f>B15/C15*100000</f>
        <v>77.217220924006966</v>
      </c>
      <c r="E15" s="1">
        <f>SUM(E4:E12)</f>
        <v>18788</v>
      </c>
      <c r="F15" s="1">
        <f>SUM(F4:F12)</f>
        <v>22215655</v>
      </c>
      <c r="G15" s="4">
        <f>E15/F15*100000</f>
        <v>84.57099284265982</v>
      </c>
      <c r="H15" s="1">
        <f>SUM(H4:H12)</f>
        <v>25175</v>
      </c>
      <c r="I15" s="1">
        <f>SUM(I4:I12)</f>
        <v>75207710</v>
      </c>
      <c r="J15" s="4">
        <f>H15/I15*100000</f>
        <v>33.473961645687659</v>
      </c>
    </row>
    <row r="17" spans="1:10">
      <c r="B17" t="s">
        <v>12</v>
      </c>
      <c r="C17" t="s">
        <v>13</v>
      </c>
      <c r="D17" t="s">
        <v>14</v>
      </c>
      <c r="E17" t="s">
        <v>12</v>
      </c>
      <c r="F17" t="s">
        <v>27</v>
      </c>
      <c r="G17" t="s">
        <v>14</v>
      </c>
      <c r="H17" t="s">
        <v>19</v>
      </c>
      <c r="I17" t="s">
        <v>20</v>
      </c>
    </row>
    <row r="18" spans="1:10">
      <c r="A18" t="s">
        <v>22</v>
      </c>
      <c r="B18" s="1">
        <f>B15</f>
        <v>11085</v>
      </c>
      <c r="C18" s="1">
        <f>C15</f>
        <v>14355606</v>
      </c>
      <c r="D18" s="4">
        <f>B18/C18*100000</f>
        <v>77.217220924006966</v>
      </c>
      <c r="E18" s="1">
        <f>E15+H15</f>
        <v>43963</v>
      </c>
      <c r="F18" s="1">
        <f>F15+I15</f>
        <v>97423365</v>
      </c>
      <c r="G18" s="4">
        <f>E18/F18*100000</f>
        <v>45.125725230287415</v>
      </c>
      <c r="H18" s="6">
        <f>G18/D18</f>
        <v>0.58439975811480871</v>
      </c>
      <c r="I18" s="7">
        <f>1-H18</f>
        <v>0.41560024188519129</v>
      </c>
      <c r="J18" s="4"/>
    </row>
    <row r="20" spans="1:10">
      <c r="B20" t="s">
        <v>12</v>
      </c>
      <c r="C20" t="s">
        <v>45</v>
      </c>
      <c r="D20" t="s">
        <v>14</v>
      </c>
      <c r="E20" t="s">
        <v>12</v>
      </c>
      <c r="F20" t="s">
        <v>16</v>
      </c>
      <c r="G20" t="s">
        <v>14</v>
      </c>
      <c r="H20" t="s">
        <v>19</v>
      </c>
      <c r="I20" t="s">
        <v>20</v>
      </c>
    </row>
    <row r="21" spans="1:10">
      <c r="A21" t="s">
        <v>44</v>
      </c>
      <c r="B21" s="1">
        <f>B15+E15</f>
        <v>29873</v>
      </c>
      <c r="C21" s="1">
        <f>C15+F15</f>
        <v>36571261</v>
      </c>
      <c r="D21" s="4">
        <f>B21/C21*100000</f>
        <v>81.684358655284001</v>
      </c>
      <c r="E21" s="1">
        <f>H15</f>
        <v>25175</v>
      </c>
      <c r="F21" s="1">
        <f>I15</f>
        <v>75207710</v>
      </c>
      <c r="G21" s="4">
        <f>E21/F21*100000</f>
        <v>33.473961645687659</v>
      </c>
      <c r="H21" s="6">
        <f>G21/D21</f>
        <v>0.4097964677295326</v>
      </c>
      <c r="I21" s="7">
        <f>1-H21</f>
        <v>0.5902035322704674</v>
      </c>
    </row>
  </sheetData>
  <phoneticPr fontId="1"/>
  <hyperlinks>
    <hyperlink ref="A1" r:id="rId1" xr:uid="{4A3C8A0A-50D9-324D-95A5-1BE97037CAD8}"/>
  </hyperlinks>
  <pageMargins left="0.7" right="0.7" top="0.75" bottom="0.75" header="0.3" footer="0.3"/>
  <pageSetup paperSize="9"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29764-596A-B04D-8640-EA9B8577167F}">
  <dimension ref="A1:K36"/>
  <sheetViews>
    <sheetView workbookViewId="0">
      <selection activeCell="I15" sqref="I15"/>
    </sheetView>
  </sheetViews>
  <sheetFormatPr baseColWidth="10" defaultColWidth="2.7109375" defaultRowHeight="20"/>
  <cols>
    <col min="1" max="1" width="6.140625" customWidth="1"/>
    <col min="2" max="11" width="10.7109375" customWidth="1"/>
  </cols>
  <sheetData>
    <row r="1" spans="1:11">
      <c r="A1" s="8" t="s">
        <v>29</v>
      </c>
    </row>
    <row r="2" spans="1:11">
      <c r="B2" t="s">
        <v>12</v>
      </c>
      <c r="C2" t="s">
        <v>13</v>
      </c>
      <c r="D2" t="s">
        <v>14</v>
      </c>
      <c r="E2" t="s">
        <v>12</v>
      </c>
      <c r="F2" t="s">
        <v>15</v>
      </c>
      <c r="G2" t="s">
        <v>14</v>
      </c>
      <c r="H2" t="s">
        <v>12</v>
      </c>
      <c r="I2" t="s">
        <v>16</v>
      </c>
      <c r="J2" t="s">
        <v>14</v>
      </c>
      <c r="K2" t="s">
        <v>17</v>
      </c>
    </row>
    <row r="3" spans="1:11">
      <c r="A3" t="s">
        <v>0</v>
      </c>
      <c r="B3" s="1">
        <v>15744</v>
      </c>
      <c r="C3" s="1">
        <v>10752745</v>
      </c>
      <c r="D3">
        <v>146.4</v>
      </c>
    </row>
    <row r="4" spans="1:11">
      <c r="A4" t="s">
        <v>1</v>
      </c>
      <c r="B4" s="1">
        <v>2433</v>
      </c>
      <c r="C4" s="1">
        <v>2138902</v>
      </c>
      <c r="D4">
        <v>113.7</v>
      </c>
      <c r="E4" s="1">
        <v>3703</v>
      </c>
      <c r="F4" s="1">
        <v>4171003</v>
      </c>
      <c r="G4">
        <v>88.8</v>
      </c>
      <c r="H4">
        <v>821</v>
      </c>
      <c r="I4" s="1">
        <v>2625877</v>
      </c>
      <c r="J4">
        <v>31.3</v>
      </c>
      <c r="K4" s="1">
        <v>3404</v>
      </c>
    </row>
    <row r="5" spans="1:11">
      <c r="A5" t="s">
        <v>2</v>
      </c>
      <c r="B5" s="1">
        <v>2218</v>
      </c>
      <c r="C5" s="1">
        <v>2412142</v>
      </c>
      <c r="D5">
        <v>92</v>
      </c>
      <c r="E5" s="1">
        <v>3516</v>
      </c>
      <c r="F5" s="1">
        <v>4619883</v>
      </c>
      <c r="G5">
        <v>76.099999999999994</v>
      </c>
      <c r="H5" s="1">
        <v>2743</v>
      </c>
      <c r="I5" s="1">
        <v>5687275</v>
      </c>
      <c r="J5">
        <v>48.2</v>
      </c>
      <c r="K5" s="1">
        <v>3741</v>
      </c>
    </row>
    <row r="6" spans="1:11">
      <c r="A6" t="s">
        <v>3</v>
      </c>
      <c r="B6" s="1">
        <v>2162</v>
      </c>
      <c r="C6" s="1">
        <v>2797185</v>
      </c>
      <c r="D6">
        <v>77.3</v>
      </c>
      <c r="E6" s="1">
        <v>3837</v>
      </c>
      <c r="F6" s="1">
        <v>4571094</v>
      </c>
      <c r="G6">
        <v>83.9</v>
      </c>
      <c r="H6" s="1">
        <v>3753</v>
      </c>
      <c r="I6" s="1">
        <v>6924215</v>
      </c>
      <c r="J6">
        <v>54.2</v>
      </c>
      <c r="K6" s="1">
        <v>4940</v>
      </c>
    </row>
    <row r="7" spans="1:11">
      <c r="A7" t="s">
        <v>4</v>
      </c>
      <c r="B7" s="1">
        <v>1561</v>
      </c>
      <c r="C7" s="1">
        <v>3112092</v>
      </c>
      <c r="D7">
        <v>50.2</v>
      </c>
      <c r="E7" s="1">
        <v>3124</v>
      </c>
      <c r="F7" s="1">
        <v>4648229</v>
      </c>
      <c r="G7">
        <v>67.2</v>
      </c>
      <c r="H7" s="1">
        <v>4321</v>
      </c>
      <c r="I7" s="1">
        <v>10593867</v>
      </c>
      <c r="J7">
        <v>40.799999999999997</v>
      </c>
      <c r="K7" s="1">
        <v>4321</v>
      </c>
    </row>
    <row r="8" spans="1:11">
      <c r="A8" t="s">
        <v>5</v>
      </c>
      <c r="B8">
        <v>831</v>
      </c>
      <c r="C8" s="1">
        <v>1295142</v>
      </c>
      <c r="D8">
        <v>64.2</v>
      </c>
      <c r="E8" s="1">
        <v>1319</v>
      </c>
      <c r="F8" s="1">
        <v>2850271</v>
      </c>
      <c r="G8">
        <v>46.3</v>
      </c>
      <c r="H8" s="1">
        <v>3032</v>
      </c>
      <c r="I8" s="1">
        <v>12618762</v>
      </c>
      <c r="J8">
        <v>24</v>
      </c>
      <c r="K8" s="1">
        <v>2232</v>
      </c>
    </row>
    <row r="9" spans="1:11">
      <c r="A9" t="s">
        <v>6</v>
      </c>
      <c r="B9">
        <v>201</v>
      </c>
      <c r="C9" s="1">
        <v>622278</v>
      </c>
      <c r="D9">
        <v>32.299999999999997</v>
      </c>
      <c r="E9">
        <v>287</v>
      </c>
      <c r="F9" s="1">
        <v>671636</v>
      </c>
      <c r="G9">
        <v>42.7</v>
      </c>
      <c r="H9" s="1">
        <v>1235</v>
      </c>
      <c r="I9" s="1">
        <v>6103931</v>
      </c>
      <c r="J9">
        <v>20.2</v>
      </c>
      <c r="K9">
        <v>749</v>
      </c>
    </row>
    <row r="10" spans="1:11">
      <c r="A10" t="s">
        <v>7</v>
      </c>
      <c r="B10">
        <v>121</v>
      </c>
      <c r="C10" s="1">
        <v>1012727</v>
      </c>
      <c r="D10">
        <v>11.9</v>
      </c>
      <c r="E10">
        <v>151</v>
      </c>
      <c r="F10" s="1">
        <v>394791</v>
      </c>
      <c r="G10">
        <v>38.200000000000003</v>
      </c>
      <c r="H10" s="1">
        <v>1137</v>
      </c>
      <c r="I10" s="1">
        <v>6676665</v>
      </c>
      <c r="J10">
        <v>17</v>
      </c>
      <c r="K10">
        <v>651</v>
      </c>
    </row>
    <row r="11" spans="1:11">
      <c r="A11" t="s">
        <v>8</v>
      </c>
      <c r="B11">
        <v>187</v>
      </c>
      <c r="C11" s="1">
        <v>876554</v>
      </c>
      <c r="D11">
        <v>21.3</v>
      </c>
      <c r="E11">
        <v>249</v>
      </c>
      <c r="F11" s="1">
        <v>650032</v>
      </c>
      <c r="G11">
        <v>38.299999999999997</v>
      </c>
      <c r="H11" s="1">
        <v>1766</v>
      </c>
      <c r="I11" s="1">
        <v>14667403</v>
      </c>
      <c r="J11">
        <v>12</v>
      </c>
      <c r="K11" s="1">
        <v>1088</v>
      </c>
    </row>
    <row r="12" spans="1:11">
      <c r="A12" t="s">
        <v>9</v>
      </c>
      <c r="B12">
        <v>141</v>
      </c>
      <c r="C12" s="1">
        <v>76282</v>
      </c>
      <c r="D12">
        <v>184.8</v>
      </c>
      <c r="E12">
        <v>167</v>
      </c>
      <c r="F12" s="1">
        <v>456498</v>
      </c>
      <c r="G12">
        <v>36.6</v>
      </c>
      <c r="H12" s="1">
        <v>1014</v>
      </c>
      <c r="I12" s="1">
        <v>8494105</v>
      </c>
      <c r="J12">
        <v>11.9</v>
      </c>
      <c r="K12">
        <v>697</v>
      </c>
    </row>
    <row r="13" spans="1:11">
      <c r="A13" t="s">
        <v>10</v>
      </c>
      <c r="B13">
        <v>65</v>
      </c>
      <c r="C13">
        <v>0</v>
      </c>
      <c r="D13">
        <v>0</v>
      </c>
      <c r="E13">
        <v>73</v>
      </c>
      <c r="F13" s="1">
        <v>159714</v>
      </c>
      <c r="G13">
        <v>45.7</v>
      </c>
      <c r="H13">
        <v>462</v>
      </c>
      <c r="I13" s="1">
        <v>2221467</v>
      </c>
      <c r="J13">
        <v>20.8</v>
      </c>
      <c r="K13">
        <v>330</v>
      </c>
    </row>
    <row r="14" spans="1:11">
      <c r="B14" t="s">
        <v>12</v>
      </c>
      <c r="C14" t="s">
        <v>13</v>
      </c>
      <c r="D14" t="s">
        <v>14</v>
      </c>
      <c r="E14" t="s">
        <v>12</v>
      </c>
      <c r="F14" t="s">
        <v>15</v>
      </c>
      <c r="G14" t="s">
        <v>14</v>
      </c>
      <c r="H14" t="s">
        <v>12</v>
      </c>
      <c r="I14" t="s">
        <v>16</v>
      </c>
      <c r="J14" t="s">
        <v>14</v>
      </c>
      <c r="K14" t="s">
        <v>17</v>
      </c>
    </row>
    <row r="15" spans="1:11">
      <c r="A15" t="s">
        <v>22</v>
      </c>
      <c r="B15" s="1">
        <f>SUM(B4:B12)</f>
        <v>9855</v>
      </c>
      <c r="C15" s="1">
        <f>SUM(C4:C12)</f>
        <v>14343304</v>
      </c>
      <c r="D15" s="4">
        <f>B15/C15*100000</f>
        <v>68.708018738220986</v>
      </c>
      <c r="E15" s="1">
        <f>SUM(E4:E12)</f>
        <v>16353</v>
      </c>
      <c r="F15" s="1">
        <f>SUM(F4:F12)</f>
        <v>23033437</v>
      </c>
      <c r="G15" s="4">
        <f>E15/F15*100000</f>
        <v>70.996786107084233</v>
      </c>
      <c r="H15" s="1">
        <f>SUM(H4:H12)</f>
        <v>19822</v>
      </c>
      <c r="I15" s="1">
        <f>SUM(I4:I12)</f>
        <v>74392100</v>
      </c>
      <c r="J15" s="4">
        <f>H15/I15*100000</f>
        <v>26.645302390979687</v>
      </c>
    </row>
    <row r="17" spans="1:11">
      <c r="B17" t="s">
        <v>12</v>
      </c>
      <c r="C17" t="s">
        <v>13</v>
      </c>
      <c r="D17" t="s">
        <v>14</v>
      </c>
      <c r="E17" t="s">
        <v>12</v>
      </c>
      <c r="F17" t="s">
        <v>27</v>
      </c>
      <c r="G17" t="s">
        <v>14</v>
      </c>
      <c r="H17" t="s">
        <v>19</v>
      </c>
      <c r="I17" t="s">
        <v>20</v>
      </c>
    </row>
    <row r="18" spans="1:11">
      <c r="A18" t="s">
        <v>22</v>
      </c>
      <c r="B18" s="1">
        <f>B15</f>
        <v>9855</v>
      </c>
      <c r="C18" s="1">
        <f>C15</f>
        <v>14343304</v>
      </c>
      <c r="D18" s="4">
        <f>B18/C18*100000</f>
        <v>68.708018738220986</v>
      </c>
      <c r="E18" s="1">
        <f>E15+H15</f>
        <v>36175</v>
      </c>
      <c r="F18" s="1">
        <f>F15+I15</f>
        <v>97425537</v>
      </c>
      <c r="G18" s="4">
        <f>E18/F18*100000</f>
        <v>37.130921844444131</v>
      </c>
      <c r="H18" s="6">
        <f>G18/D18</f>
        <v>0.54041613375454378</v>
      </c>
      <c r="I18" s="7">
        <f>1-H18</f>
        <v>0.45958386624545622</v>
      </c>
      <c r="J18" s="4"/>
    </row>
    <row r="19" spans="1:11">
      <c r="B19" s="1"/>
      <c r="C19" s="1"/>
      <c r="D19" s="2"/>
      <c r="E19" s="1"/>
      <c r="F19" s="1"/>
      <c r="G19" s="1"/>
      <c r="H19" s="1"/>
      <c r="I19" s="1"/>
      <c r="J19" s="1"/>
      <c r="K19" s="1"/>
    </row>
    <row r="20" spans="1:11">
      <c r="B20" t="s">
        <v>12</v>
      </c>
      <c r="C20" t="s">
        <v>45</v>
      </c>
      <c r="D20" t="s">
        <v>14</v>
      </c>
      <c r="E20" t="s">
        <v>12</v>
      </c>
      <c r="F20" t="s">
        <v>16</v>
      </c>
      <c r="G20" t="s">
        <v>14</v>
      </c>
      <c r="H20" t="s">
        <v>19</v>
      </c>
      <c r="I20" t="s">
        <v>20</v>
      </c>
      <c r="J20" s="1"/>
      <c r="K20" s="1"/>
    </row>
    <row r="21" spans="1:11">
      <c r="A21" t="s">
        <v>44</v>
      </c>
      <c r="B21" s="1">
        <f>B15+E15</f>
        <v>26208</v>
      </c>
      <c r="C21" s="1">
        <f>C15+F15</f>
        <v>37376741</v>
      </c>
      <c r="D21" s="4">
        <f>B21/C21*100000</f>
        <v>70.118472875952449</v>
      </c>
      <c r="E21" s="1">
        <f>H15</f>
        <v>19822</v>
      </c>
      <c r="F21" s="1">
        <f>I15</f>
        <v>74392100</v>
      </c>
      <c r="G21" s="4">
        <f>E21/F21*100000</f>
        <v>26.645302390979687</v>
      </c>
      <c r="H21" s="6">
        <f>G21/D21</f>
        <v>0.38000403172097397</v>
      </c>
      <c r="I21" s="7">
        <f>1-H21</f>
        <v>0.61999596827902603</v>
      </c>
      <c r="J21" s="1"/>
      <c r="K21" s="1"/>
    </row>
    <row r="22" spans="1:11">
      <c r="D22" s="2"/>
    </row>
    <row r="23" spans="1:11">
      <c r="D23" s="2"/>
    </row>
    <row r="24" spans="1:11">
      <c r="B24" s="1"/>
      <c r="C24" s="1"/>
      <c r="D24" s="5"/>
      <c r="E24" s="1"/>
      <c r="F24" s="1"/>
      <c r="G24" s="3"/>
    </row>
    <row r="25" spans="1:11">
      <c r="B25" s="1"/>
      <c r="C25" s="1"/>
      <c r="D25" s="5"/>
      <c r="E25" s="1"/>
      <c r="F25" s="1"/>
      <c r="G25" s="3"/>
    </row>
    <row r="26" spans="1:11">
      <c r="B26" s="1"/>
      <c r="C26" s="1"/>
      <c r="D26" s="5"/>
      <c r="E26" s="1"/>
      <c r="F26" s="1"/>
      <c r="G26" s="3"/>
    </row>
    <row r="27" spans="1:11">
      <c r="B27" s="1"/>
      <c r="C27" s="1"/>
      <c r="D27" s="5"/>
      <c r="E27" s="1"/>
      <c r="F27" s="1"/>
      <c r="G27" s="3"/>
    </row>
    <row r="28" spans="1:11">
      <c r="B28" s="1"/>
      <c r="C28" s="1"/>
      <c r="D28" s="5"/>
      <c r="E28" s="1"/>
      <c r="F28" s="1"/>
      <c r="G28" s="3"/>
    </row>
    <row r="29" spans="1:11">
      <c r="B29" s="1"/>
      <c r="C29" s="1"/>
      <c r="D29" s="5"/>
      <c r="E29" s="1"/>
      <c r="F29" s="1"/>
      <c r="G29" s="3"/>
    </row>
    <row r="32" spans="1:11">
      <c r="B32" s="1"/>
      <c r="C32" s="1"/>
      <c r="D32" s="4"/>
      <c r="E32" s="1"/>
      <c r="F32" s="1"/>
      <c r="G32" s="4"/>
    </row>
    <row r="33" spans="2:7">
      <c r="B33" s="1"/>
      <c r="C33" s="1"/>
      <c r="D33" s="4"/>
      <c r="E33" s="1"/>
      <c r="F33" s="1"/>
      <c r="G33" s="4"/>
    </row>
    <row r="34" spans="2:7">
      <c r="B34" s="1"/>
      <c r="C34" s="1"/>
      <c r="D34" s="4"/>
      <c r="E34" s="1"/>
      <c r="F34" s="1"/>
      <c r="G34" s="4"/>
    </row>
    <row r="35" spans="2:7">
      <c r="B35" s="1"/>
      <c r="C35" s="1"/>
      <c r="D35" s="4"/>
      <c r="E35" s="1"/>
      <c r="F35" s="1"/>
      <c r="G35" s="4"/>
    </row>
    <row r="36" spans="2:7">
      <c r="B36" s="1"/>
      <c r="C36" s="1"/>
      <c r="D36" s="4"/>
      <c r="E36" s="1"/>
      <c r="F36" s="1"/>
      <c r="G36" s="4"/>
    </row>
  </sheetData>
  <phoneticPr fontId="1"/>
  <hyperlinks>
    <hyperlink ref="A1" r:id="rId1" xr:uid="{7803ABC1-1279-B143-BDE5-74B0F0B7E193}"/>
  </hyperlinks>
  <pageMargins left="0.7" right="0.7" top="0.75" bottom="0.75" header="0.3" footer="0.3"/>
  <pageSetup paperSize="9"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1FB26-5429-154F-8F37-227FC0E69C75}">
  <dimension ref="A1:K21"/>
  <sheetViews>
    <sheetView workbookViewId="0">
      <selection activeCell="B18" sqref="B18:I18"/>
    </sheetView>
  </sheetViews>
  <sheetFormatPr baseColWidth="10" defaultRowHeight="20"/>
  <sheetData>
    <row r="1" spans="1:11">
      <c r="A1" s="8" t="s">
        <v>28</v>
      </c>
    </row>
    <row r="2" spans="1:11">
      <c r="B2" t="s">
        <v>12</v>
      </c>
      <c r="C2" t="s">
        <v>18</v>
      </c>
      <c r="E2" t="s">
        <v>12</v>
      </c>
      <c r="F2" t="s">
        <v>23</v>
      </c>
      <c r="H2" t="s">
        <v>12</v>
      </c>
      <c r="I2" t="s">
        <v>21</v>
      </c>
      <c r="K2" t="s">
        <v>17</v>
      </c>
    </row>
    <row r="3" spans="1:11">
      <c r="A3" t="s">
        <v>0</v>
      </c>
      <c r="B3" s="1">
        <v>16548</v>
      </c>
      <c r="C3" s="1">
        <v>10770888</v>
      </c>
      <c r="D3">
        <v>153.6</v>
      </c>
    </row>
    <row r="4" spans="1:11">
      <c r="A4" t="s">
        <v>1</v>
      </c>
      <c r="B4" s="1">
        <v>2869</v>
      </c>
      <c r="C4" s="1">
        <v>2130988</v>
      </c>
      <c r="D4">
        <v>134.6</v>
      </c>
      <c r="E4" s="1">
        <v>4102</v>
      </c>
      <c r="F4" s="1">
        <v>4288788</v>
      </c>
      <c r="G4">
        <v>95.6</v>
      </c>
      <c r="H4">
        <v>845</v>
      </c>
      <c r="I4" s="1">
        <v>2513728</v>
      </c>
      <c r="J4">
        <v>33.6</v>
      </c>
      <c r="K4" s="1">
        <v>3622</v>
      </c>
    </row>
    <row r="5" spans="1:11">
      <c r="A5" t="s">
        <v>2</v>
      </c>
      <c r="B5" s="1">
        <v>2344</v>
      </c>
      <c r="C5" s="1">
        <v>2415367</v>
      </c>
      <c r="D5">
        <v>97</v>
      </c>
      <c r="E5" s="1">
        <v>3847</v>
      </c>
      <c r="F5" s="1">
        <v>4739423</v>
      </c>
      <c r="G5">
        <v>81.2</v>
      </c>
      <c r="H5" s="1">
        <v>2603</v>
      </c>
      <c r="I5" s="1">
        <v>5563519</v>
      </c>
      <c r="J5">
        <v>46.8</v>
      </c>
      <c r="K5" s="1">
        <v>4146</v>
      </c>
    </row>
    <row r="6" spans="1:11">
      <c r="A6" t="s">
        <v>3</v>
      </c>
      <c r="B6" s="1">
        <v>2541</v>
      </c>
      <c r="C6" s="1">
        <v>2795091</v>
      </c>
      <c r="D6">
        <v>90.9</v>
      </c>
      <c r="E6" s="1">
        <v>4249</v>
      </c>
      <c r="F6" s="1">
        <v>4705037</v>
      </c>
      <c r="G6">
        <v>90.3</v>
      </c>
      <c r="H6" s="1">
        <v>3849</v>
      </c>
      <c r="I6" s="1">
        <v>6791650</v>
      </c>
      <c r="J6">
        <v>56.7</v>
      </c>
      <c r="K6" s="1">
        <v>5390</v>
      </c>
    </row>
    <row r="7" spans="1:11">
      <c r="A7" t="s">
        <v>4</v>
      </c>
      <c r="B7" s="1">
        <v>1686</v>
      </c>
      <c r="C7" s="1">
        <v>3106390</v>
      </c>
      <c r="D7">
        <v>54.3</v>
      </c>
      <c r="E7" s="1">
        <v>3538</v>
      </c>
      <c r="F7" s="1">
        <v>4794784</v>
      </c>
      <c r="G7">
        <v>73.8</v>
      </c>
      <c r="H7" s="1">
        <v>4211</v>
      </c>
      <c r="I7" s="1">
        <v>10452637</v>
      </c>
      <c r="J7">
        <v>40.299999999999997</v>
      </c>
      <c r="K7" s="1">
        <v>4592</v>
      </c>
    </row>
    <row r="8" spans="1:11">
      <c r="A8" t="s">
        <v>5</v>
      </c>
      <c r="B8">
        <v>854</v>
      </c>
      <c r="C8" s="1">
        <v>1306147</v>
      </c>
      <c r="D8">
        <v>65.400000000000006</v>
      </c>
      <c r="E8" s="1">
        <v>1461</v>
      </c>
      <c r="F8" s="1">
        <v>2952557</v>
      </c>
      <c r="G8">
        <v>49.5</v>
      </c>
      <c r="H8" s="1">
        <v>3056</v>
      </c>
      <c r="I8" s="1">
        <v>12505433</v>
      </c>
      <c r="J8">
        <v>24.4</v>
      </c>
      <c r="K8" s="1">
        <v>2376</v>
      </c>
    </row>
    <row r="9" spans="1:11">
      <c r="A9" t="s">
        <v>6</v>
      </c>
      <c r="B9">
        <v>200</v>
      </c>
      <c r="C9" s="1">
        <v>622604</v>
      </c>
      <c r="D9">
        <v>32.1</v>
      </c>
      <c r="E9">
        <v>281</v>
      </c>
      <c r="F9" s="1">
        <v>697948</v>
      </c>
      <c r="G9">
        <v>40.299999999999997</v>
      </c>
      <c r="H9" s="1">
        <v>1285</v>
      </c>
      <c r="I9" s="1">
        <v>6077200</v>
      </c>
      <c r="J9">
        <v>21.1</v>
      </c>
      <c r="K9">
        <v>825</v>
      </c>
    </row>
    <row r="10" spans="1:11">
      <c r="A10" t="s">
        <v>7</v>
      </c>
      <c r="B10">
        <v>153</v>
      </c>
      <c r="C10" s="1">
        <v>1008846</v>
      </c>
      <c r="D10">
        <v>15.2</v>
      </c>
      <c r="E10">
        <v>182</v>
      </c>
      <c r="F10" s="1">
        <v>406109</v>
      </c>
      <c r="G10">
        <v>44.8</v>
      </c>
      <c r="H10" s="1">
        <v>1138</v>
      </c>
      <c r="I10" s="1">
        <v>6669161</v>
      </c>
      <c r="J10">
        <v>17.100000000000001</v>
      </c>
      <c r="K10">
        <v>737</v>
      </c>
    </row>
    <row r="11" spans="1:11">
      <c r="A11" t="s">
        <v>8</v>
      </c>
      <c r="B11">
        <v>192</v>
      </c>
      <c r="C11" s="1">
        <v>878861</v>
      </c>
      <c r="D11">
        <v>21.8</v>
      </c>
      <c r="E11">
        <v>254</v>
      </c>
      <c r="F11" s="1">
        <v>668760</v>
      </c>
      <c r="G11">
        <v>38</v>
      </c>
      <c r="H11" s="1">
        <v>1773</v>
      </c>
      <c r="I11" s="1">
        <v>14646121</v>
      </c>
      <c r="J11">
        <v>12.1</v>
      </c>
      <c r="K11" s="1">
        <v>1069</v>
      </c>
    </row>
    <row r="12" spans="1:11">
      <c r="A12" t="s">
        <v>9</v>
      </c>
      <c r="B12">
        <v>122</v>
      </c>
      <c r="C12" s="1">
        <v>81035</v>
      </c>
      <c r="D12">
        <v>150.6</v>
      </c>
      <c r="E12">
        <v>159</v>
      </c>
      <c r="F12" s="1">
        <v>470013</v>
      </c>
      <c r="G12">
        <v>33.799999999999997</v>
      </c>
      <c r="H12" s="1">
        <v>1101</v>
      </c>
      <c r="I12" s="1">
        <v>8475610</v>
      </c>
      <c r="J12">
        <v>13</v>
      </c>
      <c r="K12">
        <v>744</v>
      </c>
    </row>
    <row r="13" spans="1:11">
      <c r="A13" t="s">
        <v>10</v>
      </c>
      <c r="B13">
        <v>62</v>
      </c>
      <c r="C13" t="s">
        <v>11</v>
      </c>
      <c r="D13" t="s">
        <v>11</v>
      </c>
      <c r="E13">
        <v>75</v>
      </c>
      <c r="F13" s="1">
        <v>165204</v>
      </c>
      <c r="G13">
        <v>45.4</v>
      </c>
      <c r="H13">
        <v>549</v>
      </c>
      <c r="I13" s="1">
        <v>2213610</v>
      </c>
      <c r="J13">
        <v>24.8</v>
      </c>
      <c r="K13">
        <v>412</v>
      </c>
    </row>
    <row r="14" spans="1:11">
      <c r="B14" t="s">
        <v>12</v>
      </c>
      <c r="C14" t="s">
        <v>13</v>
      </c>
      <c r="D14" t="s">
        <v>14</v>
      </c>
      <c r="E14" t="s">
        <v>12</v>
      </c>
      <c r="F14" t="s">
        <v>15</v>
      </c>
      <c r="G14" t="s">
        <v>14</v>
      </c>
      <c r="H14" t="s">
        <v>12</v>
      </c>
      <c r="I14" t="s">
        <v>16</v>
      </c>
      <c r="J14" t="s">
        <v>14</v>
      </c>
      <c r="K14" t="s">
        <v>17</v>
      </c>
    </row>
    <row r="15" spans="1:11">
      <c r="A15" t="s">
        <v>22</v>
      </c>
      <c r="B15" s="1">
        <f>SUM(B4:B12)</f>
        <v>10961</v>
      </c>
      <c r="C15" s="1">
        <f>SUM(C4:C12)</f>
        <v>14345329</v>
      </c>
      <c r="D15" s="4">
        <f>B15/C15*100000</f>
        <v>76.408146512359522</v>
      </c>
      <c r="E15" s="1">
        <f>SUM(E4:E12)</f>
        <v>18073</v>
      </c>
      <c r="F15" s="1">
        <f>SUM(F4:F12)</f>
        <v>23723419</v>
      </c>
      <c r="G15" s="4">
        <f>E15/F15*100000</f>
        <v>76.182105117310442</v>
      </c>
      <c r="H15" s="1">
        <f>SUM(H4:H12)</f>
        <v>19861</v>
      </c>
      <c r="I15" s="1">
        <f>SUM(I4:I12)</f>
        <v>73695059</v>
      </c>
      <c r="J15" s="4">
        <f>H15/I15*100000</f>
        <v>26.950246420184019</v>
      </c>
    </row>
    <row r="17" spans="1:10">
      <c r="B17" t="s">
        <v>12</v>
      </c>
      <c r="C17" t="s">
        <v>13</v>
      </c>
      <c r="D17" t="s">
        <v>14</v>
      </c>
      <c r="E17" t="s">
        <v>12</v>
      </c>
      <c r="F17" t="s">
        <v>27</v>
      </c>
      <c r="G17" t="s">
        <v>14</v>
      </c>
      <c r="H17" t="s">
        <v>19</v>
      </c>
      <c r="I17" t="s">
        <v>20</v>
      </c>
    </row>
    <row r="18" spans="1:10">
      <c r="A18" t="s">
        <v>22</v>
      </c>
      <c r="B18" s="1">
        <f>B15</f>
        <v>10961</v>
      </c>
      <c r="C18" s="1">
        <f>C15</f>
        <v>14345329</v>
      </c>
      <c r="D18" s="4">
        <f>B18/C18*100000</f>
        <v>76.408146512359522</v>
      </c>
      <c r="E18" s="1">
        <f>E15+H15</f>
        <v>37934</v>
      </c>
      <c r="F18" s="1">
        <f>F15+I15</f>
        <v>97418478</v>
      </c>
      <c r="G18" s="4">
        <f>E18/F18*100000</f>
        <v>38.939224650994852</v>
      </c>
      <c r="H18" s="6">
        <f>G18/D18</f>
        <v>0.50962137453100209</v>
      </c>
      <c r="I18" s="7">
        <f>1-H18</f>
        <v>0.49037862546899791</v>
      </c>
      <c r="J18" s="4"/>
    </row>
    <row r="20" spans="1:10">
      <c r="B20" t="s">
        <v>12</v>
      </c>
      <c r="C20" t="s">
        <v>45</v>
      </c>
      <c r="D20" t="s">
        <v>14</v>
      </c>
      <c r="E20" t="s">
        <v>12</v>
      </c>
      <c r="F20" t="s">
        <v>16</v>
      </c>
      <c r="G20" t="s">
        <v>14</v>
      </c>
      <c r="H20" t="s">
        <v>19</v>
      </c>
      <c r="I20" t="s">
        <v>20</v>
      </c>
    </row>
    <row r="21" spans="1:10">
      <c r="A21" t="s">
        <v>44</v>
      </c>
      <c r="B21" s="1">
        <f>B15+E15</f>
        <v>29034</v>
      </c>
      <c r="C21" s="1">
        <f>C15+F15</f>
        <v>38068748</v>
      </c>
      <c r="D21" s="4">
        <f>B21/C21*100000</f>
        <v>76.267283599660288</v>
      </c>
      <c r="E21" s="1">
        <f>H15</f>
        <v>19861</v>
      </c>
      <c r="F21" s="1">
        <f>I15</f>
        <v>73695059</v>
      </c>
      <c r="G21" s="4">
        <f>E21/F21*100000</f>
        <v>26.950246420184019</v>
      </c>
      <c r="H21" s="6">
        <f>G21/D21</f>
        <v>0.35336575721839475</v>
      </c>
      <c r="I21" s="7">
        <f>1-H21</f>
        <v>0.6466342427816052</v>
      </c>
    </row>
  </sheetData>
  <phoneticPr fontId="1"/>
  <hyperlinks>
    <hyperlink ref="A1" r:id="rId1" xr:uid="{F57F6F08-F694-8C4B-A326-794D9FC29BBC}"/>
  </hyperlinks>
  <pageMargins left="0.7" right="0.7" top="0.75" bottom="0.75" header="0.3" footer="0.3"/>
  <pageSetup paperSize="9"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94148-9F31-7A42-8E4A-6FB3022054F1}">
  <dimension ref="A1:K21"/>
  <sheetViews>
    <sheetView workbookViewId="0">
      <selection activeCell="B21" sqref="B21"/>
    </sheetView>
  </sheetViews>
  <sheetFormatPr baseColWidth="10" defaultRowHeight="20"/>
  <sheetData>
    <row r="1" spans="1:11">
      <c r="A1" s="8" t="s">
        <v>28</v>
      </c>
    </row>
    <row r="2" spans="1:11">
      <c r="B2" t="s">
        <v>12</v>
      </c>
      <c r="C2" t="s">
        <v>18</v>
      </c>
      <c r="E2" t="s">
        <v>12</v>
      </c>
      <c r="F2" t="s">
        <v>23</v>
      </c>
      <c r="H2" t="s">
        <v>12</v>
      </c>
      <c r="I2" t="s">
        <v>21</v>
      </c>
      <c r="K2" t="s">
        <v>17</v>
      </c>
    </row>
    <row r="3" spans="1:11">
      <c r="A3" t="s">
        <v>0</v>
      </c>
      <c r="B3" s="1">
        <v>20153</v>
      </c>
      <c r="C3" s="1">
        <v>10789693</v>
      </c>
      <c r="D3">
        <v>186.8</v>
      </c>
    </row>
    <row r="4" spans="1:11">
      <c r="A4" t="s">
        <v>1</v>
      </c>
      <c r="B4" s="1">
        <v>3304</v>
      </c>
      <c r="C4" s="1">
        <v>2134109</v>
      </c>
      <c r="D4">
        <v>154.80000000000001</v>
      </c>
      <c r="E4" s="1">
        <v>4801</v>
      </c>
      <c r="F4" s="1">
        <v>4371477</v>
      </c>
      <c r="G4">
        <v>109.8</v>
      </c>
      <c r="H4">
        <v>985</v>
      </c>
      <c r="I4" s="1">
        <v>2426374</v>
      </c>
      <c r="J4">
        <v>40.6</v>
      </c>
      <c r="K4" s="1">
        <v>4557</v>
      </c>
    </row>
    <row r="5" spans="1:11">
      <c r="A5" t="s">
        <v>2</v>
      </c>
      <c r="B5" s="1">
        <v>3166</v>
      </c>
      <c r="C5" s="1">
        <v>2417893</v>
      </c>
      <c r="D5">
        <v>130.9</v>
      </c>
      <c r="E5" s="1">
        <v>5036</v>
      </c>
      <c r="F5" s="1">
        <v>4823259</v>
      </c>
      <c r="G5">
        <v>104.4</v>
      </c>
      <c r="H5" s="1">
        <v>3281</v>
      </c>
      <c r="I5" s="1">
        <v>5476899</v>
      </c>
      <c r="J5">
        <v>59.9</v>
      </c>
      <c r="K5" s="1">
        <v>5228</v>
      </c>
    </row>
    <row r="6" spans="1:11">
      <c r="A6" t="s">
        <v>3</v>
      </c>
      <c r="B6" s="1">
        <v>3114</v>
      </c>
      <c r="C6" s="1">
        <v>2796908</v>
      </c>
      <c r="D6">
        <v>111.3</v>
      </c>
      <c r="E6" s="1">
        <v>5605</v>
      </c>
      <c r="F6" s="1">
        <v>4803018</v>
      </c>
      <c r="G6">
        <v>116.7</v>
      </c>
      <c r="H6" s="1">
        <v>4628</v>
      </c>
      <c r="I6" s="1">
        <v>6691491</v>
      </c>
      <c r="J6">
        <v>69.2</v>
      </c>
      <c r="K6" s="1">
        <v>6615</v>
      </c>
    </row>
    <row r="7" spans="1:11">
      <c r="A7" t="s">
        <v>4</v>
      </c>
      <c r="B7" s="1">
        <v>2268</v>
      </c>
      <c r="C7" s="1">
        <v>3107718</v>
      </c>
      <c r="D7">
        <v>73</v>
      </c>
      <c r="E7" s="1">
        <v>4471</v>
      </c>
      <c r="F7" s="1">
        <v>4902355</v>
      </c>
      <c r="G7">
        <v>91.2</v>
      </c>
      <c r="H7" s="1">
        <v>5197</v>
      </c>
      <c r="I7" s="1">
        <v>10343639</v>
      </c>
      <c r="J7">
        <v>50.2</v>
      </c>
      <c r="K7" s="1">
        <v>5931</v>
      </c>
    </row>
    <row r="8" spans="1:11">
      <c r="A8" t="s">
        <v>5</v>
      </c>
      <c r="B8" s="1">
        <v>1099</v>
      </c>
      <c r="C8" s="1">
        <v>1307073</v>
      </c>
      <c r="D8">
        <v>84.1</v>
      </c>
      <c r="E8" s="1">
        <v>1860</v>
      </c>
      <c r="F8" s="1">
        <v>3028872</v>
      </c>
      <c r="G8">
        <v>61.4</v>
      </c>
      <c r="H8" s="1">
        <v>3633</v>
      </c>
      <c r="I8" s="1">
        <v>12428106</v>
      </c>
      <c r="J8">
        <v>29.2</v>
      </c>
      <c r="K8" s="1">
        <v>2928</v>
      </c>
    </row>
    <row r="9" spans="1:11">
      <c r="A9" t="s">
        <v>6</v>
      </c>
      <c r="B9">
        <v>271</v>
      </c>
      <c r="C9" s="1">
        <v>622891</v>
      </c>
      <c r="D9">
        <v>43.5</v>
      </c>
      <c r="E9">
        <v>389</v>
      </c>
      <c r="F9" s="1">
        <v>716271</v>
      </c>
      <c r="G9">
        <v>54.3</v>
      </c>
      <c r="H9" s="1">
        <v>1611</v>
      </c>
      <c r="I9" s="1">
        <v>6058574</v>
      </c>
      <c r="J9">
        <v>26.6</v>
      </c>
      <c r="K9" s="1">
        <v>1023</v>
      </c>
    </row>
    <row r="10" spans="1:11">
      <c r="A10" t="s">
        <v>7</v>
      </c>
      <c r="B10">
        <v>184</v>
      </c>
      <c r="C10" s="1">
        <v>1009056</v>
      </c>
      <c r="D10">
        <v>18.2</v>
      </c>
      <c r="E10">
        <v>223</v>
      </c>
      <c r="F10" s="1">
        <v>413319</v>
      </c>
      <c r="G10">
        <v>54</v>
      </c>
      <c r="H10" s="1">
        <v>1381</v>
      </c>
      <c r="I10" s="1">
        <v>6661722</v>
      </c>
      <c r="J10">
        <v>20.7</v>
      </c>
      <c r="K10">
        <v>866</v>
      </c>
    </row>
    <row r="11" spans="1:11">
      <c r="A11" t="s">
        <v>8</v>
      </c>
      <c r="B11">
        <v>244</v>
      </c>
      <c r="C11" s="1">
        <v>879186</v>
      </c>
      <c r="D11">
        <v>27.8</v>
      </c>
      <c r="E11">
        <v>311</v>
      </c>
      <c r="F11" s="1">
        <v>679339</v>
      </c>
      <c r="G11">
        <v>45.8</v>
      </c>
      <c r="H11" s="1">
        <v>2377</v>
      </c>
      <c r="I11" s="1">
        <v>14635118</v>
      </c>
      <c r="J11">
        <v>16.2</v>
      </c>
      <c r="K11" s="1">
        <v>1359</v>
      </c>
    </row>
    <row r="12" spans="1:11">
      <c r="A12" t="s">
        <v>9</v>
      </c>
      <c r="B12">
        <v>167</v>
      </c>
      <c r="C12" s="1">
        <v>81312</v>
      </c>
      <c r="D12">
        <v>205.4</v>
      </c>
      <c r="E12">
        <v>179</v>
      </c>
      <c r="F12" s="1">
        <v>475671</v>
      </c>
      <c r="G12">
        <v>37.6</v>
      </c>
      <c r="H12" s="1">
        <v>1416</v>
      </c>
      <c r="I12" s="1">
        <v>8469610</v>
      </c>
      <c r="J12">
        <v>16.7</v>
      </c>
      <c r="K12">
        <v>976</v>
      </c>
    </row>
    <row r="13" spans="1:11">
      <c r="A13" t="s">
        <v>10</v>
      </c>
      <c r="B13">
        <v>90</v>
      </c>
      <c r="C13" t="s">
        <v>11</v>
      </c>
      <c r="D13" t="s">
        <v>11</v>
      </c>
      <c r="E13">
        <v>111</v>
      </c>
      <c r="F13" s="1">
        <v>166659</v>
      </c>
      <c r="G13">
        <v>66.599999999999994</v>
      </c>
      <c r="H13">
        <v>621</v>
      </c>
      <c r="I13" s="1">
        <v>2212030</v>
      </c>
      <c r="J13">
        <v>28.1</v>
      </c>
      <c r="K13">
        <v>442</v>
      </c>
    </row>
    <row r="14" spans="1:11">
      <c r="B14" t="s">
        <v>12</v>
      </c>
      <c r="C14" t="s">
        <v>13</v>
      </c>
      <c r="D14" t="s">
        <v>14</v>
      </c>
      <c r="E14" t="s">
        <v>12</v>
      </c>
      <c r="F14" t="s">
        <v>15</v>
      </c>
      <c r="G14" t="s">
        <v>14</v>
      </c>
      <c r="H14" t="s">
        <v>12</v>
      </c>
      <c r="I14" t="s">
        <v>16</v>
      </c>
      <c r="J14" t="s">
        <v>14</v>
      </c>
      <c r="K14" t="s">
        <v>17</v>
      </c>
    </row>
    <row r="15" spans="1:11">
      <c r="A15" t="s">
        <v>22</v>
      </c>
      <c r="B15" s="1">
        <f>SUM(B4:B12)</f>
        <v>13817</v>
      </c>
      <c r="C15" s="1">
        <f>SUM(C4:C12)</f>
        <v>14356146</v>
      </c>
      <c r="D15" s="4">
        <f>B15/C15*100000</f>
        <v>96.244493473387635</v>
      </c>
      <c r="E15" s="1">
        <f>SUM(E4:E12)</f>
        <v>22875</v>
      </c>
      <c r="F15" s="1">
        <f>SUM(F4:F12)</f>
        <v>24213581</v>
      </c>
      <c r="G15" s="4">
        <f>E15/F15*100000</f>
        <v>94.471775983899278</v>
      </c>
      <c r="H15" s="1">
        <f>SUM(H4:H12)</f>
        <v>24509</v>
      </c>
      <c r="I15" s="1">
        <f>SUM(I4:I12)</f>
        <v>73191533</v>
      </c>
      <c r="J15" s="4">
        <f>H15/I15*100000</f>
        <v>33.48611375580834</v>
      </c>
    </row>
    <row r="17" spans="1:10">
      <c r="B17" t="s">
        <v>12</v>
      </c>
      <c r="C17" t="s">
        <v>13</v>
      </c>
      <c r="D17" t="s">
        <v>14</v>
      </c>
      <c r="E17" t="s">
        <v>12</v>
      </c>
      <c r="F17" t="s">
        <v>27</v>
      </c>
      <c r="G17" t="s">
        <v>14</v>
      </c>
      <c r="H17" t="s">
        <v>19</v>
      </c>
      <c r="I17" t="s">
        <v>20</v>
      </c>
    </row>
    <row r="18" spans="1:10">
      <c r="A18" t="s">
        <v>22</v>
      </c>
      <c r="B18" s="1">
        <f>B15</f>
        <v>13817</v>
      </c>
      <c r="C18" s="1">
        <f>C15</f>
        <v>14356146</v>
      </c>
      <c r="D18" s="4">
        <f>B18/C18*100000</f>
        <v>96.244493473387635</v>
      </c>
      <c r="E18" s="1">
        <f>E15+H15</f>
        <v>47384</v>
      </c>
      <c r="F18" s="1">
        <f>F15+I15</f>
        <v>97405114</v>
      </c>
      <c r="G18" s="4">
        <f>E18/F18*100000</f>
        <v>48.646316455211995</v>
      </c>
      <c r="H18" s="6">
        <f>G18/D18</f>
        <v>0.50544519171544178</v>
      </c>
      <c r="I18" s="7">
        <f>1-H18</f>
        <v>0.49455480828455822</v>
      </c>
      <c r="J18" s="4"/>
    </row>
    <row r="20" spans="1:10">
      <c r="B20" t="s">
        <v>12</v>
      </c>
      <c r="C20" t="s">
        <v>45</v>
      </c>
      <c r="D20" t="s">
        <v>14</v>
      </c>
      <c r="E20" t="s">
        <v>12</v>
      </c>
      <c r="F20" t="s">
        <v>16</v>
      </c>
      <c r="G20" t="s">
        <v>14</v>
      </c>
      <c r="H20" t="s">
        <v>19</v>
      </c>
      <c r="I20" t="s">
        <v>20</v>
      </c>
    </row>
    <row r="21" spans="1:10">
      <c r="A21" t="s">
        <v>44</v>
      </c>
      <c r="B21" s="1">
        <f>B15+E15</f>
        <v>36692</v>
      </c>
      <c r="C21" s="1">
        <f>C15+F15</f>
        <v>38569727</v>
      </c>
      <c r="D21" s="4">
        <f>B21/C21*100000</f>
        <v>95.131604120506211</v>
      </c>
      <c r="E21" s="1">
        <f>H15</f>
        <v>24509</v>
      </c>
      <c r="F21" s="1">
        <f>I15</f>
        <v>73191533</v>
      </c>
      <c r="G21" s="4">
        <f>E21/F21*100000</f>
        <v>33.48611375580834</v>
      </c>
      <c r="H21" s="6">
        <f>G21/D21</f>
        <v>0.35199778312778601</v>
      </c>
      <c r="I21" s="7">
        <f>1-H21</f>
        <v>0.64800221687221393</v>
      </c>
    </row>
  </sheetData>
  <phoneticPr fontId="1"/>
  <hyperlinks>
    <hyperlink ref="A1" r:id="rId1" xr:uid="{D6A1243F-4514-4D48-973A-D08DB0E194AE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12</vt:i4>
      </vt:variant>
    </vt:vector>
  </HeadingPairs>
  <TitlesOfParts>
    <vt:vector size="12" baseType="lpstr">
      <vt:lpstr>未接種vs2回目以降有効率</vt:lpstr>
      <vt:lpstr>8月8日〜8月14日</vt:lpstr>
      <vt:lpstr>8月1日〜8月7日</vt:lpstr>
      <vt:lpstr>7月25日〜7月31日</vt:lpstr>
      <vt:lpstr>7月18日〜7月24日</vt:lpstr>
      <vt:lpstr>7月11日〜7月17日</vt:lpstr>
      <vt:lpstr>7月1日〜7月3日</vt:lpstr>
      <vt:lpstr>6月27日〜6月29日</vt:lpstr>
      <vt:lpstr>6月20日〜6月26日</vt:lpstr>
      <vt:lpstr>6月13日〜6月19日</vt:lpstr>
      <vt:lpstr>6月6日〜6月12日</vt:lpstr>
      <vt:lpstr>5月30日〜6月5日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長江　剛志</dc:creator>
  <cp:lastModifiedBy>長江　剛志</cp:lastModifiedBy>
  <cp:lastPrinted>2022-07-15T02:53:59Z</cp:lastPrinted>
  <dcterms:created xsi:type="dcterms:W3CDTF">2022-07-03T01:07:00Z</dcterms:created>
  <dcterms:modified xsi:type="dcterms:W3CDTF">2022-08-31T07:34:13Z</dcterms:modified>
</cp:coreProperties>
</file>