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ustomProperty1.bin" ContentType="application/vnd.openxmlformats-officedocument.spreadsheetml.customProperty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filterPrivacy="1" codeName="ThisWorkbook" autoCompressPictures="0"/>
  <xr:revisionPtr revIDLastSave="0" documentId="13_ncr:11_{288FCEA5-1722-440C-9E8E-3B467624F9BF}" xr6:coauthVersionLast="45" xr6:coauthVersionMax="45" xr10:uidLastSave="{00000000-0000-0000-0000-000000000000}"/>
  <bookViews>
    <workbookView xWindow="-120" yWindow="-120" windowWidth="24240" windowHeight="13140" tabRatio="788" activeTab="9" xr2:uid="{00000000-000D-0000-FFFF-FFFF00000000}"/>
  </bookViews>
  <sheets>
    <sheet name="Sheet1" sheetId="26" r:id="rId1"/>
    <sheet name="1 月" sheetId="14" r:id="rId2"/>
    <sheet name="2 月" sheetId="15" r:id="rId3"/>
    <sheet name="3 月" sheetId="16" r:id="rId4"/>
    <sheet name="4 月" sheetId="17" r:id="rId5"/>
    <sheet name="5 月" sheetId="18" r:id="rId6"/>
    <sheet name="6 月" sheetId="19" r:id="rId7"/>
    <sheet name="7 月" sheetId="20" r:id="rId8"/>
    <sheet name="8 月" sheetId="21" r:id="rId9"/>
    <sheet name="9 月" sheetId="22" r:id="rId10"/>
    <sheet name="10 月" sheetId="23" r:id="rId11"/>
    <sheet name="11 月" sheetId="24" r:id="rId12"/>
    <sheet name="12 月" sheetId="25" r:id="rId13"/>
  </sheets>
  <definedNames>
    <definedName name="CalendarYear">'1 月'!$K$5</definedName>
    <definedName name="ColumnTitleRegion1..H12.1">'1 月'!$B$3</definedName>
    <definedName name="ColumnTitleRegion1..H12.10">'10 月'!$B$3</definedName>
    <definedName name="ColumnTitleRegion1..H12.11">'11 月'!$B$3</definedName>
    <definedName name="ColumnTitleRegion1..H12.12">'12 月'!$B$3</definedName>
    <definedName name="ColumnTitleRegion1..H12.2">'2 月'!$B$3</definedName>
    <definedName name="ColumnTitleRegion1..H12.3">'3 月'!$B$3</definedName>
    <definedName name="ColumnTitleRegion1..H12.4">'4 月'!$B$3</definedName>
    <definedName name="ColumnTitleRegion1..H12.5">'5 月'!$B$3</definedName>
    <definedName name="ColumnTitleRegion1..H12.6">'6 月'!$B$3</definedName>
    <definedName name="ColumnTitleRegion1..H12.7">'7 月'!$B$3</definedName>
    <definedName name="ColumnTitleRegion1..H12.8">'8 月'!$B$3</definedName>
    <definedName name="ColumnTitleRegion1..H12.9">'9 月'!$B$3</definedName>
    <definedName name="ColumnTitleRegion2..C14.1">'1 月'!$B$3</definedName>
    <definedName name="ColumnTitleRegion2..C14.10">'10 月'!$B$3</definedName>
    <definedName name="ColumnTitleRegion2..C14.11">'11 月'!$B$3</definedName>
    <definedName name="ColumnTitleRegion2..C14.12">'12 月'!$B$3</definedName>
    <definedName name="ColumnTitleRegion2..C14.2">'2 月'!$B$3</definedName>
    <definedName name="ColumnTitleRegion2..C14.3">'3 月'!$B$3</definedName>
    <definedName name="ColumnTitleRegion2..C14.4">'4 月'!$B$3</definedName>
    <definedName name="ColumnTitleRegion2..C14.5">'5 月'!$B$3</definedName>
    <definedName name="ColumnTitleRegion2..C14.6">'6 月'!$B$3</definedName>
    <definedName name="ColumnTitleRegion2..C14.7">'7 月'!$B$3</definedName>
    <definedName name="ColumnTitleRegion2..C14.8">'8 月'!$B$3</definedName>
    <definedName name="ColumnTitleRegion2..C14.9">'9 月'!$B$3</definedName>
    <definedName name="DaysAndWeeks">{0,1,2,3,4,5,6} + {0;1;2;3;4;5}*7</definedName>
    <definedName name="_xlnm.Print_Area" localSheetId="1">'1 月'!$A:$I</definedName>
    <definedName name="_xlnm.Print_Area" localSheetId="10">'10 月'!$A:$I</definedName>
    <definedName name="_xlnm.Print_Area" localSheetId="11">'11 月'!$A:$I</definedName>
    <definedName name="_xlnm.Print_Area" localSheetId="12">'12 月'!$A:$I</definedName>
    <definedName name="_xlnm.Print_Area" localSheetId="2">'2 月'!$A:$I</definedName>
    <definedName name="_xlnm.Print_Area" localSheetId="3">'3 月'!$A:$I</definedName>
    <definedName name="_xlnm.Print_Area" localSheetId="4">'4 月'!$A:$I</definedName>
    <definedName name="_xlnm.Print_Area" localSheetId="5">'5 月'!$A:$I</definedName>
    <definedName name="_xlnm.Print_Area" localSheetId="6">'6 月'!$A:$I</definedName>
    <definedName name="_xlnm.Print_Area" localSheetId="7">'7 月'!$A:$I</definedName>
    <definedName name="_xlnm.Print_Area" localSheetId="8">'8 月'!$A:$I</definedName>
    <definedName name="_xlnm.Print_Area" localSheetId="9">'9 月'!$A:$I</definedName>
    <definedName name="RowTitleRegion1..K3">'1 月'!$K$4</definedName>
    <definedName name="WeekStart">'1 月'!$L$5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25" l="1"/>
  <c r="B2" i="24"/>
  <c r="B2" i="23"/>
  <c r="B2" i="22"/>
  <c r="B2" i="21"/>
  <c r="B2" i="20"/>
  <c r="B2" i="19"/>
  <c r="B2" i="18"/>
  <c r="B2" i="17"/>
  <c r="B2" i="16"/>
  <c r="B2" i="15"/>
  <c r="B2" i="14"/>
  <c r="B14" i="15" a="1"/>
  <c r="C14" i="15" s="1"/>
  <c r="F12" i="15"/>
  <c r="B12" i="15"/>
  <c r="B12" i="15" a="1"/>
  <c r="G12" i="15" s="1"/>
  <c r="B10" i="15" a="1"/>
  <c r="G10" i="15" s="1"/>
  <c r="F8" i="15"/>
  <c r="D8" i="15"/>
  <c r="B8" i="15"/>
  <c r="B8" i="15" a="1"/>
  <c r="G8" i="15" s="1"/>
  <c r="D6" i="15"/>
  <c r="B6" i="15" a="1"/>
  <c r="G6" i="15" s="1"/>
  <c r="F4" i="15"/>
  <c r="F3" i="15" s="1"/>
  <c r="B4" i="15"/>
  <c r="B4" i="15" a="1"/>
  <c r="G4" i="15" s="1"/>
  <c r="B14" i="16" a="1"/>
  <c r="B14" i="16" s="1"/>
  <c r="B12" i="16" a="1"/>
  <c r="G12" i="16" s="1"/>
  <c r="B10" i="16" a="1"/>
  <c r="G10" i="16" s="1"/>
  <c r="B8" i="16" a="1"/>
  <c r="G8" i="16" s="1"/>
  <c r="B6" i="16" a="1"/>
  <c r="G6" i="16" s="1"/>
  <c r="B4" i="16" a="1"/>
  <c r="G4" i="16" s="1"/>
  <c r="G3" i="16" s="1"/>
  <c r="B14" i="17" a="1"/>
  <c r="C14" i="17" s="1"/>
  <c r="B12" i="17" a="1"/>
  <c r="G12" i="17" s="1"/>
  <c r="B10" i="17"/>
  <c r="B10" i="17" a="1"/>
  <c r="G10" i="17" s="1"/>
  <c r="F8" i="17"/>
  <c r="D8" i="17"/>
  <c r="B8" i="17"/>
  <c r="B8" i="17" a="1"/>
  <c r="G8" i="17" s="1"/>
  <c r="F6" i="17"/>
  <c r="D6" i="17"/>
  <c r="B6" i="17" a="1"/>
  <c r="G6" i="17" s="1"/>
  <c r="B4" i="17" a="1"/>
  <c r="G4" i="17" s="1"/>
  <c r="G3" i="17" s="1"/>
  <c r="C14" i="18"/>
  <c r="B14" i="18" a="1"/>
  <c r="B14" i="18" s="1"/>
  <c r="C12" i="18"/>
  <c r="B12" i="18" a="1"/>
  <c r="G12" i="18" s="1"/>
  <c r="B10" i="18" a="1"/>
  <c r="G10" i="18" s="1"/>
  <c r="G8" i="18"/>
  <c r="B8" i="18" a="1"/>
  <c r="C8" i="18" s="1"/>
  <c r="G6" i="18"/>
  <c r="C6" i="18"/>
  <c r="B6" i="18" a="1"/>
  <c r="C4" i="18"/>
  <c r="C3" i="18" s="1"/>
  <c r="B4" i="18" a="1"/>
  <c r="G4" i="18" s="1"/>
  <c r="G3" i="18" s="1"/>
  <c r="B14" i="19" a="1"/>
  <c r="C14" i="19" s="1"/>
  <c r="B12" i="19" a="1"/>
  <c r="G12" i="19" s="1"/>
  <c r="B10" i="19"/>
  <c r="B10" i="19" a="1"/>
  <c r="G10" i="19" s="1"/>
  <c r="F8" i="19"/>
  <c r="D8" i="19"/>
  <c r="B8" i="19"/>
  <c r="B8" i="19" a="1"/>
  <c r="G8" i="19" s="1"/>
  <c r="B6" i="19" a="1"/>
  <c r="G6" i="19" s="1"/>
  <c r="B4" i="19" a="1"/>
  <c r="H4" i="19" s="1"/>
  <c r="H3" i="19" s="1"/>
  <c r="B14" i="21"/>
  <c r="B14" i="21" a="1"/>
  <c r="C14" i="21" s="1"/>
  <c r="B12" i="21" a="1"/>
  <c r="G12" i="21" s="1"/>
  <c r="B10" i="21" a="1"/>
  <c r="G10" i="21" s="1"/>
  <c r="B8" i="21" a="1"/>
  <c r="G8" i="21" s="1"/>
  <c r="B6" i="21" a="1"/>
  <c r="G6" i="21" s="1"/>
  <c r="B4" i="21" a="1"/>
  <c r="G4" i="21" s="1"/>
  <c r="G3" i="21" s="1"/>
  <c r="B14" i="22"/>
  <c r="B14" i="22" a="1"/>
  <c r="C14" i="22" s="1"/>
  <c r="F12" i="22"/>
  <c r="D12" i="22"/>
  <c r="B12" i="22"/>
  <c r="B12" i="22" a="1"/>
  <c r="G12" i="22" s="1"/>
  <c r="F10" i="22"/>
  <c r="B10" i="22" a="1"/>
  <c r="G10" i="22" s="1"/>
  <c r="B8" i="22" a="1"/>
  <c r="G8" i="22" s="1"/>
  <c r="B6" i="22" a="1"/>
  <c r="H6" i="22" s="1"/>
  <c r="B4" i="22" a="1"/>
  <c r="H4" i="22" s="1"/>
  <c r="H3" i="22" s="1"/>
  <c r="B14" i="23" a="1"/>
  <c r="C14" i="23" s="1"/>
  <c r="B12" i="23" a="1"/>
  <c r="G12" i="23" s="1"/>
  <c r="B10" i="23" a="1"/>
  <c r="G10" i="23" s="1"/>
  <c r="B8" i="23" a="1"/>
  <c r="G8" i="23" s="1"/>
  <c r="B6" i="23" a="1"/>
  <c r="G6" i="23" s="1"/>
  <c r="B4" i="23" a="1"/>
  <c r="G4" i="23" s="1"/>
  <c r="G3" i="23" s="1"/>
  <c r="B14" i="24" a="1"/>
  <c r="C14" i="24" s="1"/>
  <c r="B12" i="24" a="1"/>
  <c r="G12" i="24" s="1"/>
  <c r="B10" i="24" a="1"/>
  <c r="G10" i="24" s="1"/>
  <c r="B8" i="24" a="1"/>
  <c r="G8" i="24" s="1"/>
  <c r="B6" i="24" a="1"/>
  <c r="G6" i="24" s="1"/>
  <c r="B4" i="24" a="1"/>
  <c r="G4" i="24" s="1"/>
  <c r="G3" i="24" s="1"/>
  <c r="B14" i="25"/>
  <c r="B14" i="25" a="1"/>
  <c r="C14" i="25" s="1"/>
  <c r="F12" i="25"/>
  <c r="D12" i="25"/>
  <c r="B12" i="25" a="1"/>
  <c r="G12" i="25" s="1"/>
  <c r="B10" i="25" a="1"/>
  <c r="H10" i="25" s="1"/>
  <c r="B8" i="25" a="1"/>
  <c r="H8" i="25" s="1"/>
  <c r="B6" i="25" a="1"/>
  <c r="H6" i="25" s="1"/>
  <c r="B4" i="25" a="1"/>
  <c r="H4" i="25" s="1"/>
  <c r="H3" i="25" s="1"/>
  <c r="B14" i="20"/>
  <c r="B14" i="20" a="1"/>
  <c r="C14" i="20" s="1"/>
  <c r="F12" i="20"/>
  <c r="D12" i="20"/>
  <c r="B12" i="20"/>
  <c r="B12" i="20" a="1"/>
  <c r="G12" i="20" s="1"/>
  <c r="F10" i="20"/>
  <c r="D10" i="20"/>
  <c r="B10" i="20" a="1"/>
  <c r="G10" i="20" s="1"/>
  <c r="B8" i="20" a="1"/>
  <c r="G8" i="20" s="1"/>
  <c r="B6" i="20" a="1"/>
  <c r="G6" i="20" s="1"/>
  <c r="B4" i="20" a="1"/>
  <c r="G4" i="20" s="1"/>
  <c r="G3" i="20" s="1"/>
  <c r="B14" i="14" a="1"/>
  <c r="C14" i="14" s="1"/>
  <c r="B12" i="14"/>
  <c r="B12" i="14" a="1"/>
  <c r="G12" i="14" s="1"/>
  <c r="D10" i="14"/>
  <c r="B10" i="14"/>
  <c r="B10" i="14" a="1"/>
  <c r="G10" i="14" s="1"/>
  <c r="F8" i="14"/>
  <c r="D8" i="14"/>
  <c r="B8" i="14"/>
  <c r="B8" i="14" a="1"/>
  <c r="G8" i="14" s="1"/>
  <c r="B6" i="14" a="1"/>
  <c r="G6" i="14" s="1"/>
  <c r="B4" i="14"/>
  <c r="B4" i="14" a="1"/>
  <c r="G4" i="14" s="1"/>
  <c r="G3" i="14" s="1"/>
  <c r="G3" i="15"/>
  <c r="H12" i="24" l="1"/>
  <c r="H4" i="17"/>
  <c r="H3" i="17" s="1"/>
  <c r="H10" i="15"/>
  <c r="D4" i="14"/>
  <c r="D3" i="14" s="1"/>
  <c r="B6" i="14"/>
  <c r="H8" i="14"/>
  <c r="F10" i="14"/>
  <c r="D12" i="14"/>
  <c r="B14" i="14"/>
  <c r="H10" i="20"/>
  <c r="H12" i="25"/>
  <c r="B12" i="24"/>
  <c r="B14" i="23"/>
  <c r="B8" i="22"/>
  <c r="H10" i="22"/>
  <c r="D10" i="19"/>
  <c r="B12" i="19"/>
  <c r="C10" i="18"/>
  <c r="B4" i="17"/>
  <c r="H6" i="17"/>
  <c r="D10" i="17"/>
  <c r="B12" i="17"/>
  <c r="H4" i="15"/>
  <c r="H3" i="15" s="1"/>
  <c r="F6" i="15"/>
  <c r="B10" i="15"/>
  <c r="H12" i="15"/>
  <c r="H12" i="17"/>
  <c r="F4" i="14"/>
  <c r="F3" i="14" s="1"/>
  <c r="D6" i="14"/>
  <c r="H10" i="14"/>
  <c r="F12" i="14"/>
  <c r="B10" i="20"/>
  <c r="H12" i="20"/>
  <c r="B12" i="25"/>
  <c r="D12" i="24"/>
  <c r="B14" i="24"/>
  <c r="D8" i="22"/>
  <c r="B10" i="22"/>
  <c r="H12" i="22"/>
  <c r="H8" i="19"/>
  <c r="F10" i="19"/>
  <c r="D12" i="19"/>
  <c r="B14" i="19"/>
  <c r="D4" i="17"/>
  <c r="D3" i="17" s="1"/>
  <c r="B6" i="17"/>
  <c r="H8" i="17"/>
  <c r="F10" i="17"/>
  <c r="D12" i="17"/>
  <c r="B14" i="17"/>
  <c r="H6" i="15"/>
  <c r="D10" i="15"/>
  <c r="H6" i="14"/>
  <c r="H8" i="22"/>
  <c r="H12" i="19"/>
  <c r="H4" i="14"/>
  <c r="H3" i="14" s="1"/>
  <c r="F6" i="14"/>
  <c r="H12" i="14"/>
  <c r="F12" i="24"/>
  <c r="F8" i="22"/>
  <c r="D10" i="22"/>
  <c r="H10" i="19"/>
  <c r="F12" i="19"/>
  <c r="F4" i="17"/>
  <c r="F3" i="17" s="1"/>
  <c r="H10" i="17"/>
  <c r="F12" i="17"/>
  <c r="D4" i="15"/>
  <c r="D3" i="15" s="1"/>
  <c r="B6" i="15"/>
  <c r="H8" i="15"/>
  <c r="F10" i="15"/>
  <c r="D12" i="15"/>
  <c r="B14" i="15"/>
  <c r="B4" i="20"/>
  <c r="D4" i="20"/>
  <c r="D3" i="20" s="1"/>
  <c r="F4" i="20"/>
  <c r="F3" i="20" s="1"/>
  <c r="H4" i="20"/>
  <c r="H3" i="20" s="1"/>
  <c r="B6" i="20"/>
  <c r="D6" i="20"/>
  <c r="F6" i="20"/>
  <c r="H6" i="20"/>
  <c r="B8" i="20"/>
  <c r="D8" i="20"/>
  <c r="F8" i="20"/>
  <c r="H8" i="20"/>
  <c r="C4" i="25"/>
  <c r="C3" i="25" s="1"/>
  <c r="E4" i="25"/>
  <c r="E3" i="25" s="1"/>
  <c r="G4" i="25"/>
  <c r="G3" i="25" s="1"/>
  <c r="C6" i="25"/>
  <c r="E6" i="25"/>
  <c r="G6" i="25"/>
  <c r="C8" i="25"/>
  <c r="E8" i="25"/>
  <c r="G8" i="25"/>
  <c r="C10" i="25"/>
  <c r="E10" i="25"/>
  <c r="G10" i="25"/>
  <c r="C12" i="25"/>
  <c r="E12" i="25"/>
  <c r="B4" i="24"/>
  <c r="D4" i="24"/>
  <c r="D3" i="24" s="1"/>
  <c r="F4" i="24"/>
  <c r="F3" i="24" s="1"/>
  <c r="H4" i="24"/>
  <c r="H3" i="24" s="1"/>
  <c r="B6" i="24"/>
  <c r="D6" i="24"/>
  <c r="F6" i="24"/>
  <c r="H6" i="24"/>
  <c r="B8" i="24"/>
  <c r="D8" i="24"/>
  <c r="F8" i="24"/>
  <c r="H8" i="24"/>
  <c r="B10" i="24"/>
  <c r="D10" i="24"/>
  <c r="F10" i="24"/>
  <c r="C4" i="23"/>
  <c r="C3" i="23" s="1"/>
  <c r="C6" i="23"/>
  <c r="C4" i="20"/>
  <c r="C3" i="20" s="1"/>
  <c r="E4" i="20"/>
  <c r="E3" i="20" s="1"/>
  <c r="C6" i="20"/>
  <c r="E6" i="20"/>
  <c r="C8" i="20"/>
  <c r="E8" i="20"/>
  <c r="C10" i="20"/>
  <c r="E10" i="20"/>
  <c r="C12" i="20"/>
  <c r="E12" i="20"/>
  <c r="B4" i="25"/>
  <c r="D4" i="25"/>
  <c r="D3" i="25" s="1"/>
  <c r="F4" i="25"/>
  <c r="F3" i="25" s="1"/>
  <c r="B6" i="25"/>
  <c r="D6" i="25"/>
  <c r="F6" i="25"/>
  <c r="B8" i="25"/>
  <c r="D8" i="25"/>
  <c r="F8" i="25"/>
  <c r="B10" i="25"/>
  <c r="D10" i="25"/>
  <c r="F10" i="25"/>
  <c r="C4" i="24"/>
  <c r="C3" i="24" s="1"/>
  <c r="E4" i="24"/>
  <c r="E3" i="24" s="1"/>
  <c r="C6" i="24"/>
  <c r="E6" i="24"/>
  <c r="C8" i="24"/>
  <c r="E8" i="24"/>
  <c r="C10" i="24"/>
  <c r="E10" i="24"/>
  <c r="H10" i="24"/>
  <c r="H4" i="23"/>
  <c r="H3" i="23" s="1"/>
  <c r="F4" i="23"/>
  <c r="F3" i="23" s="1"/>
  <c r="D4" i="23"/>
  <c r="D3" i="23" s="1"/>
  <c r="B4" i="23"/>
  <c r="E4" i="23"/>
  <c r="E3" i="23" s="1"/>
  <c r="H6" i="23"/>
  <c r="F6" i="23"/>
  <c r="D6" i="23"/>
  <c r="B6" i="23"/>
  <c r="E6" i="23"/>
  <c r="C12" i="24"/>
  <c r="E12" i="24"/>
  <c r="B8" i="23"/>
  <c r="D8" i="23"/>
  <c r="F8" i="23"/>
  <c r="H8" i="23"/>
  <c r="B10" i="23"/>
  <c r="D10" i="23"/>
  <c r="F10" i="23"/>
  <c r="H10" i="23"/>
  <c r="B12" i="23"/>
  <c r="D12" i="23"/>
  <c r="F12" i="23"/>
  <c r="H12" i="23"/>
  <c r="C4" i="22"/>
  <c r="C3" i="22" s="1"/>
  <c r="E4" i="22"/>
  <c r="E3" i="22" s="1"/>
  <c r="G4" i="22"/>
  <c r="G3" i="22" s="1"/>
  <c r="C6" i="22"/>
  <c r="E6" i="22"/>
  <c r="G6" i="22"/>
  <c r="C8" i="22"/>
  <c r="E8" i="22"/>
  <c r="C10" i="22"/>
  <c r="E10" i="22"/>
  <c r="C12" i="22"/>
  <c r="E12" i="22"/>
  <c r="B4" i="21"/>
  <c r="D4" i="21"/>
  <c r="D3" i="21" s="1"/>
  <c r="F4" i="21"/>
  <c r="F3" i="21" s="1"/>
  <c r="H4" i="21"/>
  <c r="H3" i="21" s="1"/>
  <c r="B6" i="21"/>
  <c r="D6" i="21"/>
  <c r="F6" i="21"/>
  <c r="H6" i="21"/>
  <c r="B8" i="21"/>
  <c r="D8" i="21"/>
  <c r="F8" i="21"/>
  <c r="H8" i="21"/>
  <c r="B10" i="21"/>
  <c r="D10" i="21"/>
  <c r="F10" i="21"/>
  <c r="H10" i="21"/>
  <c r="B12" i="21"/>
  <c r="D12" i="21"/>
  <c r="F12" i="21"/>
  <c r="H12" i="21"/>
  <c r="C4" i="19"/>
  <c r="C3" i="19" s="1"/>
  <c r="E4" i="19"/>
  <c r="E3" i="19" s="1"/>
  <c r="G4" i="19"/>
  <c r="G3" i="19" s="1"/>
  <c r="C6" i="19"/>
  <c r="E6" i="19"/>
  <c r="H6" i="19"/>
  <c r="H4" i="18"/>
  <c r="H3" i="18" s="1"/>
  <c r="F4" i="18"/>
  <c r="F3" i="18" s="1"/>
  <c r="D4" i="18"/>
  <c r="D3" i="18" s="1"/>
  <c r="B4" i="18"/>
  <c r="E4" i="18"/>
  <c r="E3" i="18" s="1"/>
  <c r="H6" i="18"/>
  <c r="F6" i="18"/>
  <c r="D6" i="18"/>
  <c r="B6" i="18"/>
  <c r="E6" i="18"/>
  <c r="H8" i="18"/>
  <c r="F8" i="18"/>
  <c r="D8" i="18"/>
  <c r="B8" i="18"/>
  <c r="E8" i="18"/>
  <c r="H10" i="18"/>
  <c r="F10" i="18"/>
  <c r="D10" i="18"/>
  <c r="B10" i="18"/>
  <c r="E10" i="18"/>
  <c r="H12" i="18"/>
  <c r="F12" i="18"/>
  <c r="D12" i="18"/>
  <c r="B12" i="18"/>
  <c r="E12" i="18"/>
  <c r="C4" i="16"/>
  <c r="C3" i="16" s="1"/>
  <c r="C6" i="16"/>
  <c r="C8" i="16"/>
  <c r="C10" i="16"/>
  <c r="C12" i="16"/>
  <c r="C14" i="16"/>
  <c r="C8" i="23"/>
  <c r="E8" i="23"/>
  <c r="C10" i="23"/>
  <c r="E10" i="23"/>
  <c r="C12" i="23"/>
  <c r="E12" i="23"/>
  <c r="B4" i="22"/>
  <c r="D4" i="22"/>
  <c r="D3" i="22" s="1"/>
  <c r="F4" i="22"/>
  <c r="F3" i="22" s="1"/>
  <c r="B6" i="22"/>
  <c r="D6" i="22"/>
  <c r="F6" i="22"/>
  <c r="C4" i="21"/>
  <c r="C3" i="21" s="1"/>
  <c r="E4" i="21"/>
  <c r="E3" i="21" s="1"/>
  <c r="C6" i="21"/>
  <c r="E6" i="21"/>
  <c r="C8" i="21"/>
  <c r="E8" i="21"/>
  <c r="C10" i="21"/>
  <c r="E10" i="21"/>
  <c r="C12" i="21"/>
  <c r="E12" i="21"/>
  <c r="B4" i="19"/>
  <c r="D4" i="19"/>
  <c r="D3" i="19" s="1"/>
  <c r="F4" i="19"/>
  <c r="F3" i="19" s="1"/>
  <c r="B6" i="19"/>
  <c r="D6" i="19"/>
  <c r="F6" i="19"/>
  <c r="H4" i="16"/>
  <c r="H3" i="16" s="1"/>
  <c r="F4" i="16"/>
  <c r="F3" i="16" s="1"/>
  <c r="D4" i="16"/>
  <c r="D3" i="16" s="1"/>
  <c r="B4" i="16"/>
  <c r="E4" i="16"/>
  <c r="E3" i="16" s="1"/>
  <c r="H6" i="16"/>
  <c r="F6" i="16"/>
  <c r="D6" i="16"/>
  <c r="B6" i="16"/>
  <c r="E6" i="16"/>
  <c r="H8" i="16"/>
  <c r="F8" i="16"/>
  <c r="D8" i="16"/>
  <c r="B8" i="16"/>
  <c r="E8" i="16"/>
  <c r="H10" i="16"/>
  <c r="F10" i="16"/>
  <c r="D10" i="16"/>
  <c r="B10" i="16"/>
  <c r="E10" i="16"/>
  <c r="H12" i="16"/>
  <c r="F12" i="16"/>
  <c r="D12" i="16"/>
  <c r="B12" i="16"/>
  <c r="E12" i="16"/>
  <c r="C8" i="19"/>
  <c r="E8" i="19"/>
  <c r="C10" i="19"/>
  <c r="E10" i="19"/>
  <c r="C12" i="19"/>
  <c r="E12" i="19"/>
  <c r="C4" i="17"/>
  <c r="C3" i="17" s="1"/>
  <c r="E4" i="17"/>
  <c r="E3" i="17" s="1"/>
  <c r="C6" i="17"/>
  <c r="E6" i="17"/>
  <c r="C8" i="17"/>
  <c r="E8" i="17"/>
  <c r="C10" i="17"/>
  <c r="E10" i="17"/>
  <c r="C12" i="17"/>
  <c r="E12" i="17"/>
  <c r="C4" i="15"/>
  <c r="C3" i="15" s="1"/>
  <c r="E4" i="15"/>
  <c r="E3" i="15" s="1"/>
  <c r="C6" i="15"/>
  <c r="E6" i="15"/>
  <c r="C8" i="15"/>
  <c r="E8" i="15"/>
  <c r="C10" i="15"/>
  <c r="E10" i="15"/>
  <c r="C12" i="15"/>
  <c r="E12" i="15"/>
  <c r="C4" i="14"/>
  <c r="C3" i="14" s="1"/>
  <c r="E4" i="14"/>
  <c r="E3" i="14" s="1"/>
  <c r="C6" i="14"/>
  <c r="E6" i="14"/>
  <c r="C8" i="14"/>
  <c r="E8" i="14"/>
  <c r="C10" i="14"/>
  <c r="E10" i="14"/>
  <c r="C12" i="14"/>
  <c r="E12" i="14"/>
  <c r="B3" i="24"/>
  <c r="B3" i="23"/>
  <c r="B3" i="22"/>
  <c r="B3" i="21"/>
  <c r="B3" i="20"/>
  <c r="B3" i="19" l="1"/>
  <c r="B3" i="18"/>
  <c r="B3" i="17"/>
  <c r="B3" i="16" l="1"/>
  <c r="B3" i="25" l="1"/>
  <c r="B3" i="15" l="1"/>
  <c r="B3" i="14" l="1"/>
</calcChain>
</file>

<file path=xl/sharedStrings.xml><?xml version="1.0" encoding="utf-8"?>
<sst xmlns="http://schemas.openxmlformats.org/spreadsheetml/2006/main" count="34" uniqueCount="12">
  <si>
    <t>メモ</t>
  </si>
  <si>
    <t xml:space="preserve"> </t>
  </si>
  <si>
    <t>予定表の設定</t>
  </si>
  <si>
    <t>年</t>
  </si>
  <si>
    <t>週の始まり</t>
  </si>
  <si>
    <t>日曜日</t>
  </si>
  <si>
    <t>日付</t>
    <rPh sb="0" eb="2">
      <t>ヒヅケ</t>
    </rPh>
    <phoneticPr fontId="24"/>
  </si>
  <si>
    <t>分類</t>
    <rPh sb="0" eb="2">
      <t>ブンルイ</t>
    </rPh>
    <phoneticPr fontId="24"/>
  </si>
  <si>
    <t>内容</t>
    <rPh sb="0" eb="2">
      <t>ナイヨウ</t>
    </rPh>
    <phoneticPr fontId="24"/>
  </si>
  <si>
    <t>勉強</t>
    <rPh sb="0" eb="2">
      <t>ベンキョウ</t>
    </rPh>
    <phoneticPr fontId="24"/>
  </si>
  <si>
    <t>VBAの復習</t>
    <rPh sb="4" eb="6">
      <t>フクシュウ</t>
    </rPh>
    <phoneticPr fontId="24"/>
  </si>
  <si>
    <t>[勉強]</t>
    <rPh sb="1" eb="3">
      <t>ベンキョウ</t>
    </rPh>
    <phoneticPr fontId="2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</si>
</sst>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 &quot;¥&quot;* #,##0_ ;_ &quot;¥&quot;* \-#,##0_ ;_ &quot;¥&quot;* &quot;-&quot;_ ;_ @_ "/>
    <numFmt numFmtId="44" formatCode="_ &quot;¥&quot;* #,##0.00_ ;_ &quot;¥&quot;* \-#,##0.00_ ;_ &quot;¥&quot;* &quot;-&quot;??_ ;_ @_ "/>
    <numFmt numFmtId="176" formatCode="_(* #,##0_);_(* \(#,##0\);_(* &quot;-&quot;_);_(@_)"/>
    <numFmt numFmtId="177" formatCode="_(* #,##0.00_);_(* \(#,##0.00\);_(* &quot;-&quot;??_);_(@_)"/>
    <numFmt numFmtId="178" formatCode="d"/>
  </numFmts>
  <fonts count="39" x14ac:knownFonts="1">
    <font>
      <sz val="11"/>
      <color theme="1" tint="0.24994659260841701"/>
      <name val="Meiryo UI"/>
      <family val="2"/>
      <charset val="128"/>
    </font>
    <font>
      <sz val="8"/>
      <name val="Arial"/>
      <family val="2"/>
    </font>
    <font>
      <sz val="11"/>
      <color theme="1"/>
      <name val="Meiryo UI"/>
      <family val="2"/>
      <charset val="128"/>
    </font>
    <font>
      <sz val="11"/>
      <color indexed="63"/>
      <name val="Meiryo UI"/>
      <family val="2"/>
      <charset val="128"/>
    </font>
    <font>
      <sz val="11"/>
      <color theme="1" tint="0.34998626667073579"/>
      <name val="Meiryo UI"/>
      <family val="2"/>
      <charset val="128"/>
    </font>
    <font>
      <sz val="11"/>
      <color rgb="FF006100"/>
      <name val="Meiryo UI"/>
      <family val="2"/>
      <charset val="128"/>
    </font>
    <font>
      <sz val="11"/>
      <color rgb="FF9C0006"/>
      <name val="Meiryo UI"/>
      <family val="2"/>
      <charset val="128"/>
    </font>
    <font>
      <sz val="11"/>
      <color theme="1" tint="0.24994659260841701"/>
      <name val="Meiryo UI"/>
      <family val="2"/>
      <charset val="128"/>
    </font>
    <font>
      <sz val="35"/>
      <color theme="4"/>
      <name val="Meiryo UI"/>
      <family val="2"/>
      <charset val="128"/>
    </font>
    <font>
      <sz val="11"/>
      <color theme="4" tint="-0.24994659260841701"/>
      <name val="Meiryo UI"/>
      <family val="2"/>
      <charset val="128"/>
    </font>
    <font>
      <b/>
      <sz val="11"/>
      <color theme="1" tint="0.34998626667073579"/>
      <name val="Meiryo UI"/>
      <family val="2"/>
      <charset val="128"/>
    </font>
    <font>
      <b/>
      <sz val="11"/>
      <color theme="0"/>
      <name val="Meiryo UI"/>
      <family val="2"/>
      <charset val="128"/>
    </font>
    <font>
      <b/>
      <sz val="11"/>
      <color theme="1"/>
      <name val="Meiryo UI"/>
      <family val="2"/>
      <charset val="128"/>
    </font>
    <font>
      <sz val="11"/>
      <color theme="0"/>
      <name val="Meiryo UI"/>
      <family val="2"/>
      <charset val="128"/>
    </font>
    <font>
      <b/>
      <sz val="14"/>
      <color theme="0"/>
      <name val="Meiryo UI"/>
      <family val="2"/>
      <charset val="128"/>
    </font>
    <font>
      <sz val="11"/>
      <name val="Meiryo UI"/>
      <family val="2"/>
      <charset val="128"/>
    </font>
    <font>
      <i/>
      <sz val="11"/>
      <color rgb="FF7F7F7F"/>
      <name val="Meiryo UI"/>
      <family val="2"/>
      <charset val="128"/>
    </font>
    <font>
      <sz val="12"/>
      <color theme="4" tint="-0.24994659260841701"/>
      <name val="Meiryo UI"/>
      <family val="2"/>
      <charset val="128"/>
    </font>
    <font>
      <sz val="11"/>
      <color rgb="FFFF0000"/>
      <name val="Meiryo UI"/>
      <family val="2"/>
      <charset val="128"/>
    </font>
    <font>
      <b/>
      <sz val="11"/>
      <color rgb="FFFA7D00"/>
      <name val="Meiryo UI"/>
      <family val="2"/>
      <charset val="128"/>
    </font>
    <font>
      <sz val="11"/>
      <color rgb="FF3F3F76"/>
      <name val="Meiryo UI"/>
      <family val="2"/>
      <charset val="128"/>
    </font>
    <font>
      <b/>
      <sz val="11"/>
      <color rgb="FF3F3F3F"/>
      <name val="Meiryo UI"/>
      <family val="2"/>
      <charset val="128"/>
    </font>
    <font>
      <sz val="11"/>
      <color rgb="FF9C5700"/>
      <name val="Meiryo UI"/>
      <family val="2"/>
      <charset val="128"/>
    </font>
    <font>
      <sz val="11"/>
      <color rgb="FFFA7D00"/>
      <name val="Meiryo UI"/>
      <family val="2"/>
      <charset val="128"/>
    </font>
    <font>
      <sz val="6"/>
      <name val="Meiryo UI"/>
      <family val="2"/>
      <charset val="128"/>
    </font>
    <font>
      <sz val="11"/>
      <color theme="1" tint="0.14999847407452621"/>
      <name val="Meiryo UI"/>
      <family val="3"/>
      <charset val="128"/>
    </font>
    <font>
      <sz val="35"/>
      <color theme="8" tint="-0.499984740745262"/>
      <name val="Meiryo UI"/>
      <family val="3"/>
      <charset val="128"/>
    </font>
    <font>
      <sz val="35"/>
      <color theme="1" tint="0.14999847407452621"/>
      <name val="Meiryo UI"/>
      <family val="3"/>
      <charset val="128"/>
    </font>
    <font>
      <sz val="12"/>
      <color theme="8" tint="-0.499984740745262"/>
      <name val="Meiryo UI"/>
      <family val="3"/>
      <charset val="128"/>
    </font>
    <font>
      <sz val="10"/>
      <color theme="1" tint="0.14999847407452621"/>
      <name val="Meiryo UI"/>
      <family val="3"/>
      <charset val="128"/>
    </font>
    <font>
      <sz val="12"/>
      <color theme="8" tint="-0.249977111117893"/>
      <name val="Meiryo UI"/>
      <family val="3"/>
      <charset val="128"/>
    </font>
    <font>
      <sz val="12"/>
      <color theme="1" tint="0.14999847407452621"/>
      <name val="Meiryo UI"/>
      <family val="3"/>
      <charset val="128"/>
    </font>
    <font>
      <sz val="9"/>
      <color theme="1" tint="0.14999847407452621"/>
      <name val="Meiryo UI"/>
      <family val="3"/>
      <charset val="128"/>
    </font>
    <font>
      <sz val="35"/>
      <color theme="5" tint="-0.499984740745262"/>
      <name val="Meiryo UI"/>
      <family val="3"/>
      <charset val="128"/>
    </font>
    <font>
      <sz val="12"/>
      <color theme="5" tint="-0.499984740745262"/>
      <name val="Meiryo UI"/>
      <family val="3"/>
      <charset val="128"/>
    </font>
    <font>
      <sz val="35"/>
      <color theme="7" tint="-0.499984740745262"/>
      <name val="Meiryo UI"/>
      <family val="3"/>
      <charset val="128"/>
    </font>
    <font>
      <sz val="12"/>
      <color theme="7" tint="-0.499984740745262"/>
      <name val="Meiryo UI"/>
      <family val="3"/>
      <charset val="128"/>
    </font>
    <font>
      <sz val="35"/>
      <color theme="9" tint="-0.499984740745262"/>
      <name val="Meiryo UI"/>
      <family val="3"/>
      <charset val="128"/>
    </font>
    <font>
      <sz val="12"/>
      <color theme="9" tint="-0.499984740745262"/>
      <name val="Meiryo UI"/>
      <family val="3"/>
      <charset val="128"/>
    </font>
  </fonts>
  <fills count="38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8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/>
      <top/>
      <bottom style="medium">
        <color theme="4" tint="-0.24994659260841701"/>
      </bottom>
      <diagonal/>
    </border>
    <border>
      <left/>
      <right/>
      <top/>
      <bottom style="medium">
        <color theme="8" tint="-0.2499465926084170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medium">
        <color theme="9" tint="-0.24994659260841701"/>
      </bottom>
      <diagonal/>
    </border>
    <border>
      <left/>
      <right/>
      <top/>
      <bottom style="medium">
        <color theme="7" tint="-0.24994659260841701"/>
      </bottom>
      <diagonal/>
    </border>
    <border>
      <left/>
      <right/>
      <top/>
      <bottom style="medium">
        <color theme="5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DashDot">
        <color indexed="64"/>
      </left>
      <right/>
      <top style="mediumDashDot">
        <color indexed="64"/>
      </top>
      <bottom style="mediumDashDot">
        <color indexed="64"/>
      </bottom>
      <diagonal/>
    </border>
    <border>
      <left/>
      <right style="mediumDashDot">
        <color indexed="64"/>
      </right>
      <top style="mediumDashDot">
        <color indexed="64"/>
      </top>
      <bottom style="mediumDashDot">
        <color indexed="64"/>
      </bottom>
      <diagonal/>
    </border>
    <border>
      <left style="mediumDashDot">
        <color indexed="64"/>
      </left>
      <right/>
      <top style="mediumDashDot">
        <color indexed="64"/>
      </top>
      <bottom/>
      <diagonal/>
    </border>
    <border>
      <left/>
      <right/>
      <top style="mediumDashDot">
        <color indexed="64"/>
      </top>
      <bottom/>
      <diagonal/>
    </border>
    <border>
      <left/>
      <right style="mediumDashDot">
        <color indexed="64"/>
      </right>
      <top style="mediumDashDot">
        <color indexed="64"/>
      </top>
      <bottom/>
      <diagonal/>
    </border>
    <border>
      <left style="mediumDashDot">
        <color indexed="64"/>
      </left>
      <right/>
      <top/>
      <bottom/>
      <diagonal/>
    </border>
    <border>
      <left/>
      <right style="mediumDashDot">
        <color indexed="64"/>
      </right>
      <top/>
      <bottom/>
      <diagonal/>
    </border>
    <border>
      <left style="mediumDashDot">
        <color indexed="64"/>
      </left>
      <right/>
      <top/>
      <bottom style="mediumDashDot">
        <color indexed="64"/>
      </bottom>
      <diagonal/>
    </border>
    <border>
      <left/>
      <right/>
      <top/>
      <bottom style="mediumDashDot">
        <color indexed="64"/>
      </bottom>
      <diagonal/>
    </border>
    <border>
      <left/>
      <right style="mediumDashDot">
        <color indexed="64"/>
      </right>
      <top/>
      <bottom style="mediumDashDot">
        <color indexed="64"/>
      </bottom>
      <diagonal/>
    </border>
  </borders>
  <cellStyleXfs count="50">
    <xf numFmtId="0" fontId="0" fillId="0" borderId="0">
      <alignment vertical="top"/>
    </xf>
    <xf numFmtId="0" fontId="3" fillId="2" borderId="0" applyNumberFormat="0" applyBorder="0" applyAlignment="0" applyProtection="0"/>
    <xf numFmtId="0" fontId="9" fillId="0" borderId="3" applyNumberFormat="0" applyFill="0" applyProtection="0">
      <alignment horizontal="left" vertical="center" indent="1"/>
    </xf>
    <xf numFmtId="0" fontId="11" fillId="3" borderId="1" applyNumberFormat="0" applyAlignment="0" applyProtection="0"/>
    <xf numFmtId="0" fontId="14" fillId="4" borderId="2" applyNumberFormat="0" applyProtection="0">
      <alignment vertical="center"/>
    </xf>
    <xf numFmtId="0" fontId="8" fillId="0" borderId="0" applyFill="0" applyBorder="0" applyProtection="0">
      <alignment vertical="center"/>
    </xf>
    <xf numFmtId="177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0" fillId="5" borderId="0" applyBorder="0" applyProtection="0">
      <alignment horizontal="left" vertical="top" wrapText="1" indent="1"/>
    </xf>
    <xf numFmtId="178" fontId="4" fillId="0" borderId="0">
      <alignment horizontal="left" indent="1"/>
    </xf>
    <xf numFmtId="0" fontId="15" fillId="5" borderId="0" applyNumberFormat="0" applyFont="0" applyBorder="0" applyAlignment="0">
      <alignment horizontal="left" vertical="center" indent="1"/>
    </xf>
    <xf numFmtId="0" fontId="17" fillId="0" borderId="0">
      <alignment horizontal="left" indent="1"/>
    </xf>
    <xf numFmtId="0" fontId="9" fillId="0" borderId="0" applyFill="0" applyProtection="0"/>
    <xf numFmtId="0" fontId="7" fillId="0" borderId="0" applyFill="0" applyProtection="0"/>
    <xf numFmtId="0" fontId="5" fillId="10" borderId="0" applyNumberFormat="0" applyBorder="0" applyAlignment="0" applyProtection="0"/>
    <xf numFmtId="0" fontId="6" fillId="11" borderId="0" applyNumberFormat="0" applyBorder="0" applyAlignment="0" applyProtection="0"/>
    <xf numFmtId="0" fontId="22" fillId="12" borderId="0" applyNumberFormat="0" applyBorder="0" applyAlignment="0" applyProtection="0"/>
    <xf numFmtId="0" fontId="20" fillId="13" borderId="12" applyNumberFormat="0" applyAlignment="0" applyProtection="0"/>
    <xf numFmtId="0" fontId="21" fillId="14" borderId="13" applyNumberFormat="0" applyAlignment="0" applyProtection="0"/>
    <xf numFmtId="0" fontId="19" fillId="14" borderId="12" applyNumberFormat="0" applyAlignment="0" applyProtection="0"/>
    <xf numFmtId="0" fontId="23" fillId="0" borderId="14" applyNumberFormat="0" applyFill="0" applyAlignment="0" applyProtection="0"/>
    <xf numFmtId="0" fontId="11" fillId="15" borderId="15" applyNumberFormat="0" applyAlignment="0" applyProtection="0"/>
    <xf numFmtId="0" fontId="18" fillId="0" borderId="0" applyNumberFormat="0" applyFill="0" applyBorder="0" applyAlignment="0" applyProtection="0"/>
    <xf numFmtId="0" fontId="7" fillId="16" borderId="16" applyNumberFormat="0" applyFont="0" applyAlignment="0" applyProtection="0"/>
    <xf numFmtId="0" fontId="16" fillId="0" borderId="0" applyNumberFormat="0" applyFill="0" applyBorder="0" applyAlignment="0" applyProtection="0"/>
    <xf numFmtId="0" fontId="12" fillId="0" borderId="17" applyNumberFormat="0" applyFill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13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13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13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3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</cellStyleXfs>
  <cellXfs count="53">
    <xf numFmtId="0" fontId="0" fillId="0" borderId="0" xfId="0">
      <alignment vertical="top"/>
    </xf>
    <xf numFmtId="0" fontId="25" fillId="0" borderId="0" xfId="0" applyFont="1">
      <alignment vertical="top"/>
    </xf>
    <xf numFmtId="0" fontId="25" fillId="0" borderId="0" xfId="0" applyFont="1" applyFill="1" applyBorder="1">
      <alignment vertical="top"/>
    </xf>
    <xf numFmtId="0" fontId="25" fillId="0" borderId="0" xfId="2" applyFont="1" applyFill="1" applyBorder="1" applyAlignment="1">
      <alignment vertical="center"/>
    </xf>
    <xf numFmtId="0" fontId="27" fillId="0" borderId="0" xfId="5" applyFont="1" applyFill="1" applyAlignment="1">
      <alignment horizontal="left" vertical="center"/>
    </xf>
    <xf numFmtId="0" fontId="28" fillId="0" borderId="4" xfId="2" applyFont="1" applyFill="1" applyBorder="1" applyAlignment="1">
      <alignment horizontal="left" vertical="top" indent="1"/>
    </xf>
    <xf numFmtId="0" fontId="29" fillId="0" borderId="0" xfId="0" applyFont="1" applyFill="1" applyBorder="1">
      <alignment vertical="top"/>
    </xf>
    <xf numFmtId="0" fontId="31" fillId="0" borderId="0" xfId="0" applyFont="1" applyAlignment="1">
      <alignment horizontal="left" vertical="center" indent="1"/>
    </xf>
    <xf numFmtId="178" fontId="31" fillId="0" borderId="0" xfId="12" applyNumberFormat="1" applyFont="1" applyBorder="1" applyAlignment="1">
      <alignment horizontal="left" vertical="center" indent="1"/>
    </xf>
    <xf numFmtId="0" fontId="31" fillId="0" borderId="0" xfId="0" applyFont="1" applyFill="1" applyBorder="1" applyAlignment="1">
      <alignment horizontal="left" vertical="center" indent="1"/>
    </xf>
    <xf numFmtId="0" fontId="29" fillId="0" borderId="5" xfId="16" applyFont="1" applyFill="1" applyBorder="1" applyAlignment="1">
      <alignment horizontal="center" vertical="center"/>
    </xf>
    <xf numFmtId="0" fontId="29" fillId="0" borderId="6" xfId="16" applyFont="1" applyFill="1" applyBorder="1" applyAlignment="1">
      <alignment horizontal="center" vertical="center"/>
    </xf>
    <xf numFmtId="0" fontId="32" fillId="0" borderId="0" xfId="0" applyFont="1" applyAlignment="1">
      <alignment horizontal="left" vertical="top" wrapText="1" indent="1"/>
    </xf>
    <xf numFmtId="0" fontId="32" fillId="0" borderId="0" xfId="0" applyFont="1" applyBorder="1" applyAlignment="1">
      <alignment horizontal="left" vertical="top" wrapText="1" indent="1"/>
    </xf>
    <xf numFmtId="0" fontId="32" fillId="0" borderId="0" xfId="0" applyFont="1" applyFill="1" applyBorder="1" applyAlignment="1">
      <alignment horizontal="left" vertical="top" wrapText="1" indent="1"/>
    </xf>
    <xf numFmtId="0" fontId="29" fillId="6" borderId="7" xfId="14" applyFont="1" applyFill="1" applyBorder="1" applyAlignment="1">
      <alignment horizontal="center" vertical="center"/>
    </xf>
    <xf numFmtId="0" fontId="29" fillId="6" borderId="8" xfId="14" applyFont="1" applyFill="1" applyBorder="1" applyAlignment="1">
      <alignment horizontal="center" vertical="center"/>
    </xf>
    <xf numFmtId="178" fontId="31" fillId="6" borderId="0" xfId="13" applyNumberFormat="1" applyFont="1" applyFill="1" applyBorder="1" applyAlignment="1">
      <alignment horizontal="left" vertical="center" wrapText="1" indent="1"/>
    </xf>
    <xf numFmtId="0" fontId="32" fillId="6" borderId="0" xfId="13" applyFont="1" applyFill="1" applyBorder="1" applyAlignment="1">
      <alignment horizontal="left" vertical="top" wrapText="1" indent="1"/>
    </xf>
    <xf numFmtId="0" fontId="34" fillId="0" borderId="11" xfId="2" applyFont="1" applyFill="1" applyBorder="1" applyAlignment="1">
      <alignment horizontal="left" vertical="top" indent="1"/>
    </xf>
    <xf numFmtId="178" fontId="31" fillId="8" borderId="0" xfId="13" applyNumberFormat="1" applyFont="1" applyFill="1" applyBorder="1" applyAlignment="1">
      <alignment horizontal="left" vertical="center" wrapText="1" indent="1"/>
    </xf>
    <xf numFmtId="0" fontId="32" fillId="8" borderId="0" xfId="13" applyFont="1" applyFill="1" applyBorder="1" applyAlignment="1">
      <alignment horizontal="left" vertical="top" wrapText="1" indent="1"/>
    </xf>
    <xf numFmtId="0" fontId="36" fillId="0" borderId="10" xfId="2" applyFont="1" applyFill="1" applyBorder="1" applyAlignment="1">
      <alignment horizontal="left" vertical="top" indent="1"/>
    </xf>
    <xf numFmtId="178" fontId="31" fillId="9" borderId="0" xfId="13" applyNumberFormat="1" applyFont="1" applyFill="1" applyBorder="1" applyAlignment="1">
      <alignment horizontal="left" vertical="center" wrapText="1" indent="1"/>
    </xf>
    <xf numFmtId="0" fontId="32" fillId="9" borderId="0" xfId="13" applyFont="1" applyFill="1" applyBorder="1" applyAlignment="1">
      <alignment horizontal="left" vertical="top" wrapText="1" indent="1"/>
    </xf>
    <xf numFmtId="0" fontId="38" fillId="0" borderId="9" xfId="2" applyFont="1" applyFill="1" applyBorder="1" applyAlignment="1">
      <alignment horizontal="left" vertical="top" indent="1"/>
    </xf>
    <xf numFmtId="178" fontId="31" fillId="7" borderId="0" xfId="13" applyNumberFormat="1" applyFont="1" applyFill="1" applyBorder="1" applyAlignment="1">
      <alignment horizontal="left" vertical="center" wrapText="1" indent="1"/>
    </xf>
    <xf numFmtId="0" fontId="32" fillId="7" borderId="0" xfId="13" applyFont="1" applyFill="1" applyBorder="1" applyAlignment="1">
      <alignment horizontal="left" vertical="top" wrapText="1" indent="1"/>
    </xf>
    <xf numFmtId="0" fontId="26" fillId="0" borderId="0" xfId="5" applyFont="1" applyFill="1" applyBorder="1">
      <alignment vertical="center"/>
    </xf>
    <xf numFmtId="0" fontId="25" fillId="6" borderId="0" xfId="11" applyFont="1" applyFill="1" applyBorder="1" applyAlignment="1">
      <alignment horizontal="left" vertical="center" wrapText="1" indent="1"/>
    </xf>
    <xf numFmtId="0" fontId="32" fillId="6" borderId="0" xfId="11" applyFont="1" applyFill="1" applyBorder="1" applyAlignment="1">
      <alignment horizontal="left" vertical="top" wrapText="1" indent="1"/>
    </xf>
    <xf numFmtId="0" fontId="30" fillId="0" borderId="4" xfId="15" applyFont="1" applyFill="1" applyBorder="1" applyAlignment="1">
      <alignment horizontal="center" vertical="top"/>
    </xf>
    <xf numFmtId="0" fontId="37" fillId="0" borderId="0" xfId="5" applyFont="1" applyFill="1" applyBorder="1">
      <alignment vertical="center"/>
    </xf>
    <xf numFmtId="0" fontId="25" fillId="7" borderId="0" xfId="11" applyFont="1" applyFill="1" applyBorder="1" applyAlignment="1">
      <alignment horizontal="left" vertical="center" wrapText="1" indent="1"/>
    </xf>
    <xf numFmtId="0" fontId="32" fillId="7" borderId="0" xfId="11" applyFont="1" applyFill="1" applyBorder="1" applyAlignment="1">
      <alignment horizontal="left" vertical="top" wrapText="1" indent="1"/>
    </xf>
    <xf numFmtId="0" fontId="35" fillId="0" borderId="0" xfId="5" applyFont="1" applyFill="1" applyBorder="1">
      <alignment vertical="center"/>
    </xf>
    <xf numFmtId="0" fontId="25" fillId="9" borderId="0" xfId="11" applyFont="1" applyFill="1" applyBorder="1" applyAlignment="1">
      <alignment horizontal="left" vertical="center" wrapText="1" indent="1"/>
    </xf>
    <xf numFmtId="0" fontId="32" fillId="9" borderId="0" xfId="11" applyFont="1" applyFill="1" applyBorder="1" applyAlignment="1">
      <alignment horizontal="left" vertical="top" wrapText="1" indent="1"/>
    </xf>
    <xf numFmtId="0" fontId="33" fillId="0" borderId="0" xfId="5" applyFont="1" applyFill="1" applyBorder="1">
      <alignment vertical="center"/>
    </xf>
    <xf numFmtId="0" fontId="25" fillId="8" borderId="0" xfId="11" applyFont="1" applyFill="1" applyBorder="1" applyAlignment="1">
      <alignment horizontal="left" vertical="center" wrapText="1" indent="1"/>
    </xf>
    <xf numFmtId="0" fontId="32" fillId="8" borderId="0" xfId="11" applyFont="1" applyFill="1" applyBorder="1" applyAlignment="1">
      <alignment horizontal="left" vertical="top" wrapText="1" indent="1"/>
    </xf>
    <xf numFmtId="0" fontId="0" fillId="0" borderId="0" xfId="0" applyBorder="1" applyAlignment="1">
      <alignment horizontal="center" vertical="top"/>
    </xf>
    <xf numFmtId="0" fontId="0" fillId="0" borderId="18" xfId="0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0" fillId="0" borderId="20" xfId="0" applyBorder="1" applyAlignment="1">
      <alignment horizontal="center" vertical="top"/>
    </xf>
    <xf numFmtId="0" fontId="0" fillId="0" borderId="21" xfId="0" applyBorder="1" applyAlignment="1">
      <alignment horizontal="center" vertical="top"/>
    </xf>
    <xf numFmtId="0" fontId="0" fillId="0" borderId="22" xfId="0" applyBorder="1" applyAlignment="1">
      <alignment horizontal="center" vertical="top"/>
    </xf>
    <xf numFmtId="0" fontId="0" fillId="0" borderId="23" xfId="0" applyBorder="1" applyAlignment="1">
      <alignment horizontal="center" vertical="top"/>
    </xf>
    <xf numFmtId="0" fontId="0" fillId="0" borderId="24" xfId="0" applyBorder="1" applyAlignment="1">
      <alignment horizontal="center" vertical="top"/>
    </xf>
    <xf numFmtId="0" fontId="0" fillId="0" borderId="25" xfId="0" applyBorder="1" applyAlignment="1">
      <alignment horizontal="center" vertical="top"/>
    </xf>
    <xf numFmtId="0" fontId="0" fillId="0" borderId="26" xfId="0" applyBorder="1" applyAlignment="1">
      <alignment horizontal="center" vertical="top"/>
    </xf>
    <xf numFmtId="0" fontId="0" fillId="0" borderId="27" xfId="0" applyBorder="1" applyAlignment="1">
      <alignment horizontal="center" vertical="top"/>
    </xf>
    <xf numFmtId="56" fontId="0" fillId="0" borderId="18" xfId="0" applyNumberFormat="1" applyBorder="1" applyAlignment="1">
      <alignment horizontal="center" vertical="top"/>
    </xf>
  </cellXfs>
  <cellStyles count="50">
    <cellStyle name="20% - アクセント 1" xfId="29" builtinId="30" customBuiltin="1"/>
    <cellStyle name="20% - アクセント 2" xfId="32" builtinId="34" customBuiltin="1"/>
    <cellStyle name="20% - アクセント 3" xfId="36" builtinId="38" customBuiltin="1"/>
    <cellStyle name="20% - アクセント 4" xfId="40" builtinId="42" customBuiltin="1"/>
    <cellStyle name="20% - アクセント 5" xfId="43" builtinId="46" customBuiltin="1"/>
    <cellStyle name="20% - アクセント 6" xfId="47" builtinId="50" customBuiltin="1"/>
    <cellStyle name="40% - アクセント 1" xfId="1" builtinId="31" customBuiltin="1"/>
    <cellStyle name="40% - アクセント 2" xfId="33" builtinId="35" customBuiltin="1"/>
    <cellStyle name="40% - アクセント 3" xfId="37" builtinId="39" customBuiltin="1"/>
    <cellStyle name="40% - アクセント 4" xfId="41" builtinId="43" customBuiltin="1"/>
    <cellStyle name="40% - アクセント 5" xfId="44" builtinId="47" customBuiltin="1"/>
    <cellStyle name="40% - アクセント 6" xfId="48" builtinId="51" customBuiltin="1"/>
    <cellStyle name="60% - アクセント 1" xfId="30" builtinId="32" customBuiltin="1"/>
    <cellStyle name="60% - アクセント 2" xfId="34" builtinId="36" customBuiltin="1"/>
    <cellStyle name="60% - アクセント 3" xfId="38" builtinId="40" customBuiltin="1"/>
    <cellStyle name="60% - アクセント 4" xfId="42" builtinId="44" customBuiltin="1"/>
    <cellStyle name="60% - アクセント 5" xfId="45" builtinId="48" customBuiltin="1"/>
    <cellStyle name="60% - アクセント 6" xfId="49" builtinId="52" customBuiltin="1"/>
    <cellStyle name="アクセント 1" xfId="3" builtinId="29" customBuiltin="1"/>
    <cellStyle name="アクセント 2" xfId="31" builtinId="33" customBuiltin="1"/>
    <cellStyle name="アクセント 3" xfId="35" builtinId="37" customBuiltin="1"/>
    <cellStyle name="アクセント 4" xfId="39" builtinId="41" customBuiltin="1"/>
    <cellStyle name="アクセント 5" xfId="4" builtinId="45" customBuiltin="1"/>
    <cellStyle name="アクセント 6" xfId="46" builtinId="49" customBuiltin="1"/>
    <cellStyle name="タイトル" xfId="5" builtinId="15" customBuiltin="1"/>
    <cellStyle name="チェック セル" xfId="24" builtinId="23" customBuiltin="1"/>
    <cellStyle name="どちらでもない" xfId="19" builtinId="28" customBuiltin="1"/>
    <cellStyle name="パーセント" xfId="10" builtinId="5" customBuiltin="1"/>
    <cellStyle name="メモ" xfId="26" builtinId="10" customBuiltin="1"/>
    <cellStyle name="リンク セル" xfId="23" builtinId="24" customBuiltin="1"/>
    <cellStyle name="悪い" xfId="18" builtinId="27" customBuiltin="1"/>
    <cellStyle name="計算" xfId="22" builtinId="22" customBuiltin="1"/>
    <cellStyle name="警告文" xfId="25" builtinId="11" customBuiltin="1"/>
    <cellStyle name="桁区切り" xfId="7" builtinId="6" customBuiltin="1"/>
    <cellStyle name="桁区切り [0.00]" xfId="6" builtinId="3" customBuiltin="1"/>
    <cellStyle name="見出し 1" xfId="2" builtinId="16" customBuiltin="1"/>
    <cellStyle name="見出し 2" xfId="15" builtinId="17" customBuiltin="1"/>
    <cellStyle name="見出し 3" xfId="16" builtinId="18" customBuiltin="1"/>
    <cellStyle name="見出し 4" xfId="11" builtinId="19" customBuiltin="1"/>
    <cellStyle name="縞模様" xfId="13" xr:uid="{00000000-0005-0000-0000-000003000000}"/>
    <cellStyle name="集計" xfId="28" builtinId="25" customBuiltin="1"/>
    <cellStyle name="出力" xfId="21" builtinId="21" customBuiltin="1"/>
    <cellStyle name="設定エントリ" xfId="14" xr:uid="{00000000-0005-0000-0000-00000F000000}"/>
    <cellStyle name="説明文" xfId="27" builtinId="53" customBuiltin="1"/>
    <cellStyle name="通貨" xfId="9" builtinId="7" customBuiltin="1"/>
    <cellStyle name="通貨 [0.00]" xfId="8" builtinId="4" customBuiltin="1"/>
    <cellStyle name="日" xfId="12" xr:uid="{00000000-0005-0000-0000-000008000000}"/>
    <cellStyle name="入力" xfId="20" builtinId="20" customBuiltin="1"/>
    <cellStyle name="標準" xfId="0" builtinId="0" customBuiltin="1"/>
    <cellStyle name="良い" xfId="17" builtinId="26" customBuiltin="1"/>
  </cellStyles>
  <dxfs count="24"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314325</xdr:colOff>
      <xdr:row>0</xdr:row>
      <xdr:rowOff>171450</xdr:rowOff>
    </xdr:from>
    <xdr:to>
      <xdr:col>4</xdr:col>
      <xdr:colOff>676275</xdr:colOff>
      <xdr:row>4</xdr:row>
      <xdr:rowOff>47625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F7F2BF2E-3758-4190-8950-A1DCC47A93D8}"/>
            </a:ext>
          </a:extLst>
        </xdr:cNvPr>
        <xdr:cNvSpPr/>
      </xdr:nvSpPr>
      <xdr:spPr>
        <a:xfrm>
          <a:off x="3362325" y="171450"/>
          <a:ext cx="361950" cy="714375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入力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133350</xdr:colOff>
      <xdr:row>0</xdr:row>
      <xdr:rowOff>161925</xdr:rowOff>
    </xdr:from>
    <xdr:to>
      <xdr:col>5</xdr:col>
      <xdr:colOff>495300</xdr:colOff>
      <xdr:row>4</xdr:row>
      <xdr:rowOff>28575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7B1DDAB5-6345-4792-AB0A-0E82FE653598}"/>
            </a:ext>
          </a:extLst>
        </xdr:cNvPr>
        <xdr:cNvSpPr/>
      </xdr:nvSpPr>
      <xdr:spPr>
        <a:xfrm>
          <a:off x="3943350" y="161925"/>
          <a:ext cx="361950" cy="704850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取消</a:t>
          </a:r>
          <a:endParaRPr kumimoji="1" lang="en-US" altLang="ja-JP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50800</xdr:colOff>
      <xdr:row>1</xdr:row>
      <xdr:rowOff>1143000</xdr:rowOff>
    </xdr:to>
    <xdr:pic>
      <xdr:nvPicPr>
        <xdr:cNvPr id="3" name="画像 2" descr="冬の建物と木" title="ヘッダー冬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50800</xdr:colOff>
      <xdr:row>1</xdr:row>
      <xdr:rowOff>1143000</xdr:rowOff>
    </xdr:to>
    <xdr:pic>
      <xdr:nvPicPr>
        <xdr:cNvPr id="2" name="画像 1" descr="冬の建物と木" title="ヘッダー冬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50800</xdr:colOff>
      <xdr:row>1</xdr:row>
      <xdr:rowOff>1143000</xdr:rowOff>
    </xdr:to>
    <xdr:pic>
      <xdr:nvPicPr>
        <xdr:cNvPr id="3" name="画像 2" descr="春の建物と木" title="ヘッダー春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50800</xdr:colOff>
      <xdr:row>1</xdr:row>
      <xdr:rowOff>1143000</xdr:rowOff>
    </xdr:to>
    <xdr:pic>
      <xdr:nvPicPr>
        <xdr:cNvPr id="2" name="画像 1" descr="春の建物と木" title="ヘッダー春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50800</xdr:colOff>
      <xdr:row>1</xdr:row>
      <xdr:rowOff>1143000</xdr:rowOff>
    </xdr:to>
    <xdr:pic>
      <xdr:nvPicPr>
        <xdr:cNvPr id="2" name="画像 1" descr="春の建物と木" title="ヘッダー春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50800</xdr:colOff>
      <xdr:row>1</xdr:row>
      <xdr:rowOff>1143000</xdr:rowOff>
    </xdr:to>
    <xdr:pic>
      <xdr:nvPicPr>
        <xdr:cNvPr id="3" name="画像 2" descr="夏の建物と木" title="ヘッダー夏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50800</xdr:colOff>
      <xdr:row>1</xdr:row>
      <xdr:rowOff>1143000</xdr:rowOff>
    </xdr:to>
    <xdr:pic>
      <xdr:nvPicPr>
        <xdr:cNvPr id="2" name="画像 1" descr="夏の建物と木" title="ヘッダー夏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483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50800</xdr:colOff>
      <xdr:row>1</xdr:row>
      <xdr:rowOff>1143000</xdr:rowOff>
    </xdr:to>
    <xdr:pic>
      <xdr:nvPicPr>
        <xdr:cNvPr id="2" name="画像 1" descr="夏の建物と木" title="ヘッダー夏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1289816</xdr:colOff>
      <xdr:row>1</xdr:row>
      <xdr:rowOff>0</xdr:rowOff>
    </xdr:from>
    <xdr:to>
      <xdr:col>9</xdr:col>
      <xdr:colOff>6350</xdr:colOff>
      <xdr:row>1</xdr:row>
      <xdr:rowOff>1143000</xdr:rowOff>
    </xdr:to>
    <xdr:pic>
      <xdr:nvPicPr>
        <xdr:cNvPr id="3" name="画像 2" descr="秋の建物と木" title="ヘッダー秋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14141" y="114300"/>
          <a:ext cx="4187059" cy="11430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1289816</xdr:colOff>
      <xdr:row>1</xdr:row>
      <xdr:rowOff>0</xdr:rowOff>
    </xdr:from>
    <xdr:to>
      <xdr:col>9</xdr:col>
      <xdr:colOff>6350</xdr:colOff>
      <xdr:row>1</xdr:row>
      <xdr:rowOff>1143000</xdr:rowOff>
    </xdr:to>
    <xdr:pic>
      <xdr:nvPicPr>
        <xdr:cNvPr id="2" name="画像 1" descr="秋の建物と木" title="ヘッダー秋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14141" y="114300"/>
          <a:ext cx="4187059" cy="11430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1289816</xdr:colOff>
      <xdr:row>1</xdr:row>
      <xdr:rowOff>0</xdr:rowOff>
    </xdr:from>
    <xdr:to>
      <xdr:col>9</xdr:col>
      <xdr:colOff>6350</xdr:colOff>
      <xdr:row>1</xdr:row>
      <xdr:rowOff>1143000</xdr:rowOff>
    </xdr:to>
    <xdr:pic>
      <xdr:nvPicPr>
        <xdr:cNvPr id="2" name="画像 1" descr="秋の建物と木" title="ヘッダー秋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14141" y="114300"/>
          <a:ext cx="4187059" cy="114300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50800</xdr:colOff>
      <xdr:row>1</xdr:row>
      <xdr:rowOff>1143000</xdr:rowOff>
    </xdr:to>
    <xdr:pic>
      <xdr:nvPicPr>
        <xdr:cNvPr id="2" name="画像 1" descr="冬の建物と木" title="ヘッダー冬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5">
      <a:majorFont>
        <a:latin typeface="Cambria"/>
        <a:ea typeface=""/>
        <a:cs typeface=""/>
      </a:majorFont>
      <a:minorFont>
        <a:latin typeface="Lucida Br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00BC9-CDB3-434D-BE64-80B9D48B743C}">
  <sheetPr codeName="Sheet13"/>
  <dimension ref="B1:F12"/>
  <sheetViews>
    <sheetView workbookViewId="0">
      <selection activeCell="H4" sqref="H4"/>
    </sheetView>
  </sheetViews>
  <sheetFormatPr defaultRowHeight="15.75" x14ac:dyDescent="0.25"/>
  <sheetData>
    <row r="1" spans="2:6" ht="16.5" thickBot="1" x14ac:dyDescent="0.3"/>
    <row r="2" spans="2:6" ht="16.5" thickBot="1" x14ac:dyDescent="0.3">
      <c r="B2" t="s">
        <v>6</v>
      </c>
      <c r="C2" s="52">
        <v>44084</v>
      </c>
      <c r="D2" s="43"/>
    </row>
    <row r="3" spans="2:6" ht="16.5" thickBot="1" x14ac:dyDescent="0.3"/>
    <row r="4" spans="2:6" ht="16.5" thickBot="1" x14ac:dyDescent="0.3">
      <c r="B4" t="s">
        <v>7</v>
      </c>
      <c r="C4" s="42" t="s">
        <v>9</v>
      </c>
      <c r="D4" s="43"/>
    </row>
    <row r="5" spans="2:6" ht="16.5" thickBot="1" x14ac:dyDescent="0.3"/>
    <row r="6" spans="2:6" x14ac:dyDescent="0.25">
      <c r="B6" t="s">
        <v>8</v>
      </c>
      <c r="C6" s="44" t="s">
        <v>10</v>
      </c>
      <c r="D6" s="45"/>
      <c r="E6" s="45"/>
      <c r="F6" s="46"/>
    </row>
    <row r="7" spans="2:6" x14ac:dyDescent="0.25">
      <c r="C7" s="47"/>
      <c r="D7" s="41"/>
      <c r="E7" s="41"/>
      <c r="F7" s="48"/>
    </row>
    <row r="8" spans="2:6" x14ac:dyDescent="0.25">
      <c r="C8" s="47"/>
      <c r="D8" s="41"/>
      <c r="E8" s="41"/>
      <c r="F8" s="48"/>
    </row>
    <row r="9" spans="2:6" x14ac:dyDescent="0.25">
      <c r="C9" s="47"/>
      <c r="D9" s="41"/>
      <c r="E9" s="41"/>
      <c r="F9" s="48"/>
    </row>
    <row r="10" spans="2:6" x14ac:dyDescent="0.25">
      <c r="C10" s="47"/>
      <c r="D10" s="41"/>
      <c r="E10" s="41"/>
      <c r="F10" s="48"/>
    </row>
    <row r="11" spans="2:6" x14ac:dyDescent="0.25">
      <c r="C11" s="47"/>
      <c r="D11" s="41"/>
      <c r="E11" s="41"/>
      <c r="F11" s="48"/>
    </row>
    <row r="12" spans="2:6" ht="16.5" thickBot="1" x14ac:dyDescent="0.3">
      <c r="C12" s="49"/>
      <c r="D12" s="50"/>
      <c r="E12" s="50"/>
      <c r="F12" s="51"/>
    </row>
  </sheetData>
  <mergeCells count="3">
    <mergeCell ref="C2:D2"/>
    <mergeCell ref="C4:D4"/>
    <mergeCell ref="C6:F12"/>
  </mergeCells>
  <phoneticPr fontId="24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8" tint="0.59999389629810485"/>
    <pageSetUpPr autoPageBreaks="0" fitToPage="1"/>
  </sheetPr>
  <dimension ref="A1:L15"/>
  <sheetViews>
    <sheetView showGridLines="0" showRowColHeaders="0" zoomScaleNormal="100" workbookViewId="0">
      <selection activeCell="B2" sqref="B2:D2"/>
    </sheetView>
  </sheetViews>
  <sheetFormatPr defaultColWidth="8.77734375" defaultRowHeight="15.75" x14ac:dyDescent="0.25"/>
  <cols>
    <col min="1" max="1" width="1.6640625" style="1" customWidth="1"/>
    <col min="2" max="8" width="14.44140625" style="1" customWidth="1"/>
    <col min="9" max="9" width="1.6640625" style="2" customWidth="1"/>
    <col min="10" max="10" width="8.6640625" style="2" customWidth="1"/>
    <col min="11" max="12" width="12.44140625" style="2" customWidth="1"/>
    <col min="13" max="13" width="1.6640625" style="2" customWidth="1"/>
    <col min="14" max="16384" width="8.77734375" style="2"/>
  </cols>
  <sheetData>
    <row r="1" spans="1:12" ht="9" customHeight="1" x14ac:dyDescent="0.25">
      <c r="I1" s="2" t="s">
        <v>1</v>
      </c>
    </row>
    <row r="2" spans="1:12" ht="100.5" customHeight="1" x14ac:dyDescent="0.25">
      <c r="B2" s="28" t="str">
        <f>CalendarYear&amp;" 年 1 月"</f>
        <v>2020 年 1 月</v>
      </c>
      <c r="C2" s="28"/>
      <c r="D2" s="28"/>
      <c r="E2" s="3"/>
      <c r="F2" s="3"/>
      <c r="G2" s="3"/>
      <c r="H2" s="4"/>
    </row>
    <row r="3" spans="1:12" s="6" customFormat="1" ht="19.5" customHeight="1" thickBot="1" x14ac:dyDescent="0.3">
      <c r="A3" s="1"/>
      <c r="B3" s="5" t="str">
        <f>WeekStart</f>
        <v>日曜日</v>
      </c>
      <c r="C3" s="5" t="str">
        <f t="shared" ref="C3:H3" si="0">TEXT(C4,"aaaa")</f>
        <v>月曜日</v>
      </c>
      <c r="D3" s="5" t="str">
        <f t="shared" si="0"/>
        <v>火曜日</v>
      </c>
      <c r="E3" s="5" t="str">
        <f t="shared" si="0"/>
        <v>水曜日</v>
      </c>
      <c r="F3" s="5" t="str">
        <f t="shared" si="0"/>
        <v>木曜日</v>
      </c>
      <c r="G3" s="5" t="str">
        <f t="shared" si="0"/>
        <v>金曜日</v>
      </c>
      <c r="H3" s="5" t="str">
        <f t="shared" si="0"/>
        <v>土曜日</v>
      </c>
      <c r="K3" s="31" t="s">
        <v>2</v>
      </c>
      <c r="L3" s="31"/>
    </row>
    <row r="4" spans="1:12" s="9" customFormat="1" ht="19.5" customHeight="1" x14ac:dyDescent="0.25">
      <c r="A4" s="7"/>
      <c r="B4" s="8">
        <f t="array" ref="B4:H4">DaysAndWeeks+DATE(CalendarYear,1,1)-WEEKDAY(DATE(CalendarYear,1,1),(WeekStart="月曜日")+1)+1</f>
        <v>43828</v>
      </c>
      <c r="C4" s="8">
        <v>43829</v>
      </c>
      <c r="D4" s="8">
        <v>43830</v>
      </c>
      <c r="E4" s="8">
        <v>43831</v>
      </c>
      <c r="F4" s="8">
        <v>43832</v>
      </c>
      <c r="G4" s="8">
        <v>43833</v>
      </c>
      <c r="H4" s="8">
        <v>43834</v>
      </c>
      <c r="K4" s="10" t="s">
        <v>3</v>
      </c>
      <c r="L4" s="11" t="s">
        <v>4</v>
      </c>
    </row>
    <row r="5" spans="1:12" s="14" customFormat="1" ht="48" customHeight="1" x14ac:dyDescent="0.25">
      <c r="A5" s="12"/>
      <c r="B5" s="13"/>
      <c r="C5" s="13"/>
      <c r="D5" s="13"/>
      <c r="E5" s="13"/>
      <c r="F5" s="13"/>
      <c r="G5" s="13"/>
      <c r="H5" s="13"/>
      <c r="K5" s="15">
        <v>2020</v>
      </c>
      <c r="L5" s="16" t="s">
        <v>5</v>
      </c>
    </row>
    <row r="6" spans="1:12" s="9" customFormat="1" ht="19.5" customHeight="1" x14ac:dyDescent="0.25">
      <c r="A6" s="7"/>
      <c r="B6" s="17">
        <f t="array" ref="B6:H6">DaysAndWeeks+DATE(CalendarYear,1,1)-WEEKDAY(DATE(CalendarYear,1,1),(WeekStart="月曜日")+1)+8</f>
        <v>43835</v>
      </c>
      <c r="C6" s="17">
        <v>43836</v>
      </c>
      <c r="D6" s="17">
        <v>43837</v>
      </c>
      <c r="E6" s="17">
        <v>43838</v>
      </c>
      <c r="F6" s="17">
        <v>43839</v>
      </c>
      <c r="G6" s="17">
        <v>43840</v>
      </c>
      <c r="H6" s="17">
        <v>43841</v>
      </c>
    </row>
    <row r="7" spans="1:12" s="14" customFormat="1" ht="48" customHeight="1" x14ac:dyDescent="0.25">
      <c r="A7" s="12"/>
      <c r="B7" s="18"/>
      <c r="C7" s="18"/>
      <c r="D7" s="18"/>
      <c r="E7" s="18"/>
      <c r="F7" s="18"/>
      <c r="G7" s="18"/>
      <c r="H7" s="18"/>
    </row>
    <row r="8" spans="1:12" s="9" customFormat="1" ht="19.5" customHeight="1" x14ac:dyDescent="0.25">
      <c r="A8" s="7"/>
      <c r="B8" s="8">
        <f t="array" ref="B8:H8">DaysAndWeeks+DATE(CalendarYear,1,1)-WEEKDAY(DATE(CalendarYear,1,1),(WeekStart="月曜日")+1)+15</f>
        <v>43842</v>
      </c>
      <c r="C8" s="8">
        <v>43843</v>
      </c>
      <c r="D8" s="8">
        <v>43844</v>
      </c>
      <c r="E8" s="8">
        <v>43845</v>
      </c>
      <c r="F8" s="8">
        <v>43846</v>
      </c>
      <c r="G8" s="8">
        <v>43847</v>
      </c>
      <c r="H8" s="8">
        <v>43848</v>
      </c>
    </row>
    <row r="9" spans="1:12" s="14" customFormat="1" ht="48" customHeight="1" x14ac:dyDescent="0.25">
      <c r="A9" s="12"/>
      <c r="B9" s="13"/>
      <c r="C9" s="13"/>
      <c r="D9" s="13"/>
      <c r="E9" s="13"/>
      <c r="F9" s="13"/>
      <c r="G9" s="13"/>
      <c r="H9" s="13"/>
    </row>
    <row r="10" spans="1:12" s="9" customFormat="1" ht="19.5" customHeight="1" x14ac:dyDescent="0.25">
      <c r="A10" s="7"/>
      <c r="B10" s="17">
        <f t="array" ref="B10:H10">DaysAndWeeks+DATE(CalendarYear,1,1)-WEEKDAY(DATE(CalendarYear,1,1),(WeekStart="月曜日")+1)+22</f>
        <v>43849</v>
      </c>
      <c r="C10" s="17">
        <v>43850</v>
      </c>
      <c r="D10" s="17">
        <v>43851</v>
      </c>
      <c r="E10" s="17">
        <v>43852</v>
      </c>
      <c r="F10" s="17">
        <v>43853</v>
      </c>
      <c r="G10" s="17">
        <v>43854</v>
      </c>
      <c r="H10" s="17">
        <v>43855</v>
      </c>
    </row>
    <row r="11" spans="1:12" s="14" customFormat="1" ht="48" customHeight="1" x14ac:dyDescent="0.25">
      <c r="A11" s="12"/>
      <c r="B11" s="18"/>
      <c r="C11" s="18"/>
      <c r="D11" s="18"/>
      <c r="E11" s="18"/>
      <c r="F11" s="18"/>
      <c r="G11" s="18"/>
      <c r="H11" s="18"/>
    </row>
    <row r="12" spans="1:12" s="9" customFormat="1" ht="19.5" customHeight="1" x14ac:dyDescent="0.25">
      <c r="A12" s="7"/>
      <c r="B12" s="8">
        <f t="array" ref="B12:H12">DaysAndWeeks+DATE(CalendarYear,1,1)-WEEKDAY(DATE(CalendarYear,1,1),(WeekStart="月曜日")+1)+29</f>
        <v>43856</v>
      </c>
      <c r="C12" s="8">
        <v>43857</v>
      </c>
      <c r="D12" s="8">
        <v>43858</v>
      </c>
      <c r="E12" s="8">
        <v>43859</v>
      </c>
      <c r="F12" s="8">
        <v>43860</v>
      </c>
      <c r="G12" s="8">
        <v>43861</v>
      </c>
      <c r="H12" s="8">
        <v>43862</v>
      </c>
    </row>
    <row r="13" spans="1:12" s="14" customFormat="1" ht="48" customHeight="1" x14ac:dyDescent="0.25">
      <c r="A13" s="12"/>
      <c r="B13" s="13"/>
      <c r="C13" s="13"/>
      <c r="D13" s="13"/>
      <c r="E13" s="13"/>
      <c r="F13" s="13"/>
      <c r="G13" s="13"/>
      <c r="H13" s="13"/>
    </row>
    <row r="14" spans="1:12" s="9" customFormat="1" ht="19.5" customHeight="1" x14ac:dyDescent="0.25">
      <c r="A14" s="7"/>
      <c r="B14" s="17">
        <f t="array" ref="B14:C14">DaysAndWeeks+DATE(CalendarYear,1,1)-WEEKDAY(DATE(CalendarYear,1,1),(WeekStart="月曜日")+1)+36</f>
        <v>43863</v>
      </c>
      <c r="C14" s="17">
        <v>43864</v>
      </c>
      <c r="D14" s="29" t="s">
        <v>0</v>
      </c>
      <c r="E14" s="29"/>
      <c r="F14" s="29"/>
      <c r="G14" s="29"/>
      <c r="H14" s="29"/>
    </row>
    <row r="15" spans="1:12" s="14" customFormat="1" ht="48" customHeight="1" x14ac:dyDescent="0.25">
      <c r="A15" s="12"/>
      <c r="B15" s="18"/>
      <c r="C15" s="18"/>
      <c r="D15" s="30"/>
      <c r="E15" s="30"/>
      <c r="F15" s="30"/>
      <c r="G15" s="30"/>
      <c r="H15" s="30"/>
    </row>
  </sheetData>
  <mergeCells count="4">
    <mergeCell ref="B2:D2"/>
    <mergeCell ref="D14:H14"/>
    <mergeCell ref="D15:H15"/>
    <mergeCell ref="K3:L3"/>
  </mergeCells>
  <phoneticPr fontId="1" type="noConversion"/>
  <conditionalFormatting sqref="B12:H12 B14:C14">
    <cfRule type="expression" dxfId="23" priority="24">
      <formula>AND(DAY(B12)&gt;=1,DAY(B12)&lt;=15)</formula>
    </cfRule>
  </conditionalFormatting>
  <conditionalFormatting sqref="B4:G4">
    <cfRule type="expression" dxfId="22" priority="23">
      <formula>DAY(B4)&gt;8</formula>
    </cfRule>
  </conditionalFormatting>
  <dataValidations count="13">
    <dataValidation type="list" errorStyle="warning" allowBlank="1" showInputMessage="1" showErrorMessage="1" error="リストから曜日を選びます。[キャンセル] を選択し、Alt キーを押しながら下矢印キーを押して、ドロップダウン リストから曜日を選びます。" prompt="このセルで、週の最初の曜日を選択します。Alt + 下矢印キーを押してドロップダウン リストを開きます。下矢印キーで移動し、Enter キーを押して選択します。" sqref="L5" xr:uid="{00000000-0002-0000-0000-000000000000}">
      <formula1>"日曜日, 月曜日"</formula1>
    </dataValidation>
    <dataValidation allowBlank="1" showInputMessage="1" showErrorMessage="1" prompt="このブックでは、カスタムの 1 か月カレンダーを作成します。この 1 月のワークシートを使って、すべての月の年および週の最初の曜日をカスタマイズします。各月は、個別のワークシート上にあります。" sqref="A1" xr:uid="{00000000-0002-0000-0000-000001000000}"/>
    <dataValidation allowBlank="1" showInputMessage="1" showErrorMessage="1" prompt="下のセルに年を入力します" sqref="K4" xr:uid="{00000000-0002-0000-0000-000002000000}"/>
    <dataValidation allowBlank="1" showInputMessage="1" showErrorMessage="1" prompt="下のセルで週の開始日を選択します" sqref="L4" xr:uid="{00000000-0002-0000-0000-000003000000}"/>
    <dataValidation allowBlank="1" showInputMessage="1" showErrorMessage="1" prompt="このセルに年を入力します" sqref="K5" xr:uid="{00000000-0002-0000-0000-000004000000}"/>
    <dataValidation allowBlank="1" showInputMessage="1" showErrorMessage="1" prompt="この行には、このカレンダーの曜日名が含まれます。このセルには、週の最初の曜日が含まれます。週の最初の曜日を変更するには、このワークシートのセル L5 に新しい曜日を入力します。" sqref="B3" xr:uid="{00000000-0002-0000-0000-000005000000}"/>
    <dataValidation allowBlank="1" showInputMessage="1" showErrorMessage="1" prompt="この行と行 6、8、10、12、14 には、週のカレンダー日が含まれます。このセルの数字が 1 でない場合は、それは前の月の日付のものです。セル D15 にメモを入力します。" sqref="B4" xr:uid="{00000000-0002-0000-0000-000006000000}"/>
    <dataValidation allowBlank="1" showInputMessage="1" showErrorMessage="1" prompt="このセルの年は、セル K5 に入力された年に基づいて自動的に更新されます。下のカレンダーには、前の月と次の月の日付が薄い色のフォントで表示されます。" sqref="B2:D2" xr:uid="{00000000-0002-0000-0000-000007000000}"/>
    <dataValidation allowBlank="1" showInputMessage="1" showErrorMessage="1" prompt="曜日は自動的に決定されます" sqref="C3:H3" xr:uid="{00000000-0002-0000-0000-000008000000}"/>
    <dataValidation allowBlank="1" showInputMessage="1" showErrorMessage="1" prompt="この行と行 7、9、11、13、15 は、一つ上のセルのカレンダー日に関連する毎日のメモを入力するためのセルです。" sqref="B5" xr:uid="{00000000-0002-0000-0000-000009000000}"/>
    <dataValidation allowBlank="1" showInputMessage="1" prompt="このセルに毎月のメモを入力します" sqref="D15:H15" xr:uid="{00000000-0002-0000-0000-00000A000000}"/>
    <dataValidation allowBlank="1" showInputMessage="1" prompt="下のセルに毎月のメモを入力します" sqref="D14:H14" xr:uid="{00000000-0002-0000-0000-00000B000000}"/>
    <dataValidation allowBlank="1" showInputMessage="1" showErrorMessage="1" prompt="年を入力し、下のセルでカレンダーの最初の日を選択します。これらのカレンダー設定用のセルは印刷されません。" sqref="K3" xr:uid="{00000000-0002-0000-0000-00000C000000}"/>
  </dataValidations>
  <printOptions horizontalCentered="1"/>
  <pageMargins left="0.25" right="0.25" top="0.5" bottom="0.5" header="0.3" footer="0.3"/>
  <pageSetup paperSize="9" orientation="landscape" r:id="rId1"/>
  <headerFooter differentFirst="1"/>
  <customProperties>
    <customPr name="SheetChanged" r:id="rId2"/>
  </customProperties>
  <drawing r:id="rId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8" tint="0.59999389629810485"/>
    <pageSetUpPr fitToPage="1"/>
  </sheetPr>
  <dimension ref="A1:I15"/>
  <sheetViews>
    <sheetView showGridLines="0" showRowColHeaders="0" zoomScaleNormal="100" workbookViewId="0"/>
  </sheetViews>
  <sheetFormatPr defaultColWidth="8.77734375" defaultRowHeight="15.75" x14ac:dyDescent="0.25"/>
  <cols>
    <col min="1" max="1" width="1.6640625" style="1" customWidth="1"/>
    <col min="2" max="8" width="14.44140625" style="1" customWidth="1"/>
    <col min="9" max="9" width="1.6640625" style="1" customWidth="1"/>
    <col min="10" max="16384" width="8.77734375" style="1"/>
  </cols>
  <sheetData>
    <row r="1" spans="1:9" ht="9" customHeight="1" x14ac:dyDescent="0.25">
      <c r="I1" s="1" t="s">
        <v>1</v>
      </c>
    </row>
    <row r="2" spans="1:9" s="2" customFormat="1" ht="100.5" customHeight="1" x14ac:dyDescent="0.25">
      <c r="B2" s="28" t="str">
        <f>CalendarYear&amp;" 年 2 月"</f>
        <v>2020 年 2 月</v>
      </c>
      <c r="C2" s="28"/>
      <c r="D2" s="28"/>
      <c r="E2" s="3"/>
      <c r="F2" s="3"/>
      <c r="G2" s="3"/>
      <c r="H2" s="4"/>
    </row>
    <row r="3" spans="1:9" s="6" customFormat="1" ht="19.5" customHeight="1" thickBot="1" x14ac:dyDescent="0.3">
      <c r="A3" s="1"/>
      <c r="B3" s="5" t="str">
        <f>WeekStart</f>
        <v>日曜日</v>
      </c>
      <c r="C3" s="5" t="str">
        <f t="shared" ref="C3:H3" si="0">TEXT(C4,"aaaa")</f>
        <v>月曜日</v>
      </c>
      <c r="D3" s="5" t="str">
        <f t="shared" si="0"/>
        <v>火曜日</v>
      </c>
      <c r="E3" s="5" t="str">
        <f t="shared" si="0"/>
        <v>水曜日</v>
      </c>
      <c r="F3" s="5" t="str">
        <f t="shared" si="0"/>
        <v>木曜日</v>
      </c>
      <c r="G3" s="5" t="str">
        <f t="shared" si="0"/>
        <v>金曜日</v>
      </c>
      <c r="H3" s="5" t="str">
        <f t="shared" si="0"/>
        <v>土曜日</v>
      </c>
    </row>
    <row r="4" spans="1:9" s="9" customFormat="1" ht="19.5" customHeight="1" x14ac:dyDescent="0.25">
      <c r="A4" s="7"/>
      <c r="B4" s="8">
        <f t="array" ref="B4:H4">DaysAndWeeks+DATE(CalendarYear,2,1)-WEEKDAY(DATE(CalendarYear,2,1),(WeekStart="月曜日")+1)+1</f>
        <v>43856</v>
      </c>
      <c r="C4" s="8">
        <v>43857</v>
      </c>
      <c r="D4" s="8">
        <v>43858</v>
      </c>
      <c r="E4" s="8">
        <v>43859</v>
      </c>
      <c r="F4" s="8">
        <v>43860</v>
      </c>
      <c r="G4" s="8">
        <v>43861</v>
      </c>
      <c r="H4" s="8">
        <v>43862</v>
      </c>
    </row>
    <row r="5" spans="1:9" s="14" customFormat="1" ht="48" customHeight="1" x14ac:dyDescent="0.25">
      <c r="A5" s="12"/>
      <c r="B5" s="13"/>
      <c r="C5" s="13"/>
      <c r="D5" s="13"/>
      <c r="E5" s="13"/>
      <c r="F5" s="13"/>
      <c r="G5" s="13"/>
      <c r="H5" s="13"/>
    </row>
    <row r="6" spans="1:9" s="9" customFormat="1" ht="19.5" customHeight="1" x14ac:dyDescent="0.25">
      <c r="A6" s="7"/>
      <c r="B6" s="17">
        <f t="array" ref="B6:H6">DaysAndWeeks+DATE(CalendarYear,2,1)-WEEKDAY(DATE(CalendarYear,2,1),(WeekStart="月曜日")+1)+8</f>
        <v>43863</v>
      </c>
      <c r="C6" s="17">
        <v>43864</v>
      </c>
      <c r="D6" s="17">
        <v>43865</v>
      </c>
      <c r="E6" s="17">
        <v>43866</v>
      </c>
      <c r="F6" s="17">
        <v>43867</v>
      </c>
      <c r="G6" s="17">
        <v>43868</v>
      </c>
      <c r="H6" s="17">
        <v>43869</v>
      </c>
    </row>
    <row r="7" spans="1:9" s="14" customFormat="1" ht="48" customHeight="1" x14ac:dyDescent="0.25">
      <c r="A7" s="12"/>
      <c r="B7" s="18"/>
      <c r="C7" s="18"/>
      <c r="D7" s="18"/>
      <c r="E7" s="18"/>
      <c r="F7" s="18"/>
      <c r="G7" s="18"/>
      <c r="H7" s="18"/>
    </row>
    <row r="8" spans="1:9" s="9" customFormat="1" ht="19.5" customHeight="1" x14ac:dyDescent="0.25">
      <c r="A8" s="7"/>
      <c r="B8" s="8">
        <f t="array" ref="B8:H8">DaysAndWeeks+DATE(CalendarYear,2,1)-WEEKDAY(DATE(CalendarYear,2,1),(WeekStart="月曜日")+1)+15</f>
        <v>43870</v>
      </c>
      <c r="C8" s="8">
        <v>43871</v>
      </c>
      <c r="D8" s="8">
        <v>43872</v>
      </c>
      <c r="E8" s="8">
        <v>43873</v>
      </c>
      <c r="F8" s="8">
        <v>43874</v>
      </c>
      <c r="G8" s="8">
        <v>43875</v>
      </c>
      <c r="H8" s="8">
        <v>43876</v>
      </c>
    </row>
    <row r="9" spans="1:9" s="14" customFormat="1" ht="48" customHeight="1" x14ac:dyDescent="0.25">
      <c r="A9" s="12"/>
      <c r="B9" s="13"/>
      <c r="C9" s="13"/>
      <c r="D9" s="13"/>
      <c r="E9" s="13"/>
      <c r="F9" s="13"/>
      <c r="G9" s="13"/>
      <c r="H9" s="13"/>
    </row>
    <row r="10" spans="1:9" s="9" customFormat="1" ht="19.5" customHeight="1" x14ac:dyDescent="0.25">
      <c r="A10" s="7"/>
      <c r="B10" s="17">
        <f t="array" ref="B10:H10">DaysAndWeeks+DATE(CalendarYear,2,1)-WEEKDAY(DATE(CalendarYear,2,1),(WeekStart="月曜日")+1)+22</f>
        <v>43877</v>
      </c>
      <c r="C10" s="17">
        <v>43878</v>
      </c>
      <c r="D10" s="17">
        <v>43879</v>
      </c>
      <c r="E10" s="17">
        <v>43880</v>
      </c>
      <c r="F10" s="17">
        <v>43881</v>
      </c>
      <c r="G10" s="17">
        <v>43882</v>
      </c>
      <c r="H10" s="17">
        <v>43883</v>
      </c>
    </row>
    <row r="11" spans="1:9" s="14" customFormat="1" ht="48" customHeight="1" x14ac:dyDescent="0.25">
      <c r="A11" s="12"/>
      <c r="B11" s="18"/>
      <c r="C11" s="18"/>
      <c r="D11" s="18"/>
      <c r="E11" s="18"/>
      <c r="F11" s="18"/>
      <c r="G11" s="18"/>
      <c r="H11" s="18"/>
    </row>
    <row r="12" spans="1:9" s="9" customFormat="1" ht="19.5" customHeight="1" x14ac:dyDescent="0.25">
      <c r="A12" s="7"/>
      <c r="B12" s="8">
        <f t="array" ref="B12:H12">DaysAndWeeks+DATE(CalendarYear,2,1)-WEEKDAY(DATE(CalendarYear,2,1),(WeekStart="月曜日")+1)+29</f>
        <v>43884</v>
      </c>
      <c r="C12" s="8">
        <v>43885</v>
      </c>
      <c r="D12" s="8">
        <v>43886</v>
      </c>
      <c r="E12" s="8">
        <v>43887</v>
      </c>
      <c r="F12" s="8">
        <v>43888</v>
      </c>
      <c r="G12" s="8">
        <v>43889</v>
      </c>
      <c r="H12" s="8">
        <v>43890</v>
      </c>
    </row>
    <row r="13" spans="1:9" s="14" customFormat="1" ht="48" customHeight="1" x14ac:dyDescent="0.25">
      <c r="A13" s="12"/>
      <c r="B13" s="13"/>
      <c r="C13" s="13"/>
      <c r="D13" s="13"/>
      <c r="E13" s="13"/>
      <c r="F13" s="13"/>
      <c r="G13" s="13"/>
      <c r="H13" s="13"/>
    </row>
    <row r="14" spans="1:9" s="9" customFormat="1" ht="19.5" customHeight="1" x14ac:dyDescent="0.25">
      <c r="A14" s="7"/>
      <c r="B14" s="17">
        <f t="array" ref="B14:C14">DaysAndWeeks+DATE(CalendarYear,2,1)-WEEKDAY(DATE(CalendarYear,2,1),(WeekStart="月曜日")+1)+36</f>
        <v>43891</v>
      </c>
      <c r="C14" s="17">
        <v>43892</v>
      </c>
      <c r="D14" s="29" t="s">
        <v>0</v>
      </c>
      <c r="E14" s="29"/>
      <c r="F14" s="29"/>
      <c r="G14" s="29"/>
      <c r="H14" s="29"/>
    </row>
    <row r="15" spans="1:9" s="14" customFormat="1" ht="48" customHeight="1" x14ac:dyDescent="0.25">
      <c r="A15" s="12"/>
      <c r="B15" s="18"/>
      <c r="C15" s="18"/>
      <c r="D15" s="30"/>
      <c r="E15" s="30"/>
      <c r="F15" s="30"/>
      <c r="G15" s="30"/>
      <c r="H15" s="30"/>
    </row>
  </sheetData>
  <mergeCells count="3">
    <mergeCell ref="B2:D2"/>
    <mergeCell ref="D14:H14"/>
    <mergeCell ref="D15:H15"/>
  </mergeCells>
  <phoneticPr fontId="24"/>
  <conditionalFormatting sqref="B12:H12 B14:C14">
    <cfRule type="expression" dxfId="21" priority="2">
      <formula>AND(DAY(B12)&gt;=1,DAY(B12)&lt;=15)</formula>
    </cfRule>
  </conditionalFormatting>
  <conditionalFormatting sqref="B4:G4">
    <cfRule type="expression" dxfId="20" priority="1">
      <formula>DAY(B4)&gt;8</formula>
    </cfRule>
  </conditionalFormatting>
  <dataValidations count="8">
    <dataValidation allowBlank="1" showInputMessage="1" showErrorMessage="1" prompt="曜日は自動的に決定されます" sqref="C3:H3" xr:uid="{00000000-0002-0000-0100-000000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2:D2" xr:uid="{00000000-0002-0000-0100-000001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L5 で新しい曜日を選びます。" sqref="B3" xr:uid="{00000000-0002-0000-0100-000002000000}"/>
    <dataValidation allowBlank="1" showInputMessage="1" showErrorMessage="1" prompt="2 月の月間カレンダー" sqref="A1" xr:uid="{00000000-0002-0000-0100-000003000000}"/>
    <dataValidation allowBlank="1" showInputMessage="1" prompt="下のセルに毎月のメモを入力します" sqref="D14:H14" xr:uid="{00000000-0002-0000-0100-000004000000}"/>
    <dataValidation allowBlank="1" showInputMessage="1" prompt="このセルに毎月のメモを入力します" sqref="D15:H15" xr:uid="{00000000-0002-0000-0100-000005000000}"/>
    <dataValidation allowBlank="1" showInputMessage="1" showErrorMessage="1" prompt="この行と行 7、9、11、13、15 は、一つ上のセルのカレンダー日に関連する毎日のメモを入力するためのセルです。" sqref="B5" xr:uid="{00000000-0002-0000-0100-000006000000}"/>
    <dataValidation allowBlank="1" showInputMessage="1" showErrorMessage="1" prompt="この行と行 6、8、10、12、14 には、週のカレンダー日が含まれます。このセルの数字が 1 でない場合は、それは前の月の日付のものです。セル D15 にメモを入力します。" sqref="B4" xr:uid="{00000000-0002-0000-0100-000007000000}"/>
  </dataValidations>
  <printOptions horizontalCentered="1"/>
  <pageMargins left="0.25" right="0.25" top="0.5" bottom="0.5" header="0.3" footer="0.3"/>
  <pageSetup paperSize="9" orientation="landscape" r:id="rId1"/>
  <headerFooter differentFirst="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9" tint="0.59999389629810485"/>
    <pageSetUpPr fitToPage="1"/>
  </sheetPr>
  <dimension ref="A1:I15"/>
  <sheetViews>
    <sheetView showGridLines="0" showRowColHeaders="0" zoomScaleNormal="100" workbookViewId="0"/>
  </sheetViews>
  <sheetFormatPr defaultColWidth="8.77734375" defaultRowHeight="15.75" x14ac:dyDescent="0.25"/>
  <cols>
    <col min="1" max="1" width="1.6640625" style="1" customWidth="1"/>
    <col min="2" max="8" width="14.44140625" style="1" customWidth="1"/>
    <col min="9" max="9" width="1.6640625" style="1" customWidth="1"/>
    <col min="10" max="10" width="10.6640625" style="1" customWidth="1"/>
    <col min="11" max="16384" width="8.77734375" style="1"/>
  </cols>
  <sheetData>
    <row r="1" spans="1:9" ht="9" customHeight="1" x14ac:dyDescent="0.25">
      <c r="I1" s="1" t="s">
        <v>1</v>
      </c>
    </row>
    <row r="2" spans="1:9" s="2" customFormat="1" ht="100.5" customHeight="1" x14ac:dyDescent="0.25">
      <c r="B2" s="32" t="str">
        <f>CalendarYear&amp;" 年 3 月"</f>
        <v>2020 年 3 月</v>
      </c>
      <c r="C2" s="32"/>
      <c r="D2" s="32"/>
      <c r="E2" s="3"/>
      <c r="F2" s="3"/>
      <c r="G2" s="3"/>
      <c r="H2" s="4"/>
    </row>
    <row r="3" spans="1:9" s="6" customFormat="1" ht="19.5" customHeight="1" thickBot="1" x14ac:dyDescent="0.3">
      <c r="A3" s="1"/>
      <c r="B3" s="25" t="str">
        <f>WeekStart</f>
        <v>日曜日</v>
      </c>
      <c r="C3" s="25" t="str">
        <f t="shared" ref="C3:H3" si="0">TEXT(C4,"aaaa")</f>
        <v>月曜日</v>
      </c>
      <c r="D3" s="25" t="str">
        <f t="shared" si="0"/>
        <v>火曜日</v>
      </c>
      <c r="E3" s="25" t="str">
        <f t="shared" si="0"/>
        <v>水曜日</v>
      </c>
      <c r="F3" s="25" t="str">
        <f t="shared" si="0"/>
        <v>木曜日</v>
      </c>
      <c r="G3" s="25" t="str">
        <f t="shared" si="0"/>
        <v>金曜日</v>
      </c>
      <c r="H3" s="25" t="str">
        <f t="shared" si="0"/>
        <v>土曜日</v>
      </c>
    </row>
    <row r="4" spans="1:9" s="9" customFormat="1" ht="19.5" customHeight="1" x14ac:dyDescent="0.25">
      <c r="A4" s="7"/>
      <c r="B4" s="8">
        <f t="array" ref="B4:H4">DaysAndWeeks+DATE(CalendarYear,3,1)-WEEKDAY(DATE(CalendarYear,3,1),(WeekStart="月曜日")+1)+1</f>
        <v>43891</v>
      </c>
      <c r="C4" s="8">
        <v>43892</v>
      </c>
      <c r="D4" s="8">
        <v>43893</v>
      </c>
      <c r="E4" s="8">
        <v>43894</v>
      </c>
      <c r="F4" s="8">
        <v>43895</v>
      </c>
      <c r="G4" s="8">
        <v>43896</v>
      </c>
      <c r="H4" s="8">
        <v>43897</v>
      </c>
    </row>
    <row r="5" spans="1:9" s="14" customFormat="1" ht="48" customHeight="1" x14ac:dyDescent="0.25">
      <c r="A5" s="12"/>
      <c r="B5" s="13"/>
      <c r="C5" s="13"/>
      <c r="D5" s="13"/>
      <c r="E5" s="13"/>
      <c r="F5" s="13"/>
      <c r="G5" s="13"/>
      <c r="H5" s="13"/>
    </row>
    <row r="6" spans="1:9" s="9" customFormat="1" ht="19.5" customHeight="1" x14ac:dyDescent="0.25">
      <c r="A6" s="7"/>
      <c r="B6" s="26">
        <f t="array" ref="B6:H6">DaysAndWeeks+DATE(CalendarYear,3,1)-WEEKDAY(DATE(CalendarYear,3,1),(WeekStart="月曜日")+1)+8</f>
        <v>43898</v>
      </c>
      <c r="C6" s="26">
        <v>43899</v>
      </c>
      <c r="D6" s="26">
        <v>43900</v>
      </c>
      <c r="E6" s="26">
        <v>43901</v>
      </c>
      <c r="F6" s="26">
        <v>43902</v>
      </c>
      <c r="G6" s="26">
        <v>43903</v>
      </c>
      <c r="H6" s="26">
        <v>43904</v>
      </c>
    </row>
    <row r="7" spans="1:9" s="14" customFormat="1" ht="48" customHeight="1" x14ac:dyDescent="0.25">
      <c r="A7" s="12"/>
      <c r="B7" s="27"/>
      <c r="C7" s="27"/>
      <c r="D7" s="27"/>
      <c r="E7" s="27"/>
      <c r="F7" s="27"/>
      <c r="G7" s="27"/>
      <c r="H7" s="27"/>
    </row>
    <row r="8" spans="1:9" s="9" customFormat="1" ht="19.5" customHeight="1" x14ac:dyDescent="0.25">
      <c r="A8" s="7"/>
      <c r="B8" s="8">
        <f t="array" ref="B8:H8">DaysAndWeeks+DATE(CalendarYear,3,1)-WEEKDAY(DATE(CalendarYear,3,1),(WeekStart="月曜日")+1)+15</f>
        <v>43905</v>
      </c>
      <c r="C8" s="8">
        <v>43906</v>
      </c>
      <c r="D8" s="8">
        <v>43907</v>
      </c>
      <c r="E8" s="8">
        <v>43908</v>
      </c>
      <c r="F8" s="8">
        <v>43909</v>
      </c>
      <c r="G8" s="8">
        <v>43910</v>
      </c>
      <c r="H8" s="8">
        <v>43911</v>
      </c>
    </row>
    <row r="9" spans="1:9" s="14" customFormat="1" ht="48" customHeight="1" x14ac:dyDescent="0.25">
      <c r="A9" s="12"/>
      <c r="B9" s="13"/>
      <c r="C9" s="13"/>
      <c r="D9" s="13"/>
      <c r="E9" s="13"/>
      <c r="F9" s="13"/>
      <c r="G9" s="13"/>
      <c r="H9" s="13"/>
    </row>
    <row r="10" spans="1:9" s="9" customFormat="1" ht="19.5" customHeight="1" x14ac:dyDescent="0.25">
      <c r="A10" s="7"/>
      <c r="B10" s="26">
        <f t="array" ref="B10:H10">DaysAndWeeks+DATE(CalendarYear,3,1)-WEEKDAY(DATE(CalendarYear,3,1),(WeekStart="月曜日")+1)+22</f>
        <v>43912</v>
      </c>
      <c r="C10" s="26">
        <v>43913</v>
      </c>
      <c r="D10" s="26">
        <v>43914</v>
      </c>
      <c r="E10" s="26">
        <v>43915</v>
      </c>
      <c r="F10" s="26">
        <v>43916</v>
      </c>
      <c r="G10" s="26">
        <v>43917</v>
      </c>
      <c r="H10" s="26">
        <v>43918</v>
      </c>
    </row>
    <row r="11" spans="1:9" s="14" customFormat="1" ht="48" customHeight="1" x14ac:dyDescent="0.25">
      <c r="A11" s="12"/>
      <c r="B11" s="27"/>
      <c r="C11" s="27"/>
      <c r="D11" s="27"/>
      <c r="E11" s="27"/>
      <c r="F11" s="27"/>
      <c r="G11" s="27"/>
      <c r="H11" s="27"/>
    </row>
    <row r="12" spans="1:9" s="9" customFormat="1" ht="19.5" customHeight="1" x14ac:dyDescent="0.25">
      <c r="A12" s="7"/>
      <c r="B12" s="8">
        <f t="array" ref="B12:H12">DaysAndWeeks+DATE(CalendarYear,3,1)-WEEKDAY(DATE(CalendarYear,3,1),(WeekStart="月曜日")+1)+29</f>
        <v>43919</v>
      </c>
      <c r="C12" s="8">
        <v>43920</v>
      </c>
      <c r="D12" s="8">
        <v>43921</v>
      </c>
      <c r="E12" s="8">
        <v>43922</v>
      </c>
      <c r="F12" s="8">
        <v>43923</v>
      </c>
      <c r="G12" s="8">
        <v>43924</v>
      </c>
      <c r="H12" s="8">
        <v>43925</v>
      </c>
    </row>
    <row r="13" spans="1:9" s="14" customFormat="1" ht="48" customHeight="1" x14ac:dyDescent="0.25">
      <c r="A13" s="12"/>
      <c r="B13" s="13"/>
      <c r="C13" s="13"/>
      <c r="D13" s="13"/>
      <c r="E13" s="13"/>
      <c r="F13" s="13"/>
      <c r="G13" s="13"/>
      <c r="H13" s="13"/>
    </row>
    <row r="14" spans="1:9" s="9" customFormat="1" ht="19.5" customHeight="1" x14ac:dyDescent="0.25">
      <c r="A14" s="7"/>
      <c r="B14" s="26">
        <f t="array" ref="B14:C14">DaysAndWeeks+DATE(CalendarYear,3,1)-WEEKDAY(DATE(CalendarYear,3,1),(WeekStart="月曜日")+1)+36</f>
        <v>43926</v>
      </c>
      <c r="C14" s="26">
        <v>43927</v>
      </c>
      <c r="D14" s="33" t="s">
        <v>0</v>
      </c>
      <c r="E14" s="33"/>
      <c r="F14" s="33"/>
      <c r="G14" s="33"/>
      <c r="H14" s="33"/>
    </row>
    <row r="15" spans="1:9" s="14" customFormat="1" ht="48" customHeight="1" x14ac:dyDescent="0.25">
      <c r="A15" s="12"/>
      <c r="B15" s="27"/>
      <c r="C15" s="27"/>
      <c r="D15" s="34"/>
      <c r="E15" s="34"/>
      <c r="F15" s="34"/>
      <c r="G15" s="34"/>
      <c r="H15" s="34"/>
    </row>
  </sheetData>
  <mergeCells count="3">
    <mergeCell ref="B2:D2"/>
    <mergeCell ref="D14:H14"/>
    <mergeCell ref="D15:H15"/>
  </mergeCells>
  <phoneticPr fontId="24"/>
  <conditionalFormatting sqref="B12:H12 B14:C14">
    <cfRule type="expression" dxfId="19" priority="2">
      <formula>AND(DAY(B12)&gt;=1,DAY(B12)&lt;=15)</formula>
    </cfRule>
  </conditionalFormatting>
  <conditionalFormatting sqref="B4:G4">
    <cfRule type="expression" dxfId="18" priority="1">
      <formula>DAY(B4)&gt;8</formula>
    </cfRule>
  </conditionalFormatting>
  <dataValidations count="8">
    <dataValidation allowBlank="1" showInputMessage="1" showErrorMessage="1" prompt="3 月の月間カレンダー" sqref="A1" xr:uid="{00000000-0002-0000-0200-000000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2:D2" xr:uid="{00000000-0002-0000-0200-000001000000}"/>
    <dataValidation allowBlank="1" showInputMessage="1" showErrorMessage="1" prompt="曜日は自動的に決定されます" sqref="C3:H3" xr:uid="{00000000-0002-0000-0200-000002000000}"/>
    <dataValidation allowBlank="1" showInputMessage="1" showErrorMessage="1" prompt="この行と行 6、8、10、12、14 には、週のカレンダー日が含まれます。このセルの数字が 1 でない場合は、それは前の月の日付のものです。セル D15 にメモを入力します。" sqref="B4" xr:uid="{00000000-0002-0000-0200-000003000000}"/>
    <dataValidation allowBlank="1" showInputMessage="1" showErrorMessage="1" prompt="この行と行 7、9、11、13、15 は、一つ上のセルのカレンダー日に関連する毎日のメモを入力するためのセルです。" sqref="B5" xr:uid="{00000000-0002-0000-0200-000004000000}"/>
    <dataValidation allowBlank="1" showInputMessage="1" prompt="このセルに毎月のメモを入力します" sqref="D15:H15" xr:uid="{00000000-0002-0000-0200-000005000000}"/>
    <dataValidation allowBlank="1" showInputMessage="1" prompt="下のセルに毎月のメモを入力します" sqref="D14:H14" xr:uid="{00000000-0002-0000-02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L5 で新しい曜日を選びます。" sqref="B3" xr:uid="{00000000-0002-0000-0200-000007000000}"/>
  </dataValidations>
  <printOptions horizontalCentered="1"/>
  <pageMargins left="0.25" right="0.25" top="0.5" bottom="0.5" header="0.3" footer="0.3"/>
  <pageSetup paperSize="9" orientation="landscape" r:id="rId1"/>
  <headerFooter differentFirst="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9" tint="0.59999389629810485"/>
    <pageSetUpPr fitToPage="1"/>
  </sheetPr>
  <dimension ref="A1:I15"/>
  <sheetViews>
    <sheetView showGridLines="0" showRowColHeaders="0" workbookViewId="0"/>
  </sheetViews>
  <sheetFormatPr defaultColWidth="8.77734375" defaultRowHeight="15.75" x14ac:dyDescent="0.25"/>
  <cols>
    <col min="1" max="1" width="1.6640625" style="1" customWidth="1"/>
    <col min="2" max="8" width="14.44140625" style="1" customWidth="1"/>
    <col min="9" max="9" width="1.6640625" style="1" customWidth="1"/>
    <col min="10" max="10" width="10.6640625" style="1" customWidth="1"/>
    <col min="11" max="16384" width="8.77734375" style="1"/>
  </cols>
  <sheetData>
    <row r="1" spans="1:9" ht="9" customHeight="1" x14ac:dyDescent="0.25">
      <c r="I1" s="1" t="s">
        <v>1</v>
      </c>
    </row>
    <row r="2" spans="1:9" s="2" customFormat="1" ht="100.5" customHeight="1" x14ac:dyDescent="0.25">
      <c r="B2" s="32" t="str">
        <f>CalendarYear&amp;" 年 4 月"</f>
        <v>2020 年 4 月</v>
      </c>
      <c r="C2" s="32"/>
      <c r="D2" s="32"/>
      <c r="E2" s="3"/>
      <c r="F2" s="3"/>
      <c r="G2" s="3"/>
      <c r="H2" s="4"/>
    </row>
    <row r="3" spans="1:9" s="6" customFormat="1" ht="19.5" customHeight="1" thickBot="1" x14ac:dyDescent="0.3">
      <c r="A3" s="1"/>
      <c r="B3" s="25" t="str">
        <f>WeekStart</f>
        <v>日曜日</v>
      </c>
      <c r="C3" s="25" t="str">
        <f t="shared" ref="C3:H3" si="0">TEXT(C4,"aaaa")</f>
        <v>月曜日</v>
      </c>
      <c r="D3" s="25" t="str">
        <f t="shared" si="0"/>
        <v>火曜日</v>
      </c>
      <c r="E3" s="25" t="str">
        <f t="shared" si="0"/>
        <v>水曜日</v>
      </c>
      <c r="F3" s="25" t="str">
        <f t="shared" si="0"/>
        <v>木曜日</v>
      </c>
      <c r="G3" s="25" t="str">
        <f t="shared" si="0"/>
        <v>金曜日</v>
      </c>
      <c r="H3" s="25" t="str">
        <f t="shared" si="0"/>
        <v>土曜日</v>
      </c>
    </row>
    <row r="4" spans="1:9" s="9" customFormat="1" ht="19.5" customHeight="1" x14ac:dyDescent="0.25">
      <c r="A4" s="7"/>
      <c r="B4" s="8">
        <f t="array" ref="B4:H4">DaysAndWeeks+DATE(CalendarYear,4,1)-WEEKDAY(DATE(CalendarYear,4,1),(WeekStart="月曜日")+1)+1</f>
        <v>43919</v>
      </c>
      <c r="C4" s="8">
        <v>43920</v>
      </c>
      <c r="D4" s="8">
        <v>43921</v>
      </c>
      <c r="E4" s="8">
        <v>43922</v>
      </c>
      <c r="F4" s="8">
        <v>43923</v>
      </c>
      <c r="G4" s="8">
        <v>43924</v>
      </c>
      <c r="H4" s="8">
        <v>43925</v>
      </c>
    </row>
    <row r="5" spans="1:9" s="14" customFormat="1" ht="48" customHeight="1" x14ac:dyDescent="0.25">
      <c r="A5" s="12"/>
      <c r="B5" s="13"/>
      <c r="C5" s="13"/>
      <c r="D5" s="13"/>
      <c r="E5" s="13"/>
      <c r="F5" s="13"/>
      <c r="G5" s="13"/>
      <c r="H5" s="13"/>
    </row>
    <row r="6" spans="1:9" s="9" customFormat="1" ht="19.5" customHeight="1" x14ac:dyDescent="0.25">
      <c r="A6" s="7"/>
      <c r="B6" s="26">
        <f t="array" ref="B6:H6">DaysAndWeeks+DATE(CalendarYear,4,1)-WEEKDAY(DATE(CalendarYear,4,1),(WeekStart="月曜日")+1)+8</f>
        <v>43926</v>
      </c>
      <c r="C6" s="26">
        <v>43927</v>
      </c>
      <c r="D6" s="26">
        <v>43928</v>
      </c>
      <c r="E6" s="26">
        <v>43929</v>
      </c>
      <c r="F6" s="26">
        <v>43930</v>
      </c>
      <c r="G6" s="26">
        <v>43931</v>
      </c>
      <c r="H6" s="26">
        <v>43932</v>
      </c>
    </row>
    <row r="7" spans="1:9" s="14" customFormat="1" ht="48" customHeight="1" x14ac:dyDescent="0.25">
      <c r="A7" s="12"/>
      <c r="B7" s="27"/>
      <c r="C7" s="27"/>
      <c r="D7" s="27"/>
      <c r="E7" s="27"/>
      <c r="F7" s="27"/>
      <c r="G7" s="27"/>
      <c r="H7" s="27"/>
    </row>
    <row r="8" spans="1:9" s="9" customFormat="1" ht="19.5" customHeight="1" x14ac:dyDescent="0.25">
      <c r="A8" s="7"/>
      <c r="B8" s="8">
        <f t="array" ref="B8:H8">DaysAndWeeks+DATE(CalendarYear,4,1)-WEEKDAY(DATE(CalendarYear,4,1),(WeekStart="月曜日")+1)+15</f>
        <v>43933</v>
      </c>
      <c r="C8" s="8">
        <v>43934</v>
      </c>
      <c r="D8" s="8">
        <v>43935</v>
      </c>
      <c r="E8" s="8">
        <v>43936</v>
      </c>
      <c r="F8" s="8">
        <v>43937</v>
      </c>
      <c r="G8" s="8">
        <v>43938</v>
      </c>
      <c r="H8" s="8">
        <v>43939</v>
      </c>
    </row>
    <row r="9" spans="1:9" s="14" customFormat="1" ht="48" customHeight="1" x14ac:dyDescent="0.25">
      <c r="A9" s="12"/>
      <c r="B9" s="13"/>
      <c r="C9" s="13"/>
      <c r="D9" s="13"/>
      <c r="E9" s="13"/>
      <c r="F9" s="13"/>
      <c r="G9" s="13"/>
      <c r="H9" s="13"/>
    </row>
    <row r="10" spans="1:9" s="9" customFormat="1" ht="19.5" customHeight="1" x14ac:dyDescent="0.25">
      <c r="A10" s="7"/>
      <c r="B10" s="26">
        <f t="array" ref="B10:H10">DaysAndWeeks+DATE(CalendarYear,4,1)-WEEKDAY(DATE(CalendarYear,4,1),(WeekStart="月曜日")+1)+22</f>
        <v>43940</v>
      </c>
      <c r="C10" s="26">
        <v>43941</v>
      </c>
      <c r="D10" s="26">
        <v>43942</v>
      </c>
      <c r="E10" s="26">
        <v>43943</v>
      </c>
      <c r="F10" s="26">
        <v>43944</v>
      </c>
      <c r="G10" s="26">
        <v>43945</v>
      </c>
      <c r="H10" s="26">
        <v>43946</v>
      </c>
    </row>
    <row r="11" spans="1:9" s="14" customFormat="1" ht="48" customHeight="1" x14ac:dyDescent="0.25">
      <c r="A11" s="12"/>
      <c r="B11" s="27"/>
      <c r="C11" s="27"/>
      <c r="D11" s="27"/>
      <c r="E11" s="27"/>
      <c r="F11" s="27"/>
      <c r="G11" s="27"/>
      <c r="H11" s="27"/>
    </row>
    <row r="12" spans="1:9" s="9" customFormat="1" ht="19.5" customHeight="1" x14ac:dyDescent="0.25">
      <c r="A12" s="7"/>
      <c r="B12" s="8">
        <f t="array" ref="B12:H12">DaysAndWeeks+DATE(CalendarYear,4,1)-WEEKDAY(DATE(CalendarYear,4,1),(WeekStart="月曜日")+1)+29</f>
        <v>43947</v>
      </c>
      <c r="C12" s="8">
        <v>43948</v>
      </c>
      <c r="D12" s="8">
        <v>43949</v>
      </c>
      <c r="E12" s="8">
        <v>43950</v>
      </c>
      <c r="F12" s="8">
        <v>43951</v>
      </c>
      <c r="G12" s="8">
        <v>43952</v>
      </c>
      <c r="H12" s="8">
        <v>43953</v>
      </c>
    </row>
    <row r="13" spans="1:9" s="14" customFormat="1" ht="48" customHeight="1" x14ac:dyDescent="0.25">
      <c r="A13" s="12"/>
      <c r="B13" s="13"/>
      <c r="C13" s="13"/>
      <c r="D13" s="13"/>
      <c r="E13" s="13"/>
      <c r="F13" s="13"/>
      <c r="G13" s="13"/>
      <c r="H13" s="13"/>
    </row>
    <row r="14" spans="1:9" s="9" customFormat="1" ht="19.5" customHeight="1" x14ac:dyDescent="0.25">
      <c r="A14" s="7"/>
      <c r="B14" s="26">
        <f t="array" ref="B14:C14">DaysAndWeeks+DATE(CalendarYear,4,1)-WEEKDAY(DATE(CalendarYear,4,1),(WeekStart="月曜日")+1)+36</f>
        <v>43954</v>
      </c>
      <c r="C14" s="26">
        <v>43955</v>
      </c>
      <c r="D14" s="33" t="s">
        <v>0</v>
      </c>
      <c r="E14" s="33"/>
      <c r="F14" s="33"/>
      <c r="G14" s="33"/>
      <c r="H14" s="33"/>
    </row>
    <row r="15" spans="1:9" s="14" customFormat="1" ht="48" customHeight="1" x14ac:dyDescent="0.25">
      <c r="A15" s="12"/>
      <c r="B15" s="27"/>
      <c r="C15" s="27"/>
      <c r="D15" s="34"/>
      <c r="E15" s="34"/>
      <c r="F15" s="34"/>
      <c r="G15" s="34"/>
      <c r="H15" s="34"/>
    </row>
  </sheetData>
  <mergeCells count="3">
    <mergeCell ref="B2:D2"/>
    <mergeCell ref="D14:H14"/>
    <mergeCell ref="D15:H15"/>
  </mergeCells>
  <phoneticPr fontId="24"/>
  <conditionalFormatting sqref="B12:H12 B14:C14">
    <cfRule type="expression" dxfId="17" priority="2">
      <formula>AND(DAY(B12)&gt;=1,DAY(B12)&lt;=15)</formula>
    </cfRule>
  </conditionalFormatting>
  <conditionalFormatting sqref="B4:G4">
    <cfRule type="expression" dxfId="16" priority="1">
      <formula>DAY(B4)&gt;8</formula>
    </cfRule>
  </conditionalFormatting>
  <dataValidations count="8">
    <dataValidation allowBlank="1" showInputMessage="1" showErrorMessage="1" prompt="曜日は自動的に決定されます" sqref="C3:H3" xr:uid="{00000000-0002-0000-0300-000000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2:D2" xr:uid="{00000000-0002-0000-0300-000001000000}"/>
    <dataValidation allowBlank="1" showInputMessage="1" showErrorMessage="1" prompt="4 月の月間カレンダー" sqref="A1" xr:uid="{00000000-0002-0000-0300-000002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L5 で新しい曜日を選びます。" sqref="B3" xr:uid="{00000000-0002-0000-0300-000003000000}"/>
    <dataValidation allowBlank="1" showInputMessage="1" prompt="下のセルに毎月のメモを入力します" sqref="D14:H14" xr:uid="{00000000-0002-0000-0300-000004000000}"/>
    <dataValidation allowBlank="1" showInputMessage="1" prompt="このセルに毎月のメモを入力します" sqref="D15:H15" xr:uid="{00000000-0002-0000-0300-000005000000}"/>
    <dataValidation allowBlank="1" showInputMessage="1" showErrorMessage="1" prompt="この行と行 7、9、11、13、15 は、一つ上のセルのカレンダー日に関連する毎日のメモを入力するためのセルです。" sqref="B5" xr:uid="{00000000-0002-0000-0300-000006000000}"/>
    <dataValidation allowBlank="1" showInputMessage="1" showErrorMessage="1" prompt="この行と行 6、8、10、12、14 には、週のカレンダー日が含まれます。このセルの数字が 1 でない場合は、それは前の月の日付のものです。セル D15 にメモを入力します。" sqref="B4" xr:uid="{00000000-0002-0000-0300-000007000000}"/>
  </dataValidations>
  <printOptions horizontalCentered="1"/>
  <pageMargins left="0.25" right="0.25" top="0.5" bottom="0.5" header="0.3" footer="0.3"/>
  <pageSetup paperSize="9" orientation="landscape" r:id="rId1"/>
  <headerFooter differentFirst="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9" tint="0.59999389629810485"/>
    <pageSetUpPr fitToPage="1"/>
  </sheetPr>
  <dimension ref="A1:I15"/>
  <sheetViews>
    <sheetView showGridLines="0" showRowColHeaders="0" workbookViewId="0"/>
  </sheetViews>
  <sheetFormatPr defaultColWidth="8.77734375" defaultRowHeight="15.75" x14ac:dyDescent="0.25"/>
  <cols>
    <col min="1" max="1" width="1.6640625" style="1" customWidth="1"/>
    <col min="2" max="8" width="14.44140625" style="1" customWidth="1"/>
    <col min="9" max="9" width="1.6640625" style="1" customWidth="1"/>
    <col min="10" max="10" width="10.6640625" style="1" customWidth="1"/>
    <col min="11" max="16384" width="8.77734375" style="1"/>
  </cols>
  <sheetData>
    <row r="1" spans="1:9" ht="9" customHeight="1" x14ac:dyDescent="0.25">
      <c r="I1" s="1" t="s">
        <v>1</v>
      </c>
    </row>
    <row r="2" spans="1:9" s="2" customFormat="1" ht="100.5" customHeight="1" x14ac:dyDescent="0.25">
      <c r="B2" s="32" t="str">
        <f>CalendarYear&amp;" 年 5 月"</f>
        <v>2020 年 5 月</v>
      </c>
      <c r="C2" s="32"/>
      <c r="D2" s="32"/>
      <c r="E2" s="3"/>
      <c r="F2" s="3"/>
      <c r="G2" s="3"/>
      <c r="H2" s="4"/>
    </row>
    <row r="3" spans="1:9" s="6" customFormat="1" ht="19.5" customHeight="1" thickBot="1" x14ac:dyDescent="0.3">
      <c r="A3" s="1"/>
      <c r="B3" s="25" t="str">
        <f>WeekStart</f>
        <v>日曜日</v>
      </c>
      <c r="C3" s="25" t="str">
        <f t="shared" ref="C3:H3" si="0">TEXT(C4,"aaaa")</f>
        <v>月曜日</v>
      </c>
      <c r="D3" s="25" t="str">
        <f t="shared" si="0"/>
        <v>火曜日</v>
      </c>
      <c r="E3" s="25" t="str">
        <f t="shared" si="0"/>
        <v>水曜日</v>
      </c>
      <c r="F3" s="25" t="str">
        <f t="shared" si="0"/>
        <v>木曜日</v>
      </c>
      <c r="G3" s="25" t="str">
        <f t="shared" si="0"/>
        <v>金曜日</v>
      </c>
      <c r="H3" s="25" t="str">
        <f t="shared" si="0"/>
        <v>土曜日</v>
      </c>
    </row>
    <row r="4" spans="1:9" s="9" customFormat="1" ht="19.5" customHeight="1" x14ac:dyDescent="0.25">
      <c r="A4" s="7"/>
      <c r="B4" s="8">
        <f t="array" ref="B4:H4">DaysAndWeeks+DATE(CalendarYear,5,1)-WEEKDAY(DATE(CalendarYear,5,1),(WeekStart="月曜日")+1)+1</f>
        <v>43947</v>
      </c>
      <c r="C4" s="8">
        <v>43948</v>
      </c>
      <c r="D4" s="8">
        <v>43949</v>
      </c>
      <c r="E4" s="8">
        <v>43950</v>
      </c>
      <c r="F4" s="8">
        <v>43951</v>
      </c>
      <c r="G4" s="8">
        <v>43952</v>
      </c>
      <c r="H4" s="8">
        <v>43953</v>
      </c>
    </row>
    <row r="5" spans="1:9" s="14" customFormat="1" ht="48" customHeight="1" x14ac:dyDescent="0.25">
      <c r="A5" s="12"/>
      <c r="B5" s="13"/>
      <c r="C5" s="13"/>
      <c r="D5" s="13"/>
      <c r="E5" s="13"/>
      <c r="F5" s="13"/>
      <c r="G5" s="13"/>
      <c r="H5" s="13"/>
    </row>
    <row r="6" spans="1:9" s="9" customFormat="1" ht="19.5" customHeight="1" x14ac:dyDescent="0.25">
      <c r="A6" s="7"/>
      <c r="B6" s="26">
        <f t="array" ref="B6:H6">DaysAndWeeks+DATE(CalendarYear,5,1)-WEEKDAY(DATE(CalendarYear,5,1),(WeekStart="月曜日")+1)+8</f>
        <v>43954</v>
      </c>
      <c r="C6" s="26">
        <v>43955</v>
      </c>
      <c r="D6" s="26">
        <v>43956</v>
      </c>
      <c r="E6" s="26">
        <v>43957</v>
      </c>
      <c r="F6" s="26">
        <v>43958</v>
      </c>
      <c r="G6" s="26">
        <v>43959</v>
      </c>
      <c r="H6" s="26">
        <v>43960</v>
      </c>
    </row>
    <row r="7" spans="1:9" s="14" customFormat="1" ht="48" customHeight="1" x14ac:dyDescent="0.25">
      <c r="A7" s="12"/>
      <c r="B7" s="27"/>
      <c r="C7" s="27"/>
      <c r="D7" s="27"/>
      <c r="E7" s="27"/>
      <c r="F7" s="27"/>
      <c r="G7" s="27"/>
      <c r="H7" s="27"/>
    </row>
    <row r="8" spans="1:9" s="9" customFormat="1" ht="19.5" customHeight="1" x14ac:dyDescent="0.25">
      <c r="A8" s="7"/>
      <c r="B8" s="8">
        <f t="array" ref="B8:H8">DaysAndWeeks+DATE(CalendarYear,5,1)-WEEKDAY(DATE(CalendarYear,5,1),(WeekStart="月曜日")+1)+15</f>
        <v>43961</v>
      </c>
      <c r="C8" s="8">
        <v>43962</v>
      </c>
      <c r="D8" s="8">
        <v>43963</v>
      </c>
      <c r="E8" s="8">
        <v>43964</v>
      </c>
      <c r="F8" s="8">
        <v>43965</v>
      </c>
      <c r="G8" s="8">
        <v>43966</v>
      </c>
      <c r="H8" s="8">
        <v>43967</v>
      </c>
    </row>
    <row r="9" spans="1:9" s="14" customFormat="1" ht="48" customHeight="1" x14ac:dyDescent="0.25">
      <c r="A9" s="12"/>
      <c r="B9" s="13"/>
      <c r="C9" s="13"/>
      <c r="D9" s="13"/>
      <c r="E9" s="13"/>
      <c r="F9" s="13"/>
      <c r="G9" s="13"/>
      <c r="H9" s="13"/>
    </row>
    <row r="10" spans="1:9" s="9" customFormat="1" ht="19.5" customHeight="1" x14ac:dyDescent="0.25">
      <c r="A10" s="7"/>
      <c r="B10" s="26">
        <f t="array" ref="B10:H10">DaysAndWeeks+DATE(CalendarYear,5,1)-WEEKDAY(DATE(CalendarYear,5,1),(WeekStart="月曜日")+1)+22</f>
        <v>43968</v>
      </c>
      <c r="C10" s="26">
        <v>43969</v>
      </c>
      <c r="D10" s="26">
        <v>43970</v>
      </c>
      <c r="E10" s="26">
        <v>43971</v>
      </c>
      <c r="F10" s="26">
        <v>43972</v>
      </c>
      <c r="G10" s="26">
        <v>43973</v>
      </c>
      <c r="H10" s="26">
        <v>43974</v>
      </c>
    </row>
    <row r="11" spans="1:9" s="14" customFormat="1" ht="48" customHeight="1" x14ac:dyDescent="0.25">
      <c r="A11" s="12"/>
      <c r="B11" s="27"/>
      <c r="C11" s="27"/>
      <c r="D11" s="27"/>
      <c r="E11" s="27"/>
      <c r="F11" s="27"/>
      <c r="G11" s="27"/>
      <c r="H11" s="27"/>
    </row>
    <row r="12" spans="1:9" s="9" customFormat="1" ht="19.5" customHeight="1" x14ac:dyDescent="0.25">
      <c r="A12" s="7"/>
      <c r="B12" s="8">
        <f t="array" ref="B12:H12">DaysAndWeeks+DATE(CalendarYear,5,1)-WEEKDAY(DATE(CalendarYear,5,1),(WeekStart="月曜日")+1)+29</f>
        <v>43975</v>
      </c>
      <c r="C12" s="8">
        <v>43976</v>
      </c>
      <c r="D12" s="8">
        <v>43977</v>
      </c>
      <c r="E12" s="8">
        <v>43978</v>
      </c>
      <c r="F12" s="8">
        <v>43979</v>
      </c>
      <c r="G12" s="8">
        <v>43980</v>
      </c>
      <c r="H12" s="8">
        <v>43981</v>
      </c>
    </row>
    <row r="13" spans="1:9" s="14" customFormat="1" ht="48" customHeight="1" x14ac:dyDescent="0.25">
      <c r="A13" s="12"/>
      <c r="B13" s="13"/>
      <c r="C13" s="13"/>
      <c r="D13" s="13"/>
      <c r="E13" s="13"/>
      <c r="F13" s="13"/>
      <c r="G13" s="13"/>
      <c r="H13" s="13"/>
    </row>
    <row r="14" spans="1:9" s="9" customFormat="1" ht="19.5" customHeight="1" x14ac:dyDescent="0.25">
      <c r="A14" s="7"/>
      <c r="B14" s="26">
        <f t="array" ref="B14:C14">DaysAndWeeks+DATE(CalendarYear,5,1)-WEEKDAY(DATE(CalendarYear,5,1),(WeekStart="月曜日")+1)+36</f>
        <v>43982</v>
      </c>
      <c r="C14" s="26">
        <v>43983</v>
      </c>
      <c r="D14" s="33" t="s">
        <v>0</v>
      </c>
      <c r="E14" s="33"/>
      <c r="F14" s="33"/>
      <c r="G14" s="33"/>
      <c r="H14" s="33"/>
    </row>
    <row r="15" spans="1:9" s="14" customFormat="1" ht="48" customHeight="1" x14ac:dyDescent="0.25">
      <c r="A15" s="12"/>
      <c r="B15" s="27"/>
      <c r="C15" s="27"/>
      <c r="D15" s="34"/>
      <c r="E15" s="34"/>
      <c r="F15" s="34"/>
      <c r="G15" s="34"/>
      <c r="H15" s="34"/>
    </row>
  </sheetData>
  <mergeCells count="3">
    <mergeCell ref="B2:D2"/>
    <mergeCell ref="D14:H14"/>
    <mergeCell ref="D15:H15"/>
  </mergeCells>
  <phoneticPr fontId="24"/>
  <conditionalFormatting sqref="B12:H12 B14:C14">
    <cfRule type="expression" dxfId="15" priority="2">
      <formula>AND(DAY(B12)&gt;=1,DAY(B12)&lt;=15)</formula>
    </cfRule>
  </conditionalFormatting>
  <conditionalFormatting sqref="B4:G4">
    <cfRule type="expression" dxfId="14" priority="1">
      <formula>DAY(B4)&gt;8</formula>
    </cfRule>
  </conditionalFormatting>
  <dataValidations count="8">
    <dataValidation allowBlank="1" showInputMessage="1" showErrorMessage="1" prompt="曜日は自動的に決定されます" sqref="C3:H3" xr:uid="{00000000-0002-0000-0400-000000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2:D2" xr:uid="{00000000-0002-0000-0400-000001000000}"/>
    <dataValidation allowBlank="1" showInputMessage="1" showErrorMessage="1" prompt="5 月の月間カレンダー" sqref="A1" xr:uid="{00000000-0002-0000-0400-000002000000}"/>
    <dataValidation allowBlank="1" showInputMessage="1" showErrorMessage="1" prompt="この行と行 6、8、10、12、14 には、週のカレンダー日が含まれます。このセルの数字が 1 でない場合は、それは前の月の日付のものです。セル D15 にメモを入力します。" sqref="B4" xr:uid="{00000000-0002-0000-0400-000003000000}"/>
    <dataValidation allowBlank="1" showInputMessage="1" showErrorMessage="1" prompt="この行と行 7、9、11、13、15 は、一つ上のセルのカレンダー日に関連する毎日のメモを入力するためのセルです。" sqref="B5" xr:uid="{00000000-0002-0000-0400-000004000000}"/>
    <dataValidation allowBlank="1" showInputMessage="1" prompt="このセルに毎月のメモを入力します" sqref="D15:H15" xr:uid="{00000000-0002-0000-0400-000005000000}"/>
    <dataValidation allowBlank="1" showInputMessage="1" prompt="下のセルに毎月のメモを入力します" sqref="D14:H14" xr:uid="{00000000-0002-0000-04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L5 で新しい曜日を選びます。" sqref="B3" xr:uid="{00000000-0002-0000-0400-000007000000}"/>
  </dataValidations>
  <printOptions horizontalCentered="1"/>
  <pageMargins left="0.25" right="0.25" top="0.5" bottom="0.5" header="0.3" footer="0.3"/>
  <pageSetup paperSize="9" orientation="landscape" r:id="rId1"/>
  <headerFooter differentFirst="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7" tint="0.59999389629810485"/>
    <pageSetUpPr fitToPage="1"/>
  </sheetPr>
  <dimension ref="A1:I15"/>
  <sheetViews>
    <sheetView showGridLines="0" showRowColHeaders="0" workbookViewId="0"/>
  </sheetViews>
  <sheetFormatPr defaultColWidth="8.77734375" defaultRowHeight="15.75" x14ac:dyDescent="0.25"/>
  <cols>
    <col min="1" max="1" width="1.6640625" style="1" customWidth="1"/>
    <col min="2" max="8" width="14.44140625" style="1" customWidth="1"/>
    <col min="9" max="9" width="1.6640625" style="1" customWidth="1"/>
    <col min="10" max="10" width="10.6640625" style="1" customWidth="1"/>
    <col min="11" max="16384" width="8.77734375" style="1"/>
  </cols>
  <sheetData>
    <row r="1" spans="1:9" ht="9" customHeight="1" x14ac:dyDescent="0.25">
      <c r="I1" s="1" t="s">
        <v>1</v>
      </c>
    </row>
    <row r="2" spans="1:9" s="2" customFormat="1" ht="100.5" customHeight="1" x14ac:dyDescent="0.25">
      <c r="B2" s="35" t="str">
        <f>CalendarYear&amp;" 年 6 月"</f>
        <v>2020 年 6 月</v>
      </c>
      <c r="C2" s="35"/>
      <c r="D2" s="35"/>
      <c r="E2" s="3"/>
      <c r="F2" s="3"/>
      <c r="G2" s="3"/>
      <c r="H2" s="4"/>
    </row>
    <row r="3" spans="1:9" s="6" customFormat="1" ht="19.5" customHeight="1" thickBot="1" x14ac:dyDescent="0.3">
      <c r="A3" s="1"/>
      <c r="B3" s="22" t="str">
        <f>WeekStart</f>
        <v>日曜日</v>
      </c>
      <c r="C3" s="22" t="str">
        <f t="shared" ref="C3:H3" si="0">TEXT(C4,"aaaa")</f>
        <v>月曜日</v>
      </c>
      <c r="D3" s="22" t="str">
        <f t="shared" si="0"/>
        <v>火曜日</v>
      </c>
      <c r="E3" s="22" t="str">
        <f t="shared" si="0"/>
        <v>水曜日</v>
      </c>
      <c r="F3" s="22" t="str">
        <f t="shared" si="0"/>
        <v>木曜日</v>
      </c>
      <c r="G3" s="22" t="str">
        <f t="shared" si="0"/>
        <v>金曜日</v>
      </c>
      <c r="H3" s="22" t="str">
        <f t="shared" si="0"/>
        <v>土曜日</v>
      </c>
    </row>
    <row r="4" spans="1:9" s="9" customFormat="1" ht="19.5" customHeight="1" x14ac:dyDescent="0.25">
      <c r="A4" s="7"/>
      <c r="B4" s="8">
        <f t="array" ref="B4:H4">DaysAndWeeks+DATE(CalendarYear,6,1)-WEEKDAY(DATE(CalendarYear,6,1),(WeekStart="月曜日")+1)+1</f>
        <v>43982</v>
      </c>
      <c r="C4" s="8">
        <v>43983</v>
      </c>
      <c r="D4" s="8">
        <v>43984</v>
      </c>
      <c r="E4" s="8">
        <v>43985</v>
      </c>
      <c r="F4" s="8">
        <v>43986</v>
      </c>
      <c r="G4" s="8">
        <v>43987</v>
      </c>
      <c r="H4" s="8">
        <v>43988</v>
      </c>
    </row>
    <row r="5" spans="1:9" s="14" customFormat="1" ht="48" customHeight="1" x14ac:dyDescent="0.25">
      <c r="A5" s="12"/>
      <c r="B5" s="13"/>
      <c r="C5" s="13"/>
      <c r="D5" s="13"/>
      <c r="E5" s="13"/>
      <c r="F5" s="13"/>
      <c r="G5" s="13"/>
      <c r="H5" s="13"/>
    </row>
    <row r="6" spans="1:9" s="9" customFormat="1" ht="19.5" customHeight="1" x14ac:dyDescent="0.25">
      <c r="A6" s="7"/>
      <c r="B6" s="23">
        <f t="array" ref="B6:H6">DaysAndWeeks+DATE(CalendarYear,6,1)-WEEKDAY(DATE(CalendarYear,6,1),(WeekStart="月曜日")+1)+8</f>
        <v>43989</v>
      </c>
      <c r="C6" s="23">
        <v>43990</v>
      </c>
      <c r="D6" s="23">
        <v>43991</v>
      </c>
      <c r="E6" s="23">
        <v>43992</v>
      </c>
      <c r="F6" s="23">
        <v>43993</v>
      </c>
      <c r="G6" s="23">
        <v>43994</v>
      </c>
      <c r="H6" s="23">
        <v>43995</v>
      </c>
    </row>
    <row r="7" spans="1:9" s="14" customFormat="1" ht="48" customHeight="1" x14ac:dyDescent="0.25">
      <c r="A7" s="12"/>
      <c r="B7" s="24"/>
      <c r="C7" s="24"/>
      <c r="D7" s="24"/>
      <c r="E7" s="24"/>
      <c r="F7" s="24"/>
      <c r="G7" s="24"/>
      <c r="H7" s="24"/>
    </row>
    <row r="8" spans="1:9" s="9" customFormat="1" ht="19.5" customHeight="1" x14ac:dyDescent="0.25">
      <c r="A8" s="7"/>
      <c r="B8" s="8">
        <f t="array" ref="B8:H8">DaysAndWeeks+DATE(CalendarYear,6,1)-WEEKDAY(DATE(CalendarYear,6,1),(WeekStart="月曜日")+1)+15</f>
        <v>43996</v>
      </c>
      <c r="C8" s="8">
        <v>43997</v>
      </c>
      <c r="D8" s="8">
        <v>43998</v>
      </c>
      <c r="E8" s="8">
        <v>43999</v>
      </c>
      <c r="F8" s="8">
        <v>44000</v>
      </c>
      <c r="G8" s="8">
        <v>44001</v>
      </c>
      <c r="H8" s="8">
        <v>44002</v>
      </c>
    </row>
    <row r="9" spans="1:9" s="14" customFormat="1" ht="48" customHeight="1" x14ac:dyDescent="0.25">
      <c r="A9" s="12"/>
      <c r="B9" s="13"/>
      <c r="C9" s="13"/>
      <c r="D9" s="13"/>
      <c r="E9" s="13"/>
      <c r="F9" s="13"/>
      <c r="G9" s="13"/>
      <c r="H9" s="13"/>
    </row>
    <row r="10" spans="1:9" s="9" customFormat="1" ht="19.5" customHeight="1" x14ac:dyDescent="0.25">
      <c r="A10" s="7"/>
      <c r="B10" s="23">
        <f t="array" ref="B10:H10">DaysAndWeeks+DATE(CalendarYear,6,1)-WEEKDAY(DATE(CalendarYear,6,1),(WeekStart="月曜日")+1)+22</f>
        <v>44003</v>
      </c>
      <c r="C10" s="23">
        <v>44004</v>
      </c>
      <c r="D10" s="23">
        <v>44005</v>
      </c>
      <c r="E10" s="23">
        <v>44006</v>
      </c>
      <c r="F10" s="23">
        <v>44007</v>
      </c>
      <c r="G10" s="23">
        <v>44008</v>
      </c>
      <c r="H10" s="23">
        <v>44009</v>
      </c>
    </row>
    <row r="11" spans="1:9" s="14" customFormat="1" ht="48" customHeight="1" x14ac:dyDescent="0.25">
      <c r="A11" s="12"/>
      <c r="B11" s="24"/>
      <c r="C11" s="24"/>
      <c r="D11" s="24"/>
      <c r="E11" s="24"/>
      <c r="F11" s="24"/>
      <c r="G11" s="24"/>
      <c r="H11" s="24"/>
    </row>
    <row r="12" spans="1:9" s="9" customFormat="1" ht="19.5" customHeight="1" x14ac:dyDescent="0.25">
      <c r="A12" s="7"/>
      <c r="B12" s="8">
        <f t="array" ref="B12:H12">DaysAndWeeks+DATE(CalendarYear,6,1)-WEEKDAY(DATE(CalendarYear,6,1),(WeekStart="月曜日")+1)+29</f>
        <v>44010</v>
      </c>
      <c r="C12" s="8">
        <v>44011</v>
      </c>
      <c r="D12" s="8">
        <v>44012</v>
      </c>
      <c r="E12" s="8">
        <v>44013</v>
      </c>
      <c r="F12" s="8">
        <v>44014</v>
      </c>
      <c r="G12" s="8">
        <v>44015</v>
      </c>
      <c r="H12" s="8">
        <v>44016</v>
      </c>
    </row>
    <row r="13" spans="1:9" s="14" customFormat="1" ht="48" customHeight="1" x14ac:dyDescent="0.25">
      <c r="A13" s="12"/>
      <c r="B13" s="13"/>
      <c r="C13" s="13"/>
      <c r="D13" s="13"/>
      <c r="E13" s="13"/>
      <c r="F13" s="13"/>
      <c r="G13" s="13"/>
      <c r="H13" s="13"/>
    </row>
    <row r="14" spans="1:9" s="9" customFormat="1" ht="19.5" customHeight="1" x14ac:dyDescent="0.25">
      <c r="A14" s="7"/>
      <c r="B14" s="23">
        <f t="array" ref="B14:C14">DaysAndWeeks+DATE(CalendarYear,6,1)-WEEKDAY(DATE(CalendarYear,6,1),(WeekStart="月曜日")+1)+36</f>
        <v>44017</v>
      </c>
      <c r="C14" s="23">
        <v>44018</v>
      </c>
      <c r="D14" s="36" t="s">
        <v>0</v>
      </c>
      <c r="E14" s="36"/>
      <c r="F14" s="36"/>
      <c r="G14" s="36"/>
      <c r="H14" s="36"/>
    </row>
    <row r="15" spans="1:9" s="14" customFormat="1" ht="48" customHeight="1" x14ac:dyDescent="0.25">
      <c r="A15" s="12"/>
      <c r="B15" s="24"/>
      <c r="C15" s="24"/>
      <c r="D15" s="37"/>
      <c r="E15" s="37"/>
      <c r="F15" s="37"/>
      <c r="G15" s="37"/>
      <c r="H15" s="37"/>
    </row>
  </sheetData>
  <mergeCells count="3">
    <mergeCell ref="B2:D2"/>
    <mergeCell ref="D14:H14"/>
    <mergeCell ref="D15:H15"/>
  </mergeCells>
  <phoneticPr fontId="24"/>
  <conditionalFormatting sqref="B12:H12 B14:C14">
    <cfRule type="expression" dxfId="13" priority="2">
      <formula>AND(DAY(B12)&gt;=1,DAY(B12)&lt;=15)</formula>
    </cfRule>
  </conditionalFormatting>
  <conditionalFormatting sqref="B4:G4">
    <cfRule type="expression" dxfId="12" priority="1">
      <formula>DAY(B4)&gt;8</formula>
    </cfRule>
  </conditionalFormatting>
  <dataValidations count="8">
    <dataValidation allowBlank="1" showInputMessage="1" showErrorMessage="1" prompt="曜日は自動的に決定されます" sqref="C3:H3" xr:uid="{00000000-0002-0000-0500-000000000000}"/>
    <dataValidation allowBlank="1" showInputMessage="1" showErrorMessage="1" prompt="6 月の月間カレンダー" sqref="A1" xr:uid="{00000000-0002-0000-0500-000001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2:D2" xr:uid="{00000000-0002-0000-0500-000002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L5 で新しい曜日を選びます。" sqref="B3" xr:uid="{00000000-0002-0000-0500-000003000000}"/>
    <dataValidation allowBlank="1" showInputMessage="1" prompt="下のセルに毎月のメモを入力します" sqref="D14:H14" xr:uid="{00000000-0002-0000-0500-000004000000}"/>
    <dataValidation allowBlank="1" showInputMessage="1" prompt="このセルに毎月のメモを入力します" sqref="D15:H15" xr:uid="{00000000-0002-0000-0500-000005000000}"/>
    <dataValidation allowBlank="1" showInputMessage="1" showErrorMessage="1" prompt="この行と行 7、9、11、13、15 は、一つ上のセルのカレンダー日に関連する毎日のメモを入力するためのセルです。" sqref="B5" xr:uid="{00000000-0002-0000-0500-000006000000}"/>
    <dataValidation allowBlank="1" showInputMessage="1" showErrorMessage="1" prompt="この行と行 6、8、10、12、14 には、週のカレンダー日が含まれます。このセルの数字が 1 でない場合は、それは前の月の日付のものです。セル D15 にメモを入力します。" sqref="B4" xr:uid="{00000000-0002-0000-0500-000007000000}"/>
  </dataValidations>
  <printOptions horizontalCentered="1"/>
  <pageMargins left="0.25" right="0.25" top="0.5" bottom="0.5" header="0.3" footer="0.3"/>
  <pageSetup paperSize="9" orientation="landscape" r:id="rId1"/>
  <headerFooter differentFirst="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0.59999389629810485"/>
    <pageSetUpPr fitToPage="1"/>
  </sheetPr>
  <dimension ref="A1:I15"/>
  <sheetViews>
    <sheetView showGridLines="0" showRowColHeaders="0" zoomScaleNormal="100" workbookViewId="0"/>
  </sheetViews>
  <sheetFormatPr defaultColWidth="8.77734375" defaultRowHeight="15.75" x14ac:dyDescent="0.25"/>
  <cols>
    <col min="1" max="1" width="1.6640625" style="1" customWidth="1"/>
    <col min="2" max="8" width="14.44140625" style="1" customWidth="1"/>
    <col min="9" max="9" width="1.6640625" style="1" customWidth="1"/>
    <col min="10" max="10" width="10.6640625" style="1" customWidth="1"/>
    <col min="11" max="16384" width="8.77734375" style="1"/>
  </cols>
  <sheetData>
    <row r="1" spans="1:9" ht="9" customHeight="1" x14ac:dyDescent="0.25">
      <c r="I1" s="1" t="s">
        <v>1</v>
      </c>
    </row>
    <row r="2" spans="1:9" s="2" customFormat="1" ht="100.5" customHeight="1" x14ac:dyDescent="0.25">
      <c r="B2" s="35" t="str">
        <f>CalendarYear&amp;" 年 7 月"</f>
        <v>2020 年 7 月</v>
      </c>
      <c r="C2" s="35"/>
      <c r="D2" s="35"/>
      <c r="E2" s="3"/>
      <c r="F2" s="3"/>
      <c r="G2" s="3"/>
      <c r="H2" s="4"/>
    </row>
    <row r="3" spans="1:9" s="6" customFormat="1" ht="19.5" customHeight="1" thickBot="1" x14ac:dyDescent="0.3">
      <c r="A3" s="1"/>
      <c r="B3" s="22" t="str">
        <f>WeekStart</f>
        <v>日曜日</v>
      </c>
      <c r="C3" s="22" t="str">
        <f t="shared" ref="C3:H3" si="0">TEXT(C4,"aaaa")</f>
        <v>月曜日</v>
      </c>
      <c r="D3" s="22" t="str">
        <f t="shared" si="0"/>
        <v>火曜日</v>
      </c>
      <c r="E3" s="22" t="str">
        <f t="shared" si="0"/>
        <v>水曜日</v>
      </c>
      <c r="F3" s="22" t="str">
        <f t="shared" si="0"/>
        <v>木曜日</v>
      </c>
      <c r="G3" s="22" t="str">
        <f t="shared" si="0"/>
        <v>金曜日</v>
      </c>
      <c r="H3" s="22" t="str">
        <f t="shared" si="0"/>
        <v>土曜日</v>
      </c>
    </row>
    <row r="4" spans="1:9" s="9" customFormat="1" ht="19.5" customHeight="1" x14ac:dyDescent="0.25">
      <c r="A4" s="7"/>
      <c r="B4" s="8">
        <f t="array" ref="B4:H4">DaysAndWeeks+DATE(CalendarYear,7,1)-WEEKDAY(DATE(CalendarYear,7,1),(WeekStart="月曜日")+1)+1</f>
        <v>44010</v>
      </c>
      <c r="C4" s="8">
        <v>44011</v>
      </c>
      <c r="D4" s="8">
        <v>44012</v>
      </c>
      <c r="E4" s="8">
        <v>44013</v>
      </c>
      <c r="F4" s="8">
        <v>44014</v>
      </c>
      <c r="G4" s="8">
        <v>44015</v>
      </c>
      <c r="H4" s="8">
        <v>44016</v>
      </c>
    </row>
    <row r="5" spans="1:9" s="14" customFormat="1" ht="48" customHeight="1" x14ac:dyDescent="0.25">
      <c r="A5" s="12"/>
      <c r="B5" s="13"/>
      <c r="C5" s="13"/>
      <c r="D5" s="13"/>
      <c r="E5" s="13"/>
      <c r="F5" s="13"/>
      <c r="G5" s="13"/>
      <c r="H5" s="13"/>
    </row>
    <row r="6" spans="1:9" s="9" customFormat="1" ht="19.5" customHeight="1" x14ac:dyDescent="0.25">
      <c r="A6" s="7"/>
      <c r="B6" s="23">
        <f t="array" ref="B6:H6">DaysAndWeeks+DATE(CalendarYear,7,1)-WEEKDAY(DATE(CalendarYear,7,1),(WeekStart="月曜日")+1)+8</f>
        <v>44017</v>
      </c>
      <c r="C6" s="23">
        <v>44018</v>
      </c>
      <c r="D6" s="23">
        <v>44019</v>
      </c>
      <c r="E6" s="23">
        <v>44020</v>
      </c>
      <c r="F6" s="23">
        <v>44021</v>
      </c>
      <c r="G6" s="23">
        <v>44022</v>
      </c>
      <c r="H6" s="23">
        <v>44023</v>
      </c>
    </row>
    <row r="7" spans="1:9" s="14" customFormat="1" ht="48" customHeight="1" x14ac:dyDescent="0.25">
      <c r="A7" s="12"/>
      <c r="B7" s="24"/>
      <c r="C7" s="24"/>
      <c r="D7" s="24"/>
      <c r="E7" s="24"/>
      <c r="F7" s="24"/>
      <c r="G7" s="24"/>
      <c r="H7" s="24"/>
    </row>
    <row r="8" spans="1:9" s="9" customFormat="1" ht="19.5" customHeight="1" x14ac:dyDescent="0.25">
      <c r="A8" s="7"/>
      <c r="B8" s="8">
        <f t="array" ref="B8:H8">DaysAndWeeks+DATE(CalendarYear,7,1)-WEEKDAY(DATE(CalendarYear,7,1),(WeekStart="月曜日")+1)+15</f>
        <v>44024</v>
      </c>
      <c r="C8" s="8">
        <v>44025</v>
      </c>
      <c r="D8" s="8">
        <v>44026</v>
      </c>
      <c r="E8" s="8">
        <v>44027</v>
      </c>
      <c r="F8" s="8">
        <v>44028</v>
      </c>
      <c r="G8" s="8">
        <v>44029</v>
      </c>
      <c r="H8" s="8">
        <v>44030</v>
      </c>
    </row>
    <row r="9" spans="1:9" s="14" customFormat="1" ht="48" customHeight="1" x14ac:dyDescent="0.25">
      <c r="A9" s="12"/>
      <c r="B9" s="13"/>
      <c r="C9" s="13"/>
      <c r="D9" s="13"/>
      <c r="E9" s="13"/>
      <c r="F9" s="13"/>
      <c r="G9" s="13"/>
      <c r="H9" s="13"/>
    </row>
    <row r="10" spans="1:9" s="9" customFormat="1" ht="19.5" customHeight="1" x14ac:dyDescent="0.25">
      <c r="A10" s="7"/>
      <c r="B10" s="23">
        <f t="array" ref="B10:H10">DaysAndWeeks+DATE(CalendarYear,7,1)-WEEKDAY(DATE(CalendarYear,7,1),(WeekStart="月曜日")+1)+22</f>
        <v>44031</v>
      </c>
      <c r="C10" s="23">
        <v>44032</v>
      </c>
      <c r="D10" s="23">
        <v>44033</v>
      </c>
      <c r="E10" s="23">
        <v>44034</v>
      </c>
      <c r="F10" s="23">
        <v>44035</v>
      </c>
      <c r="G10" s="23">
        <v>44036</v>
      </c>
      <c r="H10" s="23">
        <v>44037</v>
      </c>
    </row>
    <row r="11" spans="1:9" s="14" customFormat="1" ht="48" customHeight="1" x14ac:dyDescent="0.25">
      <c r="A11" s="12"/>
      <c r="B11" s="24"/>
      <c r="C11" s="24"/>
      <c r="D11" s="24"/>
      <c r="E11" s="24"/>
      <c r="F11" s="24"/>
      <c r="G11" s="24"/>
      <c r="H11" s="24"/>
    </row>
    <row r="12" spans="1:9" s="9" customFormat="1" ht="19.5" customHeight="1" x14ac:dyDescent="0.25">
      <c r="A12" s="7"/>
      <c r="B12" s="8">
        <f t="array" ref="B12:H12">DaysAndWeeks+DATE(CalendarYear,7,1)-WEEKDAY(DATE(CalendarYear,7,1),(WeekStart="月曜日")+1)+29</f>
        <v>44038</v>
      </c>
      <c r="C12" s="8">
        <v>44039</v>
      </c>
      <c r="D12" s="8">
        <v>44040</v>
      </c>
      <c r="E12" s="8">
        <v>44041</v>
      </c>
      <c r="F12" s="8">
        <v>44042</v>
      </c>
      <c r="G12" s="8">
        <v>44043</v>
      </c>
      <c r="H12" s="8">
        <v>44044</v>
      </c>
    </row>
    <row r="13" spans="1:9" s="14" customFormat="1" ht="48" customHeight="1" x14ac:dyDescent="0.25">
      <c r="A13" s="12"/>
      <c r="B13" s="13"/>
      <c r="C13" s="13"/>
      <c r="D13" s="13"/>
      <c r="E13" s="13"/>
      <c r="F13" s="13"/>
      <c r="G13" s="13"/>
      <c r="H13" s="13"/>
    </row>
    <row r="14" spans="1:9" s="9" customFormat="1" ht="19.5" customHeight="1" x14ac:dyDescent="0.25">
      <c r="A14" s="7"/>
      <c r="B14" s="23">
        <f t="array" ref="B14:C14">DaysAndWeeks+DATE(CalendarYear,7,1)-WEEKDAY(DATE(CalendarYear,7,1),(WeekStart="月曜日")+1)+36</f>
        <v>44045</v>
      </c>
      <c r="C14" s="23">
        <v>44046</v>
      </c>
      <c r="D14" s="36" t="s">
        <v>0</v>
      </c>
      <c r="E14" s="36"/>
      <c r="F14" s="36"/>
      <c r="G14" s="36"/>
      <c r="H14" s="36"/>
    </row>
    <row r="15" spans="1:9" s="14" customFormat="1" ht="48" customHeight="1" x14ac:dyDescent="0.25">
      <c r="A15" s="12"/>
      <c r="B15" s="24"/>
      <c r="C15" s="24"/>
      <c r="D15" s="37"/>
      <c r="E15" s="37"/>
      <c r="F15" s="37"/>
      <c r="G15" s="37"/>
      <c r="H15" s="37"/>
    </row>
  </sheetData>
  <mergeCells count="3">
    <mergeCell ref="B2:D2"/>
    <mergeCell ref="D14:H14"/>
    <mergeCell ref="D15:H15"/>
  </mergeCells>
  <phoneticPr fontId="24"/>
  <conditionalFormatting sqref="B12:H12 B14:C14">
    <cfRule type="expression" dxfId="11" priority="2">
      <formula>AND(DAY(B12)&gt;=1,DAY(B12)&lt;=15)</formula>
    </cfRule>
  </conditionalFormatting>
  <conditionalFormatting sqref="B4:G4">
    <cfRule type="expression" dxfId="10" priority="1">
      <formula>DAY(B4)&gt;8</formula>
    </cfRule>
  </conditionalFormatting>
  <dataValidations count="8">
    <dataValidation allowBlank="1" showInputMessage="1" showErrorMessage="1" prompt="曜日は自動的に決定されます" sqref="C3:H3" xr:uid="{00000000-0002-0000-0600-000000000000}"/>
    <dataValidation allowBlank="1" showInputMessage="1" showErrorMessage="1" prompt="7 月の月間カレンダー" sqref="A1" xr:uid="{00000000-0002-0000-0600-000001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2:D2" xr:uid="{00000000-0002-0000-0600-000002000000}"/>
    <dataValidation allowBlank="1" showInputMessage="1" showErrorMessage="1" prompt="この行と行 6、8、10、12、14 には、週のカレンダー日が含まれます。このセルの数字が 1 でない場合は、それは前の月の日付のものです。セル D15 にメモを入力します。" sqref="B4" xr:uid="{00000000-0002-0000-0600-000003000000}"/>
    <dataValidation allowBlank="1" showInputMessage="1" showErrorMessage="1" prompt="この行と行 7、9、11、13、15 は、一つ上のセルのカレンダー日に関連する毎日のメモを入力するためのセルです。" sqref="B5" xr:uid="{00000000-0002-0000-0600-000004000000}"/>
    <dataValidation allowBlank="1" showInputMessage="1" prompt="このセルに毎月のメモを入力します" sqref="D15:H15" xr:uid="{00000000-0002-0000-0600-000005000000}"/>
    <dataValidation allowBlank="1" showInputMessage="1" prompt="下のセルに毎月のメモを入力します" sqref="D14:H14" xr:uid="{00000000-0002-0000-06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L5 で新しい曜日を選びます。" sqref="B3" xr:uid="{00000000-0002-0000-0600-000007000000}"/>
  </dataValidations>
  <printOptions horizontalCentered="1"/>
  <pageMargins left="0.25" right="0.25" top="0.5" bottom="0.5" header="0.3" footer="0.3"/>
  <pageSetup paperSize="9" orientation="landscape" r:id="rId1"/>
  <headerFooter differentFirst="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0.59999389629810485"/>
    <pageSetUpPr fitToPage="1"/>
  </sheetPr>
  <dimension ref="A1:I15"/>
  <sheetViews>
    <sheetView showGridLines="0" showRowColHeaders="0" workbookViewId="0"/>
  </sheetViews>
  <sheetFormatPr defaultColWidth="8.77734375" defaultRowHeight="15.75" x14ac:dyDescent="0.25"/>
  <cols>
    <col min="1" max="1" width="1.6640625" style="1" customWidth="1"/>
    <col min="2" max="8" width="14.44140625" style="1" customWidth="1"/>
    <col min="9" max="9" width="1.6640625" style="1" customWidth="1"/>
    <col min="10" max="10" width="10.6640625" style="1" customWidth="1"/>
    <col min="11" max="16384" width="8.77734375" style="1"/>
  </cols>
  <sheetData>
    <row r="1" spans="1:9" ht="9" customHeight="1" x14ac:dyDescent="0.25">
      <c r="I1" s="1" t="s">
        <v>1</v>
      </c>
    </row>
    <row r="2" spans="1:9" s="2" customFormat="1" ht="100.5" customHeight="1" x14ac:dyDescent="0.25">
      <c r="B2" s="35" t="str">
        <f>CalendarYear&amp;" 年 8 月"</f>
        <v>2020 年 8 月</v>
      </c>
      <c r="C2" s="35"/>
      <c r="D2" s="35"/>
      <c r="E2" s="3"/>
      <c r="F2" s="3"/>
      <c r="G2" s="3"/>
      <c r="H2" s="4"/>
    </row>
    <row r="3" spans="1:9" s="6" customFormat="1" ht="19.5" customHeight="1" thickBot="1" x14ac:dyDescent="0.3">
      <c r="A3" s="1"/>
      <c r="B3" s="22" t="str">
        <f>WeekStart</f>
        <v>日曜日</v>
      </c>
      <c r="C3" s="22" t="str">
        <f t="shared" ref="C3:H3" si="0">TEXT(C4,"aaaa")</f>
        <v>月曜日</v>
      </c>
      <c r="D3" s="22" t="str">
        <f t="shared" si="0"/>
        <v>火曜日</v>
      </c>
      <c r="E3" s="22" t="str">
        <f t="shared" si="0"/>
        <v>水曜日</v>
      </c>
      <c r="F3" s="22" t="str">
        <f t="shared" si="0"/>
        <v>木曜日</v>
      </c>
      <c r="G3" s="22" t="str">
        <f t="shared" si="0"/>
        <v>金曜日</v>
      </c>
      <c r="H3" s="22" t="str">
        <f t="shared" si="0"/>
        <v>土曜日</v>
      </c>
    </row>
    <row r="4" spans="1:9" s="9" customFormat="1" ht="19.5" customHeight="1" x14ac:dyDescent="0.25">
      <c r="A4" s="7"/>
      <c r="B4" s="8">
        <f t="array" ref="B4:H4">DaysAndWeeks+DATE(CalendarYear,8,1)-WEEKDAY(DATE(CalendarYear,8,1),(WeekStart="月曜日")+1)+1</f>
        <v>44038</v>
      </c>
      <c r="C4" s="8">
        <v>44039</v>
      </c>
      <c r="D4" s="8">
        <v>44040</v>
      </c>
      <c r="E4" s="8">
        <v>44041</v>
      </c>
      <c r="F4" s="8">
        <v>44042</v>
      </c>
      <c r="G4" s="8">
        <v>44043</v>
      </c>
      <c r="H4" s="8">
        <v>44044</v>
      </c>
    </row>
    <row r="5" spans="1:9" s="14" customFormat="1" ht="48" customHeight="1" x14ac:dyDescent="0.25">
      <c r="A5" s="12"/>
      <c r="B5" s="13"/>
      <c r="C5" s="13"/>
      <c r="D5" s="13"/>
      <c r="E5" s="13"/>
      <c r="F5" s="13"/>
      <c r="G5" s="13"/>
      <c r="H5" s="13"/>
    </row>
    <row r="6" spans="1:9" s="9" customFormat="1" ht="19.5" customHeight="1" x14ac:dyDescent="0.25">
      <c r="A6" s="7"/>
      <c r="B6" s="23">
        <f t="array" ref="B6:H6">DaysAndWeeks+DATE(CalendarYear,8,1)-WEEKDAY(DATE(CalendarYear,8,1),(WeekStart="月曜日")+1)+8</f>
        <v>44045</v>
      </c>
      <c r="C6" s="23">
        <v>44046</v>
      </c>
      <c r="D6" s="23">
        <v>44047</v>
      </c>
      <c r="E6" s="23">
        <v>44048</v>
      </c>
      <c r="F6" s="23">
        <v>44049</v>
      </c>
      <c r="G6" s="23">
        <v>44050</v>
      </c>
      <c r="H6" s="23">
        <v>44051</v>
      </c>
    </row>
    <row r="7" spans="1:9" s="14" customFormat="1" ht="48" customHeight="1" x14ac:dyDescent="0.25">
      <c r="A7" s="12"/>
      <c r="B7" s="24"/>
      <c r="C7" s="24"/>
      <c r="D7" s="24"/>
      <c r="E7" s="24"/>
      <c r="F7" s="24"/>
      <c r="G7" s="24"/>
      <c r="H7" s="24"/>
    </row>
    <row r="8" spans="1:9" s="9" customFormat="1" ht="19.5" customHeight="1" x14ac:dyDescent="0.25">
      <c r="A8" s="7"/>
      <c r="B8" s="8">
        <f t="array" ref="B8:H8">DaysAndWeeks+DATE(CalendarYear,8,1)-WEEKDAY(DATE(CalendarYear,8,1),(WeekStart="月曜日")+1)+15</f>
        <v>44052</v>
      </c>
      <c r="C8" s="8">
        <v>44053</v>
      </c>
      <c r="D8" s="8">
        <v>44054</v>
      </c>
      <c r="E8" s="8">
        <v>44055</v>
      </c>
      <c r="F8" s="8">
        <v>44056</v>
      </c>
      <c r="G8" s="8">
        <v>44057</v>
      </c>
      <c r="H8" s="8">
        <v>44058</v>
      </c>
    </row>
    <row r="9" spans="1:9" s="14" customFormat="1" ht="48" customHeight="1" x14ac:dyDescent="0.25">
      <c r="A9" s="12"/>
      <c r="B9" s="13"/>
      <c r="C9" s="13"/>
      <c r="D9" s="13"/>
      <c r="E9" s="13"/>
      <c r="F9" s="13"/>
      <c r="G9" s="13"/>
      <c r="H9" s="13"/>
    </row>
    <row r="10" spans="1:9" s="9" customFormat="1" ht="19.5" customHeight="1" x14ac:dyDescent="0.25">
      <c r="A10" s="7"/>
      <c r="B10" s="23">
        <f t="array" ref="B10:H10">DaysAndWeeks+DATE(CalendarYear,8,1)-WEEKDAY(DATE(CalendarYear,8,1),(WeekStart="月曜日")+1)+22</f>
        <v>44059</v>
      </c>
      <c r="C10" s="23">
        <v>44060</v>
      </c>
      <c r="D10" s="23">
        <v>44061</v>
      </c>
      <c r="E10" s="23">
        <v>44062</v>
      </c>
      <c r="F10" s="23">
        <v>44063</v>
      </c>
      <c r="G10" s="23">
        <v>44064</v>
      </c>
      <c r="H10" s="23">
        <v>44065</v>
      </c>
    </row>
    <row r="11" spans="1:9" s="14" customFormat="1" ht="48" customHeight="1" x14ac:dyDescent="0.25">
      <c r="A11" s="12"/>
      <c r="B11" s="24"/>
      <c r="C11" s="24"/>
      <c r="D11" s="24"/>
      <c r="E11" s="24"/>
      <c r="F11" s="24"/>
      <c r="G11" s="24"/>
      <c r="H11" s="24"/>
    </row>
    <row r="12" spans="1:9" s="9" customFormat="1" ht="19.5" customHeight="1" x14ac:dyDescent="0.25">
      <c r="A12" s="7"/>
      <c r="B12" s="8">
        <f t="array" ref="B12:H12">DaysAndWeeks+DATE(CalendarYear,8,1)-WEEKDAY(DATE(CalendarYear,8,1),(WeekStart="月曜日")+1)+29</f>
        <v>44066</v>
      </c>
      <c r="C12" s="8">
        <v>44067</v>
      </c>
      <c r="D12" s="8">
        <v>44068</v>
      </c>
      <c r="E12" s="8">
        <v>44069</v>
      </c>
      <c r="F12" s="8">
        <v>44070</v>
      </c>
      <c r="G12" s="8">
        <v>44071</v>
      </c>
      <c r="H12" s="8">
        <v>44072</v>
      </c>
    </row>
    <row r="13" spans="1:9" s="14" customFormat="1" ht="48" customHeight="1" x14ac:dyDescent="0.25">
      <c r="A13" s="12"/>
      <c r="B13" s="13"/>
      <c r="C13" s="13"/>
      <c r="D13" s="13"/>
      <c r="E13" s="13"/>
      <c r="F13" s="13"/>
      <c r="G13" s="13"/>
      <c r="H13" s="13"/>
    </row>
    <row r="14" spans="1:9" s="9" customFormat="1" ht="19.5" customHeight="1" x14ac:dyDescent="0.25">
      <c r="A14" s="7"/>
      <c r="B14" s="23">
        <f t="array" ref="B14:C14">DaysAndWeeks+DATE(CalendarYear,8,1)-WEEKDAY(DATE(CalendarYear,8,1),(WeekStart="月曜日")+1)+36</f>
        <v>44073</v>
      </c>
      <c r="C14" s="23">
        <v>44074</v>
      </c>
      <c r="D14" s="36" t="s">
        <v>0</v>
      </c>
      <c r="E14" s="36"/>
      <c r="F14" s="36"/>
      <c r="G14" s="36"/>
      <c r="H14" s="36"/>
    </row>
    <row r="15" spans="1:9" s="14" customFormat="1" ht="48" customHeight="1" x14ac:dyDescent="0.25">
      <c r="A15" s="12"/>
      <c r="B15" s="24"/>
      <c r="C15" s="24"/>
      <c r="D15" s="37"/>
      <c r="E15" s="37"/>
      <c r="F15" s="37"/>
      <c r="G15" s="37"/>
      <c r="H15" s="37"/>
    </row>
  </sheetData>
  <mergeCells count="3">
    <mergeCell ref="B2:D2"/>
    <mergeCell ref="D14:H14"/>
    <mergeCell ref="D15:H15"/>
  </mergeCells>
  <phoneticPr fontId="24"/>
  <conditionalFormatting sqref="B12:H12 B14:C14">
    <cfRule type="expression" dxfId="9" priority="2">
      <formula>AND(DAY(B12)&gt;=1,DAY(B12)&lt;=15)</formula>
    </cfRule>
  </conditionalFormatting>
  <conditionalFormatting sqref="B4:G4">
    <cfRule type="expression" dxfId="8" priority="1">
      <formula>DAY(B4)&gt;8</formula>
    </cfRule>
  </conditionalFormatting>
  <dataValidations count="8">
    <dataValidation allowBlank="1" showInputMessage="1" showErrorMessage="1" prompt="曜日は自動的に決定されます" sqref="C3:H3" xr:uid="{00000000-0002-0000-0700-000000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2:D2" xr:uid="{00000000-0002-0000-0700-000001000000}"/>
    <dataValidation allowBlank="1" showInputMessage="1" showErrorMessage="1" prompt="8 月の月間カレンダー" sqref="A1" xr:uid="{00000000-0002-0000-0700-000002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L5 で新しい曜日を選びます。" sqref="B3" xr:uid="{00000000-0002-0000-0700-000003000000}"/>
    <dataValidation allowBlank="1" showInputMessage="1" prompt="下のセルに毎月のメモを入力します" sqref="D14:H14" xr:uid="{00000000-0002-0000-0700-000004000000}"/>
    <dataValidation allowBlank="1" showInputMessage="1" prompt="このセルに毎月のメモを入力します" sqref="D15:H15" xr:uid="{00000000-0002-0000-0700-000005000000}"/>
    <dataValidation allowBlank="1" showInputMessage="1" showErrorMessage="1" prompt="この行と行 7、9、11、13、15 は、一つ上のセルのカレンダー日に関連する毎日のメモを入力するためのセルです。" sqref="B5" xr:uid="{00000000-0002-0000-0700-000006000000}"/>
    <dataValidation allowBlank="1" showInputMessage="1" showErrorMessage="1" prompt="この行と行 6、8、10、12、14 には、週のカレンダー日が含まれます。このセルの数字が 1 でない場合は、それは前の月の日付のものです。セル D15 にメモを入力します。" sqref="B4" xr:uid="{00000000-0002-0000-0700-000007000000}"/>
  </dataValidations>
  <printOptions horizontalCentered="1"/>
  <pageMargins left="0.25" right="0.25" top="0.5" bottom="0.5" header="0.3" footer="0.3"/>
  <pageSetup paperSize="9" orientation="landscape" r:id="rId1"/>
  <headerFooter differentFirst="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5" tint="0.59999389629810485"/>
    <pageSetUpPr fitToPage="1"/>
  </sheetPr>
  <dimension ref="A1:I15"/>
  <sheetViews>
    <sheetView showGridLines="0" showRowColHeaders="0" tabSelected="1" zoomScaleNormal="100" workbookViewId="0">
      <selection activeCell="F7" sqref="F7"/>
    </sheetView>
  </sheetViews>
  <sheetFormatPr defaultColWidth="8.77734375" defaultRowHeight="15.75" x14ac:dyDescent="0.25"/>
  <cols>
    <col min="1" max="1" width="1.6640625" style="1" customWidth="1"/>
    <col min="2" max="8" width="14.44140625" style="1" customWidth="1"/>
    <col min="9" max="9" width="1.6640625" style="1" customWidth="1"/>
    <col min="10" max="10" width="10.6640625" style="1" customWidth="1"/>
    <col min="11" max="16384" width="8.77734375" style="1"/>
  </cols>
  <sheetData>
    <row r="1" spans="1:9" ht="9" customHeight="1" x14ac:dyDescent="0.25">
      <c r="I1" s="1" t="s">
        <v>1</v>
      </c>
    </row>
    <row r="2" spans="1:9" s="2" customFormat="1" ht="100.5" customHeight="1" x14ac:dyDescent="0.25">
      <c r="B2" s="38" t="str">
        <f>CalendarYear&amp;" 年 9 月"</f>
        <v>2020 年 9 月</v>
      </c>
      <c r="C2" s="38"/>
      <c r="D2" s="38"/>
      <c r="E2" s="3"/>
      <c r="F2" s="3"/>
      <c r="G2" s="3"/>
      <c r="H2" s="4"/>
    </row>
    <row r="3" spans="1:9" s="6" customFormat="1" ht="19.5" customHeight="1" thickBot="1" x14ac:dyDescent="0.3">
      <c r="A3" s="1"/>
      <c r="B3" s="19" t="str">
        <f>WeekStart</f>
        <v>日曜日</v>
      </c>
      <c r="C3" s="19" t="str">
        <f t="shared" ref="C3:H3" si="0">TEXT(C4,"aaaa")</f>
        <v>月曜日</v>
      </c>
      <c r="D3" s="19" t="str">
        <f t="shared" si="0"/>
        <v>火曜日</v>
      </c>
      <c r="E3" s="19" t="str">
        <f t="shared" si="0"/>
        <v>水曜日</v>
      </c>
      <c r="F3" s="19" t="str">
        <f t="shared" si="0"/>
        <v>木曜日</v>
      </c>
      <c r="G3" s="19" t="str">
        <f t="shared" si="0"/>
        <v>金曜日</v>
      </c>
      <c r="H3" s="19" t="str">
        <f t="shared" si="0"/>
        <v>土曜日</v>
      </c>
    </row>
    <row r="4" spans="1:9" s="9" customFormat="1" ht="19.5" customHeight="1" x14ac:dyDescent="0.25">
      <c r="A4" s="7"/>
      <c r="B4" s="8">
        <f t="array" ref="B4:H4">DaysAndWeeks+DATE(CalendarYear,9,1)-WEEKDAY(DATE(CalendarYear,9,1),(WeekStart="月曜日")+1)+1</f>
        <v>44073</v>
      </c>
      <c r="C4" s="8">
        <v>44074</v>
      </c>
      <c r="D4" s="8">
        <v>44075</v>
      </c>
      <c r="E4" s="8">
        <v>44076</v>
      </c>
      <c r="F4" s="8">
        <v>44077</v>
      </c>
      <c r="G4" s="8">
        <v>44078</v>
      </c>
      <c r="H4" s="8">
        <v>44079</v>
      </c>
    </row>
    <row r="5" spans="1:9" s="14" customFormat="1" ht="48" customHeight="1" x14ac:dyDescent="0.25">
      <c r="A5" s="12"/>
      <c r="B5" s="13"/>
      <c r="C5" s="13"/>
      <c r="D5" s="13"/>
      <c r="E5" s="13"/>
      <c r="F5" s="13"/>
      <c r="G5" s="13"/>
      <c r="H5" s="13"/>
    </row>
    <row r="6" spans="1:9" s="9" customFormat="1" ht="19.5" customHeight="1" x14ac:dyDescent="0.25">
      <c r="A6" s="7"/>
      <c r="B6" s="20">
        <f t="array" ref="B6:H6">DaysAndWeeks+DATE(CalendarYear,9,1)-WEEKDAY(DATE(CalendarYear,9,1),(WeekStart="月曜日")+1)+8</f>
        <v>44080</v>
      </c>
      <c r="C6" s="20">
        <v>44081</v>
      </c>
      <c r="D6" s="20">
        <v>44082</v>
      </c>
      <c r="E6" s="20">
        <v>44083</v>
      </c>
      <c r="F6" s="20">
        <v>44084</v>
      </c>
      <c r="G6" s="20">
        <v>44085</v>
      </c>
      <c r="H6" s="20">
        <v>44086</v>
      </c>
    </row>
    <row r="7" spans="1:9" s="14" customFormat="1" ht="48" customHeight="1" x14ac:dyDescent="0.25">
      <c r="A7" s="12"/>
      <c r="B7" s="21"/>
      <c r="C7" s="21"/>
      <c r="D7" s="21"/>
      <c r="E7" s="21"/>
      <c r="F7" s="21" t="s">
        <v>11</v>
      </c>
      <c r="G7" s="21"/>
      <c r="H7" s="21"/>
    </row>
    <row r="8" spans="1:9" s="9" customFormat="1" ht="19.5" customHeight="1" x14ac:dyDescent="0.25">
      <c r="A8" s="7"/>
      <c r="B8" s="8">
        <f t="array" ref="B8:H8">DaysAndWeeks+DATE(CalendarYear,9,1)-WEEKDAY(DATE(CalendarYear,9,1),(WeekStart="月曜日")+1)+15</f>
        <v>44087</v>
      </c>
      <c r="C8" s="8">
        <v>44088</v>
      </c>
      <c r="D8" s="8">
        <v>44089</v>
      </c>
      <c r="E8" s="8">
        <v>44090</v>
      </c>
      <c r="F8" s="8">
        <v>44091</v>
      </c>
      <c r="G8" s="8">
        <v>44092</v>
      </c>
      <c r="H8" s="8">
        <v>44093</v>
      </c>
    </row>
    <row r="9" spans="1:9" s="14" customFormat="1" ht="48" customHeight="1" x14ac:dyDescent="0.25">
      <c r="A9" s="12"/>
      <c r="B9" s="13"/>
      <c r="C9" s="13"/>
      <c r="D9" s="13"/>
      <c r="E9" s="13"/>
      <c r="F9" s="13"/>
      <c r="G9" s="13"/>
      <c r="H9" s="13"/>
    </row>
    <row r="10" spans="1:9" s="9" customFormat="1" ht="19.5" customHeight="1" x14ac:dyDescent="0.25">
      <c r="A10" s="7"/>
      <c r="B10" s="20">
        <f t="array" ref="B10:H10">DaysAndWeeks+DATE(CalendarYear,9,1)-WEEKDAY(DATE(CalendarYear,9,1),(WeekStart="月曜日")+1)+22</f>
        <v>44094</v>
      </c>
      <c r="C10" s="20">
        <v>44095</v>
      </c>
      <c r="D10" s="20">
        <v>44096</v>
      </c>
      <c r="E10" s="20">
        <v>44097</v>
      </c>
      <c r="F10" s="20">
        <v>44098</v>
      </c>
      <c r="G10" s="20">
        <v>44099</v>
      </c>
      <c r="H10" s="20">
        <v>44100</v>
      </c>
    </row>
    <row r="11" spans="1:9" s="14" customFormat="1" ht="48" customHeight="1" x14ac:dyDescent="0.25">
      <c r="A11" s="12"/>
      <c r="B11" s="21"/>
      <c r="C11" s="21"/>
      <c r="D11" s="21"/>
      <c r="E11" s="21"/>
      <c r="F11" s="21"/>
      <c r="G11" s="21"/>
      <c r="H11" s="21"/>
    </row>
    <row r="12" spans="1:9" s="9" customFormat="1" ht="19.5" customHeight="1" x14ac:dyDescent="0.25">
      <c r="A12" s="7"/>
      <c r="B12" s="8">
        <f t="array" ref="B12:H12">DaysAndWeeks+DATE(CalendarYear,9,1)-WEEKDAY(DATE(CalendarYear,9,1),(WeekStart="月曜日")+1)+29</f>
        <v>44101</v>
      </c>
      <c r="C12" s="8">
        <v>44102</v>
      </c>
      <c r="D12" s="8">
        <v>44103</v>
      </c>
      <c r="E12" s="8">
        <v>44104</v>
      </c>
      <c r="F12" s="8">
        <v>44105</v>
      </c>
      <c r="G12" s="8">
        <v>44106</v>
      </c>
      <c r="H12" s="8">
        <v>44107</v>
      </c>
    </row>
    <row r="13" spans="1:9" s="14" customFormat="1" ht="48" customHeight="1" x14ac:dyDescent="0.25">
      <c r="A13" s="12"/>
      <c r="B13" s="13"/>
      <c r="C13" s="13"/>
      <c r="D13" s="13"/>
      <c r="E13" s="13"/>
      <c r="F13" s="13"/>
      <c r="G13" s="13"/>
      <c r="H13" s="13"/>
    </row>
    <row r="14" spans="1:9" s="9" customFormat="1" ht="19.5" customHeight="1" x14ac:dyDescent="0.25">
      <c r="A14" s="7"/>
      <c r="B14" s="20">
        <f t="array" ref="B14:C14">DaysAndWeeks+DATE(CalendarYear,9,1)-WEEKDAY(DATE(CalendarYear,9,1),(WeekStart="月曜日")+1)+36</f>
        <v>44108</v>
      </c>
      <c r="C14" s="20">
        <v>44109</v>
      </c>
      <c r="D14" s="39" t="s">
        <v>0</v>
      </c>
      <c r="E14" s="39"/>
      <c r="F14" s="39"/>
      <c r="G14" s="39"/>
      <c r="H14" s="39"/>
    </row>
    <row r="15" spans="1:9" s="14" customFormat="1" ht="48" customHeight="1" x14ac:dyDescent="0.25">
      <c r="A15" s="12"/>
      <c r="B15" s="21"/>
      <c r="C15" s="21"/>
      <c r="D15" s="40"/>
      <c r="E15" s="40"/>
      <c r="F15" s="40"/>
      <c r="G15" s="40"/>
      <c r="H15" s="40"/>
    </row>
  </sheetData>
  <mergeCells count="3">
    <mergeCell ref="B2:D2"/>
    <mergeCell ref="D14:H14"/>
    <mergeCell ref="D15:H15"/>
  </mergeCells>
  <phoneticPr fontId="24"/>
  <conditionalFormatting sqref="B12:H12 B14:C14">
    <cfRule type="expression" dxfId="7" priority="2">
      <formula>AND(DAY(B12)&gt;=1,DAY(B12)&lt;=15)</formula>
    </cfRule>
  </conditionalFormatting>
  <conditionalFormatting sqref="B4:G4">
    <cfRule type="expression" dxfId="6" priority="1">
      <formula>DAY(B4)&gt;8</formula>
    </cfRule>
  </conditionalFormatting>
  <dataValidations count="8">
    <dataValidation allowBlank="1" showInputMessage="1" showErrorMessage="1" prompt="曜日は自動的に決定されます" sqref="C3:H3" xr:uid="{00000000-0002-0000-0800-000000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2:D2" xr:uid="{00000000-0002-0000-0800-000001000000}"/>
    <dataValidation allowBlank="1" showInputMessage="1" showErrorMessage="1" prompt="9 月の月間カレンダー" sqref="A1" xr:uid="{00000000-0002-0000-0800-000002000000}"/>
    <dataValidation allowBlank="1" showInputMessage="1" showErrorMessage="1" prompt="この行と行 6、8、10、12、14 には、週のカレンダー日が含まれます。このセルの数字が 1 でない場合は、それは前の月の日付のものです。セル D15 にメモを入力します。" sqref="B4" xr:uid="{00000000-0002-0000-0800-000003000000}"/>
    <dataValidation allowBlank="1" showInputMessage="1" showErrorMessage="1" prompt="この行と行 7、9、11、13、15 は、一つ上のセルのカレンダー日に関連する毎日のメモを入力するためのセルです。" sqref="B5" xr:uid="{00000000-0002-0000-0800-000004000000}"/>
    <dataValidation allowBlank="1" showInputMessage="1" prompt="このセルに毎月のメモを入力します" sqref="D15:H15" xr:uid="{00000000-0002-0000-0800-000005000000}"/>
    <dataValidation allowBlank="1" showInputMessage="1" prompt="下のセルに毎月のメモを入力します" sqref="D14:H14" xr:uid="{00000000-0002-0000-08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L5 で新しい曜日を選びます。" sqref="B3" xr:uid="{00000000-0002-0000-0800-000007000000}"/>
  </dataValidations>
  <printOptions horizontalCentered="1"/>
  <pageMargins left="0.25" right="0.25" top="0.5" bottom="0.5" header="0.3" footer="0.3"/>
  <pageSetup paperSize="9" orientation="landscape" r:id="rId1"/>
  <headerFooter differentFirst="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5" tint="0.59999389629810485"/>
    <pageSetUpPr fitToPage="1"/>
  </sheetPr>
  <dimension ref="A1:I15"/>
  <sheetViews>
    <sheetView showGridLines="0" showRowColHeaders="0" workbookViewId="0"/>
  </sheetViews>
  <sheetFormatPr defaultColWidth="8.77734375" defaultRowHeight="15.75" x14ac:dyDescent="0.25"/>
  <cols>
    <col min="1" max="1" width="1.6640625" style="1" customWidth="1"/>
    <col min="2" max="8" width="14.44140625" style="1" customWidth="1"/>
    <col min="9" max="9" width="1.6640625" style="1" customWidth="1"/>
    <col min="10" max="10" width="10.6640625" style="1" customWidth="1"/>
    <col min="11" max="16384" width="8.77734375" style="1"/>
  </cols>
  <sheetData>
    <row r="1" spans="1:9" ht="9" customHeight="1" x14ac:dyDescent="0.25">
      <c r="I1" s="1" t="s">
        <v>1</v>
      </c>
    </row>
    <row r="2" spans="1:9" s="2" customFormat="1" ht="100.5" customHeight="1" x14ac:dyDescent="0.25">
      <c r="B2" s="38" t="str">
        <f>CalendarYear&amp;" 年 10 月"</f>
        <v>2020 年 10 月</v>
      </c>
      <c r="C2" s="38"/>
      <c r="D2" s="38"/>
      <c r="E2" s="3"/>
      <c r="F2" s="3"/>
      <c r="G2" s="3"/>
      <c r="H2" s="4"/>
    </row>
    <row r="3" spans="1:9" s="6" customFormat="1" ht="19.5" customHeight="1" thickBot="1" x14ac:dyDescent="0.3">
      <c r="A3" s="1"/>
      <c r="B3" s="19" t="str">
        <f>WeekStart</f>
        <v>日曜日</v>
      </c>
      <c r="C3" s="19" t="str">
        <f t="shared" ref="C3:H3" si="0">TEXT(C4,"aaaa")</f>
        <v>月曜日</v>
      </c>
      <c r="D3" s="19" t="str">
        <f t="shared" si="0"/>
        <v>火曜日</v>
      </c>
      <c r="E3" s="19" t="str">
        <f t="shared" si="0"/>
        <v>水曜日</v>
      </c>
      <c r="F3" s="19" t="str">
        <f t="shared" si="0"/>
        <v>木曜日</v>
      </c>
      <c r="G3" s="19" t="str">
        <f t="shared" si="0"/>
        <v>金曜日</v>
      </c>
      <c r="H3" s="19" t="str">
        <f t="shared" si="0"/>
        <v>土曜日</v>
      </c>
    </row>
    <row r="4" spans="1:9" s="9" customFormat="1" ht="19.5" customHeight="1" x14ac:dyDescent="0.25">
      <c r="A4" s="7"/>
      <c r="B4" s="8">
        <f t="array" ref="B4:H4">DaysAndWeeks+DATE(CalendarYear,10,1)-WEEKDAY(DATE(CalendarYear,10,1),(WeekStart="月曜日")+1)+1</f>
        <v>44101</v>
      </c>
      <c r="C4" s="8">
        <v>44102</v>
      </c>
      <c r="D4" s="8">
        <v>44103</v>
      </c>
      <c r="E4" s="8">
        <v>44104</v>
      </c>
      <c r="F4" s="8">
        <v>44105</v>
      </c>
      <c r="G4" s="8">
        <v>44106</v>
      </c>
      <c r="H4" s="8">
        <v>44107</v>
      </c>
    </row>
    <row r="5" spans="1:9" s="14" customFormat="1" ht="48" customHeight="1" x14ac:dyDescent="0.25">
      <c r="A5" s="12"/>
      <c r="B5" s="13"/>
      <c r="C5" s="13"/>
      <c r="D5" s="13"/>
      <c r="E5" s="13"/>
      <c r="F5" s="13"/>
      <c r="G5" s="13"/>
      <c r="H5" s="13"/>
    </row>
    <row r="6" spans="1:9" s="9" customFormat="1" ht="19.5" customHeight="1" x14ac:dyDescent="0.25">
      <c r="A6" s="7"/>
      <c r="B6" s="20">
        <f t="array" ref="B6:H6">DaysAndWeeks+DATE(CalendarYear,10,1)-WEEKDAY(DATE(CalendarYear,10,1),(WeekStart="月曜日")+1)+8</f>
        <v>44108</v>
      </c>
      <c r="C6" s="20">
        <v>44109</v>
      </c>
      <c r="D6" s="20">
        <v>44110</v>
      </c>
      <c r="E6" s="20">
        <v>44111</v>
      </c>
      <c r="F6" s="20">
        <v>44112</v>
      </c>
      <c r="G6" s="20">
        <v>44113</v>
      </c>
      <c r="H6" s="20">
        <v>44114</v>
      </c>
    </row>
    <row r="7" spans="1:9" s="14" customFormat="1" ht="48" customHeight="1" x14ac:dyDescent="0.25">
      <c r="A7" s="12"/>
      <c r="B7" s="21"/>
      <c r="C7" s="21"/>
      <c r="D7" s="21"/>
      <c r="E7" s="21"/>
      <c r="F7" s="21"/>
      <c r="G7" s="21"/>
      <c r="H7" s="21"/>
    </row>
    <row r="8" spans="1:9" s="9" customFormat="1" ht="19.5" customHeight="1" x14ac:dyDescent="0.25">
      <c r="A8" s="7"/>
      <c r="B8" s="8">
        <f t="array" ref="B8:H8">DaysAndWeeks+DATE(CalendarYear,10,1)-WEEKDAY(DATE(CalendarYear,10,1),(WeekStart="月曜日")+1)+15</f>
        <v>44115</v>
      </c>
      <c r="C8" s="8">
        <v>44116</v>
      </c>
      <c r="D8" s="8">
        <v>44117</v>
      </c>
      <c r="E8" s="8">
        <v>44118</v>
      </c>
      <c r="F8" s="8">
        <v>44119</v>
      </c>
      <c r="G8" s="8">
        <v>44120</v>
      </c>
      <c r="H8" s="8">
        <v>44121</v>
      </c>
    </row>
    <row r="9" spans="1:9" s="14" customFormat="1" ht="48" customHeight="1" x14ac:dyDescent="0.25">
      <c r="A9" s="12"/>
      <c r="B9" s="13"/>
      <c r="C9" s="13"/>
      <c r="D9" s="13"/>
      <c r="E9" s="13"/>
      <c r="F9" s="13"/>
      <c r="G9" s="13"/>
      <c r="H9" s="13"/>
    </row>
    <row r="10" spans="1:9" s="9" customFormat="1" ht="19.5" customHeight="1" x14ac:dyDescent="0.25">
      <c r="A10" s="7"/>
      <c r="B10" s="20">
        <f t="array" ref="B10:H10">DaysAndWeeks+DATE(CalendarYear,10,1)-WEEKDAY(DATE(CalendarYear,10,1),(WeekStart="月曜日")+1)+22</f>
        <v>44122</v>
      </c>
      <c r="C10" s="20">
        <v>44123</v>
      </c>
      <c r="D10" s="20">
        <v>44124</v>
      </c>
      <c r="E10" s="20">
        <v>44125</v>
      </c>
      <c r="F10" s="20">
        <v>44126</v>
      </c>
      <c r="G10" s="20">
        <v>44127</v>
      </c>
      <c r="H10" s="20">
        <v>44128</v>
      </c>
    </row>
    <row r="11" spans="1:9" s="14" customFormat="1" ht="48" customHeight="1" x14ac:dyDescent="0.25">
      <c r="A11" s="12"/>
      <c r="B11" s="21"/>
      <c r="C11" s="21"/>
      <c r="D11" s="21"/>
      <c r="E11" s="21"/>
      <c r="F11" s="21"/>
      <c r="G11" s="21"/>
      <c r="H11" s="21"/>
    </row>
    <row r="12" spans="1:9" s="9" customFormat="1" ht="19.5" customHeight="1" x14ac:dyDescent="0.25">
      <c r="A12" s="7"/>
      <c r="B12" s="8">
        <f t="array" ref="B12:H12">DaysAndWeeks+DATE(CalendarYear,10,1)-WEEKDAY(DATE(CalendarYear,10,1),(WeekStart="月曜日")+1)+29</f>
        <v>44129</v>
      </c>
      <c r="C12" s="8">
        <v>44130</v>
      </c>
      <c r="D12" s="8">
        <v>44131</v>
      </c>
      <c r="E12" s="8">
        <v>44132</v>
      </c>
      <c r="F12" s="8">
        <v>44133</v>
      </c>
      <c r="G12" s="8">
        <v>44134</v>
      </c>
      <c r="H12" s="8">
        <v>44135</v>
      </c>
    </row>
    <row r="13" spans="1:9" s="14" customFormat="1" ht="48" customHeight="1" x14ac:dyDescent="0.25">
      <c r="A13" s="12"/>
      <c r="B13" s="13"/>
      <c r="C13" s="13"/>
      <c r="D13" s="13"/>
      <c r="E13" s="13"/>
      <c r="F13" s="13"/>
      <c r="G13" s="13"/>
      <c r="H13" s="13"/>
    </row>
    <row r="14" spans="1:9" s="9" customFormat="1" ht="19.5" customHeight="1" x14ac:dyDescent="0.25">
      <c r="A14" s="7"/>
      <c r="B14" s="20">
        <f t="array" ref="B14:C14">DaysAndWeeks+DATE(CalendarYear,10,1)-WEEKDAY(DATE(CalendarYear,10,1),(WeekStart="月曜日")+1)+36</f>
        <v>44136</v>
      </c>
      <c r="C14" s="20">
        <v>44137</v>
      </c>
      <c r="D14" s="39" t="s">
        <v>0</v>
      </c>
      <c r="E14" s="39"/>
      <c r="F14" s="39"/>
      <c r="G14" s="39"/>
      <c r="H14" s="39"/>
    </row>
    <row r="15" spans="1:9" s="14" customFormat="1" ht="48" customHeight="1" x14ac:dyDescent="0.25">
      <c r="A15" s="12"/>
      <c r="B15" s="21"/>
      <c r="C15" s="21"/>
      <c r="D15" s="40"/>
      <c r="E15" s="40"/>
      <c r="F15" s="40"/>
      <c r="G15" s="40"/>
      <c r="H15" s="40"/>
    </row>
  </sheetData>
  <mergeCells count="3">
    <mergeCell ref="B2:D2"/>
    <mergeCell ref="D14:H14"/>
    <mergeCell ref="D15:H15"/>
  </mergeCells>
  <phoneticPr fontId="24"/>
  <conditionalFormatting sqref="B12:H12 B14:C14">
    <cfRule type="expression" dxfId="5" priority="2">
      <formula>AND(DAY(B12)&gt;=1,DAY(B12)&lt;=15)</formula>
    </cfRule>
  </conditionalFormatting>
  <conditionalFormatting sqref="B4:G4">
    <cfRule type="expression" dxfId="4" priority="1">
      <formula>DAY(B4)&gt;8</formula>
    </cfRule>
  </conditionalFormatting>
  <dataValidations count="8">
    <dataValidation allowBlank="1" showInputMessage="1" showErrorMessage="1" prompt="曜日は自動的に決定されます" sqref="C3:H3" xr:uid="{00000000-0002-0000-0900-000000000000}"/>
    <dataValidation allowBlank="1" showInputMessage="1" showErrorMessage="1" prompt="10 月の月間カレンダー" sqref="A1" xr:uid="{00000000-0002-0000-0900-000001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2:D2" xr:uid="{00000000-0002-0000-0900-000002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L5 で新しい曜日を選びます。" sqref="B3" xr:uid="{00000000-0002-0000-0900-000003000000}"/>
    <dataValidation allowBlank="1" showInputMessage="1" prompt="下のセルに毎月のメモを入力します" sqref="D14:H14" xr:uid="{00000000-0002-0000-0900-000004000000}"/>
    <dataValidation allowBlank="1" showInputMessage="1" prompt="このセルに毎月のメモを入力します" sqref="D15:H15" xr:uid="{00000000-0002-0000-0900-000005000000}"/>
    <dataValidation allowBlank="1" showInputMessage="1" showErrorMessage="1" prompt="この行と行 7、9、11、13、15 は、一つ上のセルのカレンダー日に関連する毎日のメモを入力するためのセルです。" sqref="B5" xr:uid="{00000000-0002-0000-0900-000006000000}"/>
    <dataValidation allowBlank="1" showInputMessage="1" showErrorMessage="1" prompt="この行と行 6、8、10、12、14 には、週のカレンダー日が含まれます。このセルの数字が 1 でない場合は、それは前の月の日付のものです。セル D15 にメモを入力します。" sqref="B4" xr:uid="{00000000-0002-0000-0900-000007000000}"/>
  </dataValidations>
  <printOptions horizontalCentered="1"/>
  <pageMargins left="0.25" right="0.25" top="0.5" bottom="0.5" header="0.3" footer="0.3"/>
  <pageSetup paperSize="9" orientation="landscape" r:id="rId1"/>
  <headerFooter differentFirst="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5" tint="0.59999389629810485"/>
    <pageSetUpPr fitToPage="1"/>
  </sheetPr>
  <dimension ref="A1:I15"/>
  <sheetViews>
    <sheetView showGridLines="0" showRowColHeaders="0" workbookViewId="0"/>
  </sheetViews>
  <sheetFormatPr defaultColWidth="8.77734375" defaultRowHeight="15.75" x14ac:dyDescent="0.25"/>
  <cols>
    <col min="1" max="1" width="1.6640625" style="1" customWidth="1"/>
    <col min="2" max="8" width="14.44140625" style="1" customWidth="1"/>
    <col min="9" max="9" width="1.6640625" style="1" customWidth="1"/>
    <col min="10" max="10" width="10.6640625" style="1" customWidth="1"/>
    <col min="11" max="16384" width="8.77734375" style="1"/>
  </cols>
  <sheetData>
    <row r="1" spans="1:9" ht="9" customHeight="1" x14ac:dyDescent="0.25">
      <c r="I1" s="1" t="s">
        <v>1</v>
      </c>
    </row>
    <row r="2" spans="1:9" s="2" customFormat="1" ht="100.5" customHeight="1" x14ac:dyDescent="0.25">
      <c r="B2" s="38" t="str">
        <f>CalendarYear&amp;" 年 11 月"</f>
        <v>2020 年 11 月</v>
      </c>
      <c r="C2" s="38"/>
      <c r="D2" s="38"/>
      <c r="E2" s="3"/>
      <c r="F2" s="3"/>
      <c r="G2" s="3"/>
      <c r="H2" s="4"/>
    </row>
    <row r="3" spans="1:9" s="6" customFormat="1" ht="19.5" customHeight="1" thickBot="1" x14ac:dyDescent="0.3">
      <c r="A3" s="1"/>
      <c r="B3" s="19" t="str">
        <f>WeekStart</f>
        <v>日曜日</v>
      </c>
      <c r="C3" s="19" t="str">
        <f t="shared" ref="C3:H3" si="0">TEXT(C4,"aaaa")</f>
        <v>月曜日</v>
      </c>
      <c r="D3" s="19" t="str">
        <f t="shared" si="0"/>
        <v>火曜日</v>
      </c>
      <c r="E3" s="19" t="str">
        <f t="shared" si="0"/>
        <v>水曜日</v>
      </c>
      <c r="F3" s="19" t="str">
        <f t="shared" si="0"/>
        <v>木曜日</v>
      </c>
      <c r="G3" s="19" t="str">
        <f t="shared" si="0"/>
        <v>金曜日</v>
      </c>
      <c r="H3" s="19" t="str">
        <f t="shared" si="0"/>
        <v>土曜日</v>
      </c>
    </row>
    <row r="4" spans="1:9" s="9" customFormat="1" ht="19.5" customHeight="1" x14ac:dyDescent="0.25">
      <c r="A4" s="7"/>
      <c r="B4" s="8">
        <f t="array" ref="B4:H4">DaysAndWeeks+DATE(CalendarYear,11,1)-WEEKDAY(DATE(CalendarYear,11,1),(WeekStart="月曜日")+1)+1</f>
        <v>44136</v>
      </c>
      <c r="C4" s="8">
        <v>44137</v>
      </c>
      <c r="D4" s="8">
        <v>44138</v>
      </c>
      <c r="E4" s="8">
        <v>44139</v>
      </c>
      <c r="F4" s="8">
        <v>44140</v>
      </c>
      <c r="G4" s="8">
        <v>44141</v>
      </c>
      <c r="H4" s="8">
        <v>44142</v>
      </c>
    </row>
    <row r="5" spans="1:9" s="14" customFormat="1" ht="48" customHeight="1" x14ac:dyDescent="0.25">
      <c r="A5" s="12"/>
      <c r="B5" s="13"/>
      <c r="C5" s="13"/>
      <c r="D5" s="13"/>
      <c r="E5" s="13"/>
      <c r="F5" s="13"/>
      <c r="G5" s="13"/>
      <c r="H5" s="13"/>
    </row>
    <row r="6" spans="1:9" s="9" customFormat="1" ht="19.5" customHeight="1" x14ac:dyDescent="0.25">
      <c r="A6" s="7"/>
      <c r="B6" s="20">
        <f t="array" ref="B6:H6">DaysAndWeeks+DATE(CalendarYear,11,1)-WEEKDAY(DATE(CalendarYear,11,1),(WeekStart="月曜日")+1)+8</f>
        <v>44143</v>
      </c>
      <c r="C6" s="20">
        <v>44144</v>
      </c>
      <c r="D6" s="20">
        <v>44145</v>
      </c>
      <c r="E6" s="20">
        <v>44146</v>
      </c>
      <c r="F6" s="20">
        <v>44147</v>
      </c>
      <c r="G6" s="20">
        <v>44148</v>
      </c>
      <c r="H6" s="20">
        <v>44149</v>
      </c>
    </row>
    <row r="7" spans="1:9" s="14" customFormat="1" ht="48" customHeight="1" x14ac:dyDescent="0.25">
      <c r="A7" s="12"/>
      <c r="B7" s="21"/>
      <c r="C7" s="21"/>
      <c r="D7" s="21"/>
      <c r="E7" s="21"/>
      <c r="F7" s="21"/>
      <c r="G7" s="21"/>
      <c r="H7" s="21"/>
    </row>
    <row r="8" spans="1:9" s="9" customFormat="1" ht="19.5" customHeight="1" x14ac:dyDescent="0.25">
      <c r="A8" s="7"/>
      <c r="B8" s="8">
        <f t="array" ref="B8:H8">DaysAndWeeks+DATE(CalendarYear,11,1)-WEEKDAY(DATE(CalendarYear,11,1),(WeekStart="月曜日")+1)+15</f>
        <v>44150</v>
      </c>
      <c r="C8" s="8">
        <v>44151</v>
      </c>
      <c r="D8" s="8">
        <v>44152</v>
      </c>
      <c r="E8" s="8">
        <v>44153</v>
      </c>
      <c r="F8" s="8">
        <v>44154</v>
      </c>
      <c r="G8" s="8">
        <v>44155</v>
      </c>
      <c r="H8" s="8">
        <v>44156</v>
      </c>
    </row>
    <row r="9" spans="1:9" s="14" customFormat="1" ht="48" customHeight="1" x14ac:dyDescent="0.25">
      <c r="A9" s="12"/>
      <c r="B9" s="13"/>
      <c r="C9" s="13"/>
      <c r="D9" s="13"/>
      <c r="E9" s="13"/>
      <c r="F9" s="13"/>
      <c r="G9" s="13"/>
      <c r="H9" s="13"/>
    </row>
    <row r="10" spans="1:9" s="9" customFormat="1" ht="19.5" customHeight="1" x14ac:dyDescent="0.25">
      <c r="A10" s="7"/>
      <c r="B10" s="20">
        <f t="array" ref="B10:H10">DaysAndWeeks+DATE(CalendarYear,11,1)-WEEKDAY(DATE(CalendarYear,11,1),(WeekStart="月曜日")+1)+22</f>
        <v>44157</v>
      </c>
      <c r="C10" s="20">
        <v>44158</v>
      </c>
      <c r="D10" s="20">
        <v>44159</v>
      </c>
      <c r="E10" s="20">
        <v>44160</v>
      </c>
      <c r="F10" s="20">
        <v>44161</v>
      </c>
      <c r="G10" s="20">
        <v>44162</v>
      </c>
      <c r="H10" s="20">
        <v>44163</v>
      </c>
    </row>
    <row r="11" spans="1:9" s="14" customFormat="1" ht="48" customHeight="1" x14ac:dyDescent="0.25">
      <c r="A11" s="12"/>
      <c r="B11" s="21"/>
      <c r="C11" s="21"/>
      <c r="D11" s="21"/>
      <c r="E11" s="21"/>
      <c r="F11" s="21"/>
      <c r="G11" s="21"/>
      <c r="H11" s="21"/>
    </row>
    <row r="12" spans="1:9" s="9" customFormat="1" ht="19.5" customHeight="1" x14ac:dyDescent="0.25">
      <c r="A12" s="7"/>
      <c r="B12" s="8">
        <f t="array" ref="B12:H12">DaysAndWeeks+DATE(CalendarYear,11,1)-WEEKDAY(DATE(CalendarYear,11,1),(WeekStart="月曜日")+1)+29</f>
        <v>44164</v>
      </c>
      <c r="C12" s="8">
        <v>44165</v>
      </c>
      <c r="D12" s="8">
        <v>44166</v>
      </c>
      <c r="E12" s="8">
        <v>44167</v>
      </c>
      <c r="F12" s="8">
        <v>44168</v>
      </c>
      <c r="G12" s="8">
        <v>44169</v>
      </c>
      <c r="H12" s="8">
        <v>44170</v>
      </c>
    </row>
    <row r="13" spans="1:9" s="14" customFormat="1" ht="48" customHeight="1" x14ac:dyDescent="0.25">
      <c r="A13" s="12"/>
      <c r="B13" s="13"/>
      <c r="C13" s="13"/>
      <c r="D13" s="13"/>
      <c r="E13" s="13"/>
      <c r="F13" s="13"/>
      <c r="G13" s="13"/>
      <c r="H13" s="13"/>
    </row>
    <row r="14" spans="1:9" s="9" customFormat="1" ht="19.5" customHeight="1" x14ac:dyDescent="0.25">
      <c r="A14" s="7"/>
      <c r="B14" s="20">
        <f t="array" ref="B14:C14">DaysAndWeeks+DATE(CalendarYear,11,1)-WEEKDAY(DATE(CalendarYear,11,1),(WeekStart="月曜日")+1)+36</f>
        <v>44171</v>
      </c>
      <c r="C14" s="20">
        <v>44172</v>
      </c>
      <c r="D14" s="39" t="s">
        <v>0</v>
      </c>
      <c r="E14" s="39"/>
      <c r="F14" s="39"/>
      <c r="G14" s="39"/>
      <c r="H14" s="39"/>
    </row>
    <row r="15" spans="1:9" s="14" customFormat="1" ht="48" customHeight="1" x14ac:dyDescent="0.25">
      <c r="A15" s="12"/>
      <c r="B15" s="21"/>
      <c r="C15" s="21"/>
      <c r="D15" s="40"/>
      <c r="E15" s="40"/>
      <c r="F15" s="40"/>
      <c r="G15" s="40"/>
      <c r="H15" s="40"/>
    </row>
  </sheetData>
  <mergeCells count="3">
    <mergeCell ref="B2:D2"/>
    <mergeCell ref="D14:H14"/>
    <mergeCell ref="D15:H15"/>
  </mergeCells>
  <phoneticPr fontId="24"/>
  <conditionalFormatting sqref="B12:H12 B14:C14">
    <cfRule type="expression" dxfId="3" priority="2">
      <formula>AND(DAY(B12)&gt;=1,DAY(B12)&lt;=15)</formula>
    </cfRule>
  </conditionalFormatting>
  <conditionalFormatting sqref="B4:G4">
    <cfRule type="expression" dxfId="2" priority="1">
      <formula>DAY(B4)&gt;8</formula>
    </cfRule>
  </conditionalFormatting>
  <dataValidations count="8">
    <dataValidation allowBlank="1" showInputMessage="1" showErrorMessage="1" prompt="曜日は自動的に決定されます" sqref="C3:H3" xr:uid="{00000000-0002-0000-0A00-000000000000}"/>
    <dataValidation allowBlank="1" showInputMessage="1" showErrorMessage="1" prompt="11 月の月間カレンダー" sqref="A1" xr:uid="{00000000-0002-0000-0A00-000001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2:D2" xr:uid="{00000000-0002-0000-0A00-000002000000}"/>
    <dataValidation allowBlank="1" showInputMessage="1" showErrorMessage="1" prompt="この行と行 6、8、10、12、14 には、週のカレンダー日が含まれます。このセルの数字が 1 でない場合は、それは前の月の日付のものです。セル D15 にメモを入力します。" sqref="B4" xr:uid="{00000000-0002-0000-0A00-000003000000}"/>
    <dataValidation allowBlank="1" showInputMessage="1" showErrorMessage="1" prompt="この行と行 7、9、11、13、15 は、一つ上のセルのカレンダー日に関連する毎日のメモを入力するためのセルです。" sqref="B5" xr:uid="{00000000-0002-0000-0A00-000004000000}"/>
    <dataValidation allowBlank="1" showInputMessage="1" prompt="このセルに毎月のメモを入力します" sqref="D15:H15" xr:uid="{00000000-0002-0000-0A00-000005000000}"/>
    <dataValidation allowBlank="1" showInputMessage="1" prompt="下のセルに毎月のメモを入力します" sqref="D14:H14" xr:uid="{00000000-0002-0000-0A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L5 で新しい曜日を選びます。" sqref="B3" xr:uid="{00000000-0002-0000-0A00-000007000000}"/>
  </dataValidations>
  <printOptions horizontalCentered="1"/>
  <pageMargins left="0.25" right="0.25" top="0.5" bottom="0.5" header="0.3" footer="0.3"/>
  <pageSetup paperSize="9" orientation="landscape" r:id="rId1"/>
  <headerFooter differentFirst="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8" tint="0.59999389629810485"/>
    <pageSetUpPr fitToPage="1"/>
  </sheetPr>
  <dimension ref="A1:I15"/>
  <sheetViews>
    <sheetView showGridLines="0" showRowColHeaders="0" workbookViewId="0"/>
  </sheetViews>
  <sheetFormatPr defaultColWidth="8.77734375" defaultRowHeight="15.75" x14ac:dyDescent="0.25"/>
  <cols>
    <col min="1" max="1" width="1.6640625" style="1" customWidth="1"/>
    <col min="2" max="8" width="14.44140625" style="1" customWidth="1"/>
    <col min="9" max="9" width="1.6640625" style="1" customWidth="1"/>
    <col min="10" max="16384" width="8.77734375" style="1"/>
  </cols>
  <sheetData>
    <row r="1" spans="1:9" ht="9" customHeight="1" x14ac:dyDescent="0.25">
      <c r="I1" s="1" t="s">
        <v>1</v>
      </c>
    </row>
    <row r="2" spans="1:9" s="2" customFormat="1" ht="100.5" customHeight="1" x14ac:dyDescent="0.25">
      <c r="B2" s="28" t="str">
        <f>CalendarYear&amp;" 年 12 月"</f>
        <v>2020 年 12 月</v>
      </c>
      <c r="C2" s="28"/>
      <c r="D2" s="28"/>
      <c r="E2" s="3"/>
      <c r="F2" s="3"/>
      <c r="G2" s="3"/>
      <c r="H2" s="4"/>
    </row>
    <row r="3" spans="1:9" s="6" customFormat="1" ht="19.5" customHeight="1" thickBot="1" x14ac:dyDescent="0.3">
      <c r="A3" s="1"/>
      <c r="B3" s="5" t="str">
        <f>WeekStart</f>
        <v>日曜日</v>
      </c>
      <c r="C3" s="5" t="str">
        <f t="shared" ref="C3:H3" si="0">TEXT(C4,"aaaa")</f>
        <v>月曜日</v>
      </c>
      <c r="D3" s="5" t="str">
        <f t="shared" si="0"/>
        <v>火曜日</v>
      </c>
      <c r="E3" s="5" t="str">
        <f t="shared" si="0"/>
        <v>水曜日</v>
      </c>
      <c r="F3" s="5" t="str">
        <f t="shared" si="0"/>
        <v>木曜日</v>
      </c>
      <c r="G3" s="5" t="str">
        <f t="shared" si="0"/>
        <v>金曜日</v>
      </c>
      <c r="H3" s="5" t="str">
        <f t="shared" si="0"/>
        <v>土曜日</v>
      </c>
    </row>
    <row r="4" spans="1:9" s="9" customFormat="1" ht="19.5" customHeight="1" x14ac:dyDescent="0.25">
      <c r="A4" s="7"/>
      <c r="B4" s="8">
        <f t="array" ref="B4:H4">DaysAndWeeks+DATE(CalendarYear,12,1)-WEEKDAY(DATE(CalendarYear,12,1),(WeekStart="月曜日")+1)+1</f>
        <v>44164</v>
      </c>
      <c r="C4" s="8">
        <v>44165</v>
      </c>
      <c r="D4" s="8">
        <v>44166</v>
      </c>
      <c r="E4" s="8">
        <v>44167</v>
      </c>
      <c r="F4" s="8">
        <v>44168</v>
      </c>
      <c r="G4" s="8">
        <v>44169</v>
      </c>
      <c r="H4" s="8">
        <v>44170</v>
      </c>
    </row>
    <row r="5" spans="1:9" s="14" customFormat="1" ht="48" customHeight="1" x14ac:dyDescent="0.25">
      <c r="A5" s="12"/>
      <c r="B5" s="13"/>
      <c r="C5" s="13"/>
      <c r="D5" s="13"/>
      <c r="E5" s="13"/>
      <c r="F5" s="13"/>
      <c r="G5" s="13"/>
      <c r="H5" s="13"/>
    </row>
    <row r="6" spans="1:9" s="9" customFormat="1" ht="19.5" customHeight="1" x14ac:dyDescent="0.25">
      <c r="A6" s="7"/>
      <c r="B6" s="17">
        <f t="array" ref="B6:H6">DaysAndWeeks+DATE(CalendarYear,12,1)-WEEKDAY(DATE(CalendarYear,12,1),(WeekStart="月曜日")+1)+8</f>
        <v>44171</v>
      </c>
      <c r="C6" s="17">
        <v>44172</v>
      </c>
      <c r="D6" s="17">
        <v>44173</v>
      </c>
      <c r="E6" s="17">
        <v>44174</v>
      </c>
      <c r="F6" s="17">
        <v>44175</v>
      </c>
      <c r="G6" s="17">
        <v>44176</v>
      </c>
      <c r="H6" s="17">
        <v>44177</v>
      </c>
    </row>
    <row r="7" spans="1:9" s="14" customFormat="1" ht="48" customHeight="1" x14ac:dyDescent="0.25">
      <c r="A7" s="12"/>
      <c r="B7" s="18"/>
      <c r="C7" s="18"/>
      <c r="D7" s="18"/>
      <c r="E7" s="18"/>
      <c r="F7" s="18"/>
      <c r="G7" s="18"/>
      <c r="H7" s="18"/>
    </row>
    <row r="8" spans="1:9" s="9" customFormat="1" ht="19.5" customHeight="1" x14ac:dyDescent="0.25">
      <c r="A8" s="7"/>
      <c r="B8" s="8">
        <f t="array" ref="B8:H8">DaysAndWeeks+DATE(CalendarYear,12,1)-WEEKDAY(DATE(CalendarYear,12,1),(WeekStart="月曜日")+1)+15</f>
        <v>44178</v>
      </c>
      <c r="C8" s="8">
        <v>44179</v>
      </c>
      <c r="D8" s="8">
        <v>44180</v>
      </c>
      <c r="E8" s="8">
        <v>44181</v>
      </c>
      <c r="F8" s="8">
        <v>44182</v>
      </c>
      <c r="G8" s="8">
        <v>44183</v>
      </c>
      <c r="H8" s="8">
        <v>44184</v>
      </c>
    </row>
    <row r="9" spans="1:9" s="14" customFormat="1" ht="48" customHeight="1" x14ac:dyDescent="0.25">
      <c r="A9" s="12"/>
      <c r="B9" s="13"/>
      <c r="C9" s="13"/>
      <c r="D9" s="13"/>
      <c r="E9" s="13"/>
      <c r="F9" s="13"/>
      <c r="G9" s="13"/>
      <c r="H9" s="13"/>
    </row>
    <row r="10" spans="1:9" s="9" customFormat="1" ht="19.5" customHeight="1" x14ac:dyDescent="0.25">
      <c r="A10" s="7"/>
      <c r="B10" s="17">
        <f t="array" ref="B10:H10">DaysAndWeeks+DATE(CalendarYear,12,1)-WEEKDAY(DATE(CalendarYear,12,1),(WeekStart="月曜日")+1)+22</f>
        <v>44185</v>
      </c>
      <c r="C10" s="17">
        <v>44186</v>
      </c>
      <c r="D10" s="17">
        <v>44187</v>
      </c>
      <c r="E10" s="17">
        <v>44188</v>
      </c>
      <c r="F10" s="17">
        <v>44189</v>
      </c>
      <c r="G10" s="17">
        <v>44190</v>
      </c>
      <c r="H10" s="17">
        <v>44191</v>
      </c>
    </row>
    <row r="11" spans="1:9" s="14" customFormat="1" ht="48" customHeight="1" x14ac:dyDescent="0.25">
      <c r="A11" s="12"/>
      <c r="B11" s="18"/>
      <c r="C11" s="18"/>
      <c r="D11" s="18"/>
      <c r="E11" s="18"/>
      <c r="F11" s="18"/>
      <c r="G11" s="18"/>
      <c r="H11" s="18"/>
    </row>
    <row r="12" spans="1:9" s="9" customFormat="1" ht="19.5" customHeight="1" x14ac:dyDescent="0.25">
      <c r="A12" s="7"/>
      <c r="B12" s="8">
        <f t="array" ref="B12:H12">DaysAndWeeks+DATE(CalendarYear,12,1)-WEEKDAY(DATE(CalendarYear,12,1),(WeekStart="月曜日")+1)+29</f>
        <v>44192</v>
      </c>
      <c r="C12" s="8">
        <v>44193</v>
      </c>
      <c r="D12" s="8">
        <v>44194</v>
      </c>
      <c r="E12" s="8">
        <v>44195</v>
      </c>
      <c r="F12" s="8">
        <v>44196</v>
      </c>
      <c r="G12" s="8">
        <v>44197</v>
      </c>
      <c r="H12" s="8">
        <v>44198</v>
      </c>
    </row>
    <row r="13" spans="1:9" s="14" customFormat="1" ht="48" customHeight="1" x14ac:dyDescent="0.25">
      <c r="A13" s="12"/>
      <c r="B13" s="13"/>
      <c r="C13" s="13"/>
      <c r="D13" s="13"/>
      <c r="E13" s="13"/>
      <c r="F13" s="13"/>
      <c r="G13" s="13"/>
      <c r="H13" s="13"/>
    </row>
    <row r="14" spans="1:9" s="9" customFormat="1" ht="19.5" customHeight="1" x14ac:dyDescent="0.25">
      <c r="A14" s="7"/>
      <c r="B14" s="17">
        <f t="array" ref="B14:C14">DaysAndWeeks+DATE(CalendarYear,12,1)-WEEKDAY(DATE(CalendarYear,12,1),(WeekStart="月曜日")+1)+36</f>
        <v>44199</v>
      </c>
      <c r="C14" s="17">
        <v>44200</v>
      </c>
      <c r="D14" s="29" t="s">
        <v>0</v>
      </c>
      <c r="E14" s="29"/>
      <c r="F14" s="29"/>
      <c r="G14" s="29"/>
      <c r="H14" s="29"/>
    </row>
    <row r="15" spans="1:9" s="14" customFormat="1" ht="48" customHeight="1" x14ac:dyDescent="0.25">
      <c r="A15" s="12"/>
      <c r="B15" s="18"/>
      <c r="C15" s="18"/>
      <c r="D15" s="30"/>
      <c r="E15" s="30"/>
      <c r="F15" s="30"/>
      <c r="G15" s="30"/>
      <c r="H15" s="30"/>
    </row>
  </sheetData>
  <mergeCells count="3">
    <mergeCell ref="B2:D2"/>
    <mergeCell ref="D14:H14"/>
    <mergeCell ref="D15:H15"/>
  </mergeCells>
  <phoneticPr fontId="24"/>
  <conditionalFormatting sqref="B12:H12 B14:C14">
    <cfRule type="expression" dxfId="1" priority="2">
      <formula>AND(DAY(B12)&gt;=1,DAY(B12)&lt;=15)</formula>
    </cfRule>
  </conditionalFormatting>
  <conditionalFormatting sqref="B4:G4">
    <cfRule type="expression" dxfId="0" priority="1">
      <formula>DAY(B4)&gt;8</formula>
    </cfRule>
  </conditionalFormatting>
  <dataValidations count="8">
    <dataValidation allowBlank="1" showInputMessage="1" showErrorMessage="1" prompt="曜日は自動的に決定されます" sqref="C3:H3" xr:uid="{00000000-0002-0000-0B00-000000000000}"/>
    <dataValidation allowBlank="1" showInputMessage="1" showErrorMessage="1" prompt="12 月の月間カレンダー" sqref="A1" xr:uid="{00000000-0002-0000-0B00-000001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2:D2" xr:uid="{00000000-0002-0000-0B00-000002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L5 で新しい曜日を選びます。" sqref="B3" xr:uid="{00000000-0002-0000-0B00-000003000000}"/>
    <dataValidation allowBlank="1" showInputMessage="1" prompt="下のセルに毎月のメモを入力します" sqref="D14:H14" xr:uid="{00000000-0002-0000-0B00-000004000000}"/>
    <dataValidation allowBlank="1" showInputMessage="1" prompt="このセルに毎月のメモを入力します" sqref="D15:H15" xr:uid="{00000000-0002-0000-0B00-000005000000}"/>
    <dataValidation allowBlank="1" showInputMessage="1" showErrorMessage="1" prompt="この行と行 7、9、11、13、15 は、一つ上のセルのカレンダー日に関連する毎日のメモを入力するためのセルです。" sqref="B5" xr:uid="{00000000-0002-0000-0B00-000006000000}"/>
    <dataValidation allowBlank="1" showInputMessage="1" showErrorMessage="1" prompt="この行と行 6、8、10、12、14 には、週のカレンダー日が含まれます。このセルの数字が 1 でない場合は、それは前の月の日付のものです。セル D15 にメモを入力します。" sqref="B4" xr:uid="{00000000-0002-0000-0B00-000007000000}"/>
  </dataValidations>
  <printOptions horizontalCentered="1"/>
  <pageMargins left="0.25" right="0.25" top="0.5" bottom="0.5" header="0.3" footer="0.3"/>
  <pageSetup paperSize="9" orientation="landscape" r:id="rId1"/>
  <headerFooter differentFirst="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71af3243-3dd4-4a8d-8c0d-dd76da1f02a5">Not started</Status>
    <MediaServiceKeyPoints xmlns="71af3243-3dd4-4a8d-8c0d-dd76da1f02a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2" ma:contentTypeDescription="Create a new document." ma:contentTypeScope="" ma:versionID="b385d60f68dd989dca1fdc827799d853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1911b479caf7b199da365455750e4572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989070-2BB9-485A-81B5-B87C95231EAC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customXml/itemProps2.xml><?xml version="1.0" encoding="utf-8"?>
<ds:datastoreItem xmlns:ds="http://schemas.openxmlformats.org/officeDocument/2006/customXml" ds:itemID="{1655D909-155C-42C8-83F7-830343AABB2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CBF8EE-0781-4C53-99AB-BFF6C24A73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13</vt:i4>
      </vt:variant>
      <vt:variant>
        <vt:lpstr>名前付き一覧</vt:lpstr>
      </vt:variant>
      <vt:variant>
        <vt:i4>39</vt:i4>
      </vt:variant>
    </vt:vector>
  </HeadingPairs>
  <TitlesOfParts>
    <vt:vector size="52" baseType="lpstr">
      <vt:lpstr>Sheet1</vt:lpstr>
      <vt:lpstr>1 月</vt:lpstr>
      <vt:lpstr>2 月</vt:lpstr>
      <vt:lpstr>3 月</vt:lpstr>
      <vt:lpstr>4 月</vt:lpstr>
      <vt:lpstr>5 月</vt:lpstr>
      <vt:lpstr>6 月</vt:lpstr>
      <vt:lpstr>7 月</vt:lpstr>
      <vt:lpstr>8 月</vt:lpstr>
      <vt:lpstr>9 月</vt:lpstr>
      <vt:lpstr>10 月</vt:lpstr>
      <vt:lpstr>11 月</vt:lpstr>
      <vt:lpstr>12 月</vt:lpstr>
      <vt:lpstr>CalendarYear</vt:lpstr>
      <vt:lpstr>ColumnTitleRegion1..H12.1</vt:lpstr>
      <vt:lpstr>ColumnTitleRegion1..H12.10</vt:lpstr>
      <vt:lpstr>ColumnTitleRegion1..H12.11</vt:lpstr>
      <vt:lpstr>ColumnTitleRegion1..H12.12</vt:lpstr>
      <vt:lpstr>ColumnTitleRegion1..H12.2</vt:lpstr>
      <vt:lpstr>ColumnTitleRegion1..H12.3</vt:lpstr>
      <vt:lpstr>ColumnTitleRegion1..H12.4</vt:lpstr>
      <vt:lpstr>ColumnTitleRegion1..H12.5</vt:lpstr>
      <vt:lpstr>ColumnTitleRegion1..H12.6</vt:lpstr>
      <vt:lpstr>ColumnTitleRegion1..H12.7</vt:lpstr>
      <vt:lpstr>ColumnTitleRegion1..H12.8</vt:lpstr>
      <vt:lpstr>ColumnTitleRegion1..H12.9</vt:lpstr>
      <vt:lpstr>ColumnTitleRegion2..C14.1</vt:lpstr>
      <vt:lpstr>ColumnTitleRegion2..C14.10</vt:lpstr>
      <vt:lpstr>ColumnTitleRegion2..C14.11</vt:lpstr>
      <vt:lpstr>ColumnTitleRegion2..C14.12</vt:lpstr>
      <vt:lpstr>ColumnTitleRegion2..C14.2</vt:lpstr>
      <vt:lpstr>ColumnTitleRegion2..C14.3</vt:lpstr>
      <vt:lpstr>ColumnTitleRegion2..C14.4</vt:lpstr>
      <vt:lpstr>ColumnTitleRegion2..C14.5</vt:lpstr>
      <vt:lpstr>ColumnTitleRegion2..C14.6</vt:lpstr>
      <vt:lpstr>ColumnTitleRegion2..C14.7</vt:lpstr>
      <vt:lpstr>ColumnTitleRegion2..C14.8</vt:lpstr>
      <vt:lpstr>ColumnTitleRegion2..C14.9</vt:lpstr>
      <vt:lpstr>'1 月'!Print_Area</vt:lpstr>
      <vt:lpstr>'10 月'!Print_Area</vt:lpstr>
      <vt:lpstr>'11 月'!Print_Area</vt:lpstr>
      <vt:lpstr>'12 月'!Print_Area</vt:lpstr>
      <vt:lpstr>'2 月'!Print_Area</vt:lpstr>
      <vt:lpstr>'3 月'!Print_Area</vt:lpstr>
      <vt:lpstr>'4 月'!Print_Area</vt:lpstr>
      <vt:lpstr>'5 月'!Print_Area</vt:lpstr>
      <vt:lpstr>'6 月'!Print_Area</vt:lpstr>
      <vt:lpstr>'7 月'!Print_Area</vt:lpstr>
      <vt:lpstr>'8 月'!Print_Area</vt:lpstr>
      <vt:lpstr>'9 月'!Print_Area</vt:lpstr>
      <vt:lpstr>RowTitleRegion1..K3</vt:lpstr>
      <vt:lpstr>WeekStart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/>
  <dcterms:created xsi:type="dcterms:W3CDTF">2019-09-02T20:53:40Z</dcterms:created>
  <dcterms:modified xsi:type="dcterms:W3CDTF">2020-09-06T06:17:57Z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