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ight fusion\DAN Project\"/>
    </mc:Choice>
  </mc:AlternateContent>
  <xr:revisionPtr revIDLastSave="0" documentId="13_ncr:1_{F4DD2FDC-4949-422E-9B3A-7416B85B479C}" xr6:coauthVersionLast="47" xr6:coauthVersionMax="47" xr10:uidLastSave="{00000000-0000-0000-0000-000000000000}"/>
  <bookViews>
    <workbookView xWindow="-108" yWindow="-108" windowWidth="23256" windowHeight="12456" activeTab="2" xr2:uid="{B4BFA12A-F6D5-D14D-8601-1EBB1372B549}"/>
  </bookViews>
  <sheets>
    <sheet name="WA" sheetId="1" r:id="rId1"/>
    <sheet name="QLD" sheetId="4" r:id="rId2"/>
    <sheet name="NSW" sheetId="5" r:id="rId3"/>
    <sheet name="QLD-V-WA" sheetId="2" r:id="rId4"/>
    <sheet name="NSW-V-WA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I3" i="3"/>
  <c r="I4" i="3"/>
  <c r="I5" i="3"/>
  <c r="I6" i="3"/>
  <c r="I7" i="3"/>
  <c r="I8" i="3"/>
  <c r="I9" i="3"/>
  <c r="I10" i="3"/>
  <c r="I11" i="3"/>
  <c r="I12" i="3"/>
  <c r="H58" i="3"/>
  <c r="H44" i="3"/>
  <c r="H30" i="3"/>
  <c r="H16" i="3"/>
  <c r="H59" i="3"/>
  <c r="G58" i="3"/>
  <c r="G44" i="3"/>
  <c r="G30" i="3"/>
  <c r="G16" i="3"/>
  <c r="G59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C58" i="3"/>
  <c r="C44" i="3"/>
  <c r="C30" i="3"/>
  <c r="C16" i="3"/>
  <c r="C59" i="3"/>
  <c r="B59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3" i="5"/>
  <c r="E58" i="5"/>
  <c r="E44" i="5"/>
  <c r="E30" i="5"/>
  <c r="E16" i="5"/>
  <c r="E59" i="5"/>
  <c r="C58" i="5"/>
  <c r="C44" i="5"/>
  <c r="C30" i="5"/>
  <c r="C16" i="5"/>
  <c r="C59" i="5"/>
  <c r="B58" i="5"/>
  <c r="B44" i="5"/>
  <c r="B30" i="5"/>
  <c r="B16" i="5"/>
  <c r="B59" i="5"/>
  <c r="M58" i="3"/>
  <c r="M44" i="3"/>
  <c r="M30" i="3"/>
  <c r="M16" i="3"/>
  <c r="M59" i="3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L58" i="3"/>
  <c r="L44" i="3"/>
  <c r="L30" i="3"/>
  <c r="L16" i="3"/>
  <c r="L59" i="3"/>
  <c r="C44" i="4"/>
  <c r="C30" i="4"/>
  <c r="C16" i="4"/>
  <c r="C59" i="4"/>
  <c r="B30" i="4"/>
  <c r="B44" i="4"/>
  <c r="B58" i="4"/>
  <c r="B5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I58" i="2"/>
  <c r="I44" i="2"/>
  <c r="I30" i="2"/>
  <c r="I16" i="2"/>
  <c r="I59" i="2"/>
  <c r="C16" i="2"/>
  <c r="C30" i="2"/>
  <c r="C44" i="2"/>
  <c r="C58" i="2"/>
  <c r="C59" i="2"/>
  <c r="B16" i="2"/>
  <c r="B30" i="2"/>
  <c r="B44" i="2"/>
  <c r="B58" i="2"/>
  <c r="B59" i="2"/>
  <c r="H58" i="2"/>
  <c r="H44" i="2"/>
  <c r="H30" i="2"/>
  <c r="H16" i="2"/>
  <c r="H59" i="2"/>
  <c r="F58" i="1"/>
  <c r="F5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9" i="1"/>
  <c r="F20" i="1"/>
  <c r="F21" i="1"/>
  <c r="F22" i="1"/>
  <c r="F23" i="1"/>
  <c r="F24" i="1"/>
  <c r="F25" i="1"/>
  <c r="F26" i="1"/>
  <c r="F27" i="1"/>
  <c r="F28" i="1"/>
  <c r="F29" i="1"/>
  <c r="F30" i="1"/>
  <c r="F17" i="1"/>
  <c r="F18" i="1"/>
  <c r="F16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59" i="1"/>
  <c r="D5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59" i="1"/>
  <c r="B59" i="1"/>
  <c r="C58" i="1"/>
  <c r="B58" i="1"/>
  <c r="C44" i="1"/>
  <c r="B44" i="1"/>
  <c r="C30" i="1"/>
  <c r="B30" i="1"/>
  <c r="C16" i="1"/>
  <c r="B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N38" i="1"/>
  <c r="N37" i="1"/>
  <c r="N36" i="1"/>
  <c r="M44" i="1"/>
  <c r="N35" i="1"/>
  <c r="N34" i="1"/>
  <c r="N33" i="1"/>
  <c r="N29" i="1"/>
  <c r="N31" i="1"/>
  <c r="N32" i="1"/>
  <c r="N28" i="1"/>
  <c r="N27" i="1"/>
  <c r="N26" i="1"/>
  <c r="N25" i="1"/>
  <c r="N24" i="1"/>
  <c r="N23" i="1"/>
  <c r="N22" i="1"/>
  <c r="N21" i="1"/>
  <c r="M30" i="1"/>
  <c r="K30" i="1"/>
  <c r="N30" i="1"/>
  <c r="I30" i="1"/>
  <c r="L30" i="1"/>
  <c r="N20" i="1"/>
  <c r="N19" i="1"/>
  <c r="N18" i="1"/>
  <c r="N17" i="1"/>
  <c r="N9" i="1"/>
  <c r="N10" i="1"/>
  <c r="N11" i="1"/>
  <c r="N12" i="1"/>
  <c r="N13" i="1"/>
  <c r="N14" i="1"/>
  <c r="N15" i="1"/>
  <c r="N5" i="1"/>
  <c r="N6" i="1"/>
  <c r="N7" i="1"/>
  <c r="N4" i="1"/>
  <c r="N3" i="1"/>
  <c r="L3" i="1"/>
  <c r="L27" i="1"/>
  <c r="L23" i="1"/>
  <c r="K16" i="1"/>
  <c r="L5" i="1"/>
  <c r="K58" i="1"/>
  <c r="K44" i="1"/>
  <c r="K59" i="1"/>
  <c r="I58" i="1"/>
  <c r="I44" i="1"/>
  <c r="I16" i="1"/>
  <c r="I59" i="1"/>
  <c r="L59" i="1"/>
  <c r="G44" i="1"/>
  <c r="J44" i="1"/>
  <c r="G30" i="1"/>
  <c r="J30" i="1"/>
  <c r="L16" i="1"/>
  <c r="G16" i="1"/>
  <c r="E16" i="1"/>
  <c r="E30" i="1"/>
  <c r="E44" i="1"/>
  <c r="G58" i="1"/>
  <c r="E58" i="1"/>
  <c r="E59" i="1"/>
  <c r="L4" i="1"/>
  <c r="L6" i="1"/>
  <c r="L7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4" i="1"/>
  <c r="L25" i="1"/>
  <c r="L26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L8" i="1"/>
  <c r="H44" i="1"/>
  <c r="H16" i="1"/>
  <c r="J58" i="1"/>
  <c r="L61" i="1"/>
  <c r="L44" i="1"/>
  <c r="J16" i="1"/>
  <c r="H58" i="1"/>
  <c r="H30" i="1"/>
  <c r="L62" i="1"/>
  <c r="G59" i="1"/>
  <c r="H59" i="1"/>
  <c r="J59" i="1"/>
  <c r="L60" i="1"/>
  <c r="N8" i="1"/>
  <c r="M16" i="1"/>
  <c r="N16" i="1"/>
  <c r="L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tc={12FB0A35-5EB1-1341-91CD-855B5AF3669B}</author>
    <author>tc={B8391C98-D23F-1C4F-8276-245BF878F369}</author>
    <author>tc={8AB69A40-3F1E-9245-BF0B-04318D6F467C}</author>
    <author>tc={F6D081E2-7E64-DF46-81B4-3F81EDCFE5B8}</author>
    <author>tc={4872F631-3308-054E-AF0C-CB86A3082823}</author>
    <author>tc={95378D5B-1E89-F940-8161-9A3EF6D6CE80}</author>
    <author>tc={FF26DF0A-B7C4-8B45-ADE1-1F3E3BC9BB27}</author>
    <author>tc={8F55D4EB-1810-3041-84A9-1DDD36278F98}</author>
    <author>tc={D2B761D2-DC9B-D94D-A56C-4603918449E9}</author>
    <author>tc={7C58D280-3925-7F4E-9226-A2B98C9E4095}</author>
    <author>tc={9B30819A-3547-A348-8C02-C5DAB8FB9279}</author>
    <author>tc={8F259613-EFCD-A549-AA3E-C5AAD795B863}</author>
    <author>tc={E2140826-D261-084C-ACA7-23F0B3FBC567}</author>
    <author>tc={78FB7A30-0396-4F40-94D9-8B9481F3E448}</author>
    <author>tc={75BDC6C8-25EB-BB4B-8E11-09409153DC90}</author>
    <author>tc={A5681BF5-980D-5A48-9581-554BEFCD72E6}</author>
    <author>tc={7E351982-7F0D-1E47-9FE7-D161A215BC2E}</author>
    <author>tc={64398045-C016-4B44-BAC3-BC78F83FC1C1}</author>
    <author>tc={936B2A49-05B1-F147-A1ED-C00D5392C3D0}</author>
  </authors>
  <commentList>
    <comment ref="K3" authorId="0" shapeId="0" xr:uid="{12FB0A35-5EB1-1341-91CD-855B5AF366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$30k S2M
</t>
      </text>
    </comment>
    <comment ref="M6" authorId="1" shapeId="0" xr:uid="{B8391C98-D23F-1C4F-8276-245BF878F3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$100k S2M
</t>
      </text>
    </comment>
    <comment ref="M11" authorId="2" shapeId="0" xr:uid="{8AB69A40-3F1E-9245-BF0B-04318D6F46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$106k S2M
</t>
      </text>
    </comment>
    <comment ref="K12" authorId="3" shapeId="0" xr:uid="{F6D081E2-7E64-DF46-81B4-3F81EDCFE5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$65,000 S2M
</t>
      </text>
    </comment>
    <comment ref="M14" authorId="4" shapeId="0" xr:uid="{4872F631-3308-054E-AF0C-CB86A308282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$178k S2M</t>
      </text>
    </comment>
    <comment ref="K18" authorId="5" shapeId="0" xr:uid="{95378D5B-1E89-F940-8161-9A3EF6D6CE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$34k S2M
</t>
      </text>
    </comment>
    <comment ref="M19" authorId="6" shapeId="0" xr:uid="{FF26DF0A-B7C4-8B45-ADE1-1F3E3BC9BB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$56k S2M
</t>
      </text>
    </comment>
    <comment ref="K22" authorId="7" shapeId="0" xr:uid="{8F55D4EB-1810-3041-84A9-1DDD36278F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$53k S2M</t>
      </text>
    </comment>
    <comment ref="M24" authorId="8" shapeId="0" xr:uid="{D2B761D2-DC9B-D94D-A56C-4603918449E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$266k S2M</t>
      </text>
    </comment>
    <comment ref="K26" authorId="9" shapeId="0" xr:uid="{7C58D280-3925-7F4E-9226-A2B98C9E40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$58k S2M
</t>
      </text>
    </comment>
    <comment ref="M26" authorId="10" shapeId="0" xr:uid="{9B30819A-3547-A348-8C02-C5DAB8FB92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$124k S2M</t>
      </text>
    </comment>
    <comment ref="M33" authorId="11" shapeId="0" xr:uid="{8F259613-EFCD-A549-AA3E-C5AAD795B86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$240k S2M</t>
      </text>
    </comment>
    <comment ref="K36" authorId="12" shapeId="0" xr:uid="{E2140826-D261-084C-ACA7-23F0B3F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52k S2M</t>
      </text>
    </comment>
    <comment ref="K37" authorId="13" shapeId="0" xr:uid="{78FB7A30-0396-4F40-94D9-8B9481F3E4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$18k S2M</t>
      </text>
    </comment>
    <comment ref="M38" authorId="14" shapeId="0" xr:uid="{75BDC6C8-25EB-BB4B-8E11-09409153DC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$225k S2M</t>
      </text>
    </comment>
    <comment ref="K41" authorId="15" shapeId="0" xr:uid="{A5681BF5-980D-5A48-9581-554BEFCD72E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$65k S2M</t>
      </text>
    </comment>
    <comment ref="K46" authorId="16" shapeId="0" xr:uid="{7E351982-7F0D-1E47-9FE7-D161A215BC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$156k S2M
</t>
      </text>
    </comment>
    <comment ref="K47" authorId="17" shapeId="0" xr:uid="{64398045-C016-4B44-BAC3-BC78F83FC1C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$70k S2M</t>
      </text>
    </comment>
    <comment ref="K51" authorId="18" shapeId="0" xr:uid="{936B2A49-05B1-F147-A1ED-C00D5392C3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$290k S2M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tc={628A0140-8F3F-3348-AFDE-D3B4D42C5378}</author>
    <author>tc={5667CCD1-495E-8D4F-A6D0-92E442407C22}</author>
  </authors>
  <commentList>
    <comment ref="B3" authorId="0" shapeId="0" xr:uid="{628A0140-8F3F-3348-AFDE-D3B4D42C53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$30k S2M
</t>
      </text>
    </comment>
    <comment ref="B12" authorId="1" shapeId="0" xr:uid="{5667CCD1-495E-8D4F-A6D0-92E442407C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$65,000 S2M
</t>
      </text>
    </comment>
  </commentList>
</comments>
</file>

<file path=xl/sharedStrings.xml><?xml version="1.0" encoding="utf-8"?>
<sst xmlns="http://schemas.openxmlformats.org/spreadsheetml/2006/main" count="521" uniqueCount="84">
  <si>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</si>
  <si>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</si>
  <si>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</si>
  <si>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</si>
  <si>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</si>
  <si>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</si>
  <si>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</si>
  <si>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</si>
  <si>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</si>
  <si>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</si>
  <si>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</si>
  <si>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</si>
  <si>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</si>
  <si>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</si>
  <si>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</si>
  <si>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</si>
  <si>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</si>
  <si>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</si>
  <si>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</si>
  <si>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</si>
  <si>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</si>
  <si>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</si>
  <si>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</si>
  <si>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</si>
  <si>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</si>
  <si>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</si>
  <si>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</si>
  <si>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</si>
  <si>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</si>
  <si>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</si>
  <si>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</si>
  <si>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</si>
  <si>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</si>
  <si>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</si>
  <si>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</si>
  <si>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</si>
  <si>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</si>
  <si>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</si>
  <si>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</si>
  <si>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</si>
  <si>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</si>
  <si>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</si>
  <si>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</si>
  <si>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</si>
  <si>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</si>
  <si>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</si>
  <si>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</si>
  <si>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</si>
  <si>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</si>
  <si>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</si>
  <si>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No</t>
  </si>
  <si>
    <t>Financial Year</t>
  </si>
  <si>
    <t>21/22</t>
  </si>
  <si>
    <t>20/21</t>
  </si>
  <si>
    <t>22/23</t>
  </si>
  <si>
    <t>Week 51</t>
  </si>
  <si>
    <t>Week 52</t>
  </si>
  <si>
    <t>Totals</t>
  </si>
  <si>
    <t>23/24</t>
  </si>
  <si>
    <t>WIC started</t>
  </si>
  <si>
    <t>Brooke and Ruby started</t>
  </si>
  <si>
    <t>Q1 Total</t>
  </si>
  <si>
    <t>Q2 Total</t>
  </si>
  <si>
    <t>Q3 Total</t>
  </si>
  <si>
    <t>Q4</t>
  </si>
  <si>
    <t>Brooke and Ruby finished</t>
  </si>
  <si>
    <t>Variance YOY</t>
  </si>
  <si>
    <t>24/25</t>
  </si>
  <si>
    <t>18/19</t>
  </si>
  <si>
    <t>19/20</t>
  </si>
  <si>
    <t>Civcon started</t>
  </si>
  <si>
    <t>MW rejoins Wormall</t>
  </si>
  <si>
    <t>WA</t>
  </si>
  <si>
    <t>QLD</t>
  </si>
  <si>
    <t>Financial Year 1</t>
  </si>
  <si>
    <t>Financial Year 2</t>
  </si>
  <si>
    <t>Variance</t>
  </si>
  <si>
    <t>NSW</t>
  </si>
  <si>
    <t>Started with BMD QLD</t>
  </si>
  <si>
    <t xml:space="preserve">% of WA </t>
  </si>
  <si>
    <t>Lost Martinus after argument with superintendent</t>
  </si>
  <si>
    <t>WEM and Fulton hogan came on board</t>
  </si>
  <si>
    <t>ATTCALL</t>
  </si>
  <si>
    <t>Financial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</si>
</sst>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6">
    <xf numFmtId="0" fontId="0" fillId="0" borderId="0" xfId="0"/>
    <xf numFmtId="3" fontId="0" fillId="0" borderId="0" xfId="0" applyNumberFormat="1"/>
    <xf numFmtId="0" fontId="1" fillId="0" borderId="1" xfId="0" applyFont="1" applyBorder="1"/>
    <xf numFmtId="10" fontId="1" fillId="2" borderId="1" xfId="0" applyNumberFormat="1" applyFont="1" applyFill="1" applyBorder="1"/>
    <xf numFmtId="0" fontId="0" fillId="0" borderId="2" xfId="0" applyBorder="1"/>
    <xf numFmtId="0" fontId="1" fillId="0" borderId="2" xfId="0" applyFont="1" applyBorder="1"/>
    <xf numFmtId="16" fontId="1" fillId="0" borderId="2" xfId="0" applyNumberFormat="1" applyFont="1" applyBorder="1"/>
    <xf numFmtId="10" fontId="0" fillId="0" borderId="2" xfId="0" applyNumberFormat="1" applyBorder="1"/>
    <xf numFmtId="10" fontId="0" fillId="2" borderId="2" xfId="0" applyNumberFormat="1" applyFill="1" applyBorder="1"/>
    <xf numFmtId="10" fontId="0" fillId="3" borderId="2" xfId="0" applyNumberFormat="1" applyFill="1" applyBorder="1"/>
    <xf numFmtId="0" fontId="1" fillId="0" borderId="3" xfId="0" applyFont="1" applyBorder="1"/>
    <xf numFmtId="10" fontId="0" fillId="0" borderId="3" xfId="0" applyNumberFormat="1" applyBorder="1"/>
    <xf numFmtId="10" fontId="0" fillId="2" borderId="3" xfId="0" applyNumberFormat="1" applyFill="1" applyBorder="1"/>
    <xf numFmtId="10" fontId="0" fillId="3" borderId="3" xfId="0" applyNumberFormat="1" applyFill="1" applyBorder="1"/>
    <xf numFmtId="0" fontId="0" fillId="0" borderId="4" xfId="0" applyBorder="1"/>
    <xf numFmtId="0" fontId="0" fillId="5" borderId="0" xfId="0" applyFill="1"/>
    <xf numFmtId="0" fontId="0" fillId="6" borderId="0" xfId="0" applyFill="1"/>
    <xf numFmtId="0" fontId="0" fillId="0" borderId="5" xfId="0" applyBorder="1"/>
    <xf numFmtId="10" fontId="0" fillId="2" borderId="5" xfId="0" applyNumberFormat="1" applyFill="1" applyBorder="1"/>
    <xf numFmtId="10" fontId="0" fillId="2" borderId="6" xfId="0" applyNumberFormat="1" applyFill="1" applyBorder="1"/>
    <xf numFmtId="0" fontId="0" fillId="4" borderId="4" xfId="0" applyFill="1" applyBorder="1"/>
    <xf numFmtId="10" fontId="0" fillId="2" borderId="4" xfId="0" applyNumberFormat="1" applyFill="1" applyBorder="1"/>
    <xf numFmtId="10" fontId="0" fillId="2" borderId="7" xfId="0" applyNumberFormat="1" applyFill="1" applyBorder="1"/>
    <xf numFmtId="10" fontId="0" fillId="3" borderId="5" xfId="0" applyNumberFormat="1" applyFill="1" applyBorder="1"/>
    <xf numFmtId="0" fontId="0" fillId="6" borderId="4" xfId="0" applyFill="1" applyBorder="1"/>
    <xf numFmtId="10" fontId="0" fillId="3" borderId="4" xfId="0" applyNumberFormat="1" applyFill="1" applyBorder="1"/>
    <xf numFmtId="3" fontId="1" fillId="0" borderId="1" xfId="0" applyNumberFormat="1" applyFont="1" applyBorder="1"/>
    <xf numFmtId="3" fontId="0" fillId="0" borderId="5" xfId="0" applyNumberFormat="1" applyBorder="1"/>
    <xf numFmtId="0" fontId="0" fillId="7" borderId="5" xfId="0" applyFill="1" applyBorder="1"/>
    <xf numFmtId="0" fontId="0" fillId="7" borderId="0" xfId="0" applyFill="1"/>
    <xf numFmtId="10" fontId="0" fillId="0" borderId="0" xfId="0" applyNumberFormat="1"/>
    <xf numFmtId="3" fontId="0" fillId="0" borderId="2" xfId="0" applyNumberFormat="1" applyBorder="1"/>
    <xf numFmtId="10" fontId="1" fillId="0" borderId="3" xfId="0" applyNumberFormat="1" applyFont="1" applyBorder="1"/>
    <xf numFmtId="10" fontId="1" fillId="2" borderId="8" xfId="0" applyNumberFormat="1" applyFont="1" applyFill="1" applyBorder="1"/>
    <xf numFmtId="10" fontId="0" fillId="3" borderId="6" xfId="0" applyNumberFormat="1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8" xfId="0" applyBorder="1"/>
    <xf numFmtId="10" fontId="0" fillId="2" borderId="1" xfId="0" applyNumberFormat="1" applyFill="1" applyBorder="1"/>
    <xf numFmtId="10" fontId="0" fillId="2" borderId="4" xfId="1" applyNumberFormat="1" applyFont="1" applyFill="1" applyBorder="1"/>
    <xf numFmtId="10" fontId="0" fillId="2" borderId="2" xfId="1" applyNumberFormat="1" applyFont="1" applyFill="1" applyBorder="1"/>
    <xf numFmtId="10" fontId="0" fillId="2" borderId="2" xfId="2" applyNumberFormat="1" applyFont="1" applyFill="1" applyBorder="1"/>
    <xf numFmtId="0" fontId="1" fillId="0" borderId="8" xfId="0" applyFont="1" applyBorder="1"/>
    <xf numFmtId="10" fontId="0" fillId="3" borderId="1" xfId="0" applyNumberFormat="1" applyFill="1" applyBorder="1"/>
    <xf numFmtId="10" fontId="0" fillId="3" borderId="5" xfId="1" applyNumberFormat="1" applyFont="1" applyFill="1" applyBorder="1"/>
    <xf numFmtId="0" fontId="0" fillId="0" borderId="3" xfId="0" applyBorder="1"/>
    <xf numFmtId="0" fontId="0" fillId="0" borderId="6" xfId="0" applyBorder="1"/>
    <xf numFmtId="10" fontId="0" fillId="2" borderId="11" xfId="0" applyNumberFormat="1" applyFill="1" applyBorder="1"/>
    <xf numFmtId="0" fontId="0" fillId="0" borderId="12" xfId="0" applyBorder="1"/>
    <xf numFmtId="10" fontId="0" fillId="0" borderId="13" xfId="0" applyNumberFormat="1" applyBorder="1"/>
    <xf numFmtId="0" fontId="0" fillId="8" borderId="2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10" fontId="0" fillId="2" borderId="14" xfId="0" applyNumberFormat="1" applyFill="1" applyBorder="1"/>
    <xf numFmtId="0" fontId="0" fillId="0" borderId="15" xfId="0" applyBorder="1"/>
    <xf numFmtId="10" fontId="0" fillId="2" borderId="16" xfId="0" applyNumberFormat="1" applyFill="1" applyBorder="1"/>
    <xf numFmtId="10" fontId="0" fillId="2" borderId="13" xfId="0" applyNumberFormat="1" applyFill="1" applyBorder="1"/>
    <xf numFmtId="0" fontId="4" fillId="0" borderId="2" xfId="0" applyFont="1" applyBorder="1"/>
    <xf numFmtId="0" fontId="4" fillId="0" borderId="17" xfId="0" applyFont="1" applyBorder="1"/>
    <xf numFmtId="0" fontId="4" fillId="0" borderId="4" xfId="0" applyFont="1" applyBorder="1"/>
    <xf numFmtId="0" fontId="4" fillId="0" borderId="18" xfId="0" applyFont="1" applyBorder="1"/>
    <xf numFmtId="0" fontId="5" fillId="0" borderId="4" xfId="0" applyFont="1" applyBorder="1"/>
    <xf numFmtId="0" fontId="5" fillId="0" borderId="18" xfId="0" applyFont="1" applyBorder="1"/>
    <xf numFmtId="0" fontId="5" fillId="0" borderId="15" xfId="0" applyFont="1" applyBorder="1"/>
    <xf numFmtId="0" fontId="4" fillId="0" borderId="1" xfId="0" applyFont="1" applyBorder="1"/>
    <xf numFmtId="0" fontId="4" fillId="0" borderId="19" xfId="0" applyFont="1" applyBorder="1"/>
    <xf numFmtId="0" fontId="5" fillId="0" borderId="17" xfId="0" applyFont="1" applyBorder="1"/>
    <xf numFmtId="0" fontId="5" fillId="0" borderId="20" xfId="0" applyFont="1" applyBorder="1"/>
    <xf numFmtId="0" fontId="4" fillId="0" borderId="12" xfId="0" applyFont="1" applyBorder="1"/>
    <xf numFmtId="3" fontId="4" fillId="0" borderId="21" xfId="0" applyNumberFormat="1" applyFont="1" applyBorder="1"/>
    <xf numFmtId="0" fontId="5" fillId="0" borderId="0" xfId="0" applyFont="1"/>
    <xf numFmtId="0" fontId="4" fillId="0" borderId="20" xfId="0" applyFont="1" applyBorder="1"/>
    <xf numFmtId="0" fontId="5" fillId="10" borderId="18" xfId="0" applyFont="1" applyFill="1" applyBorder="1"/>
    <xf numFmtId="0" fontId="0" fillId="10" borderId="0" xfId="0" applyFill="1"/>
    <xf numFmtId="0" fontId="4" fillId="0" borderId="0" xfId="0" applyFont="1"/>
    <xf numFmtId="3" fontId="4" fillId="0" borderId="0" xfId="0" applyNumberFormat="1" applyFont="1"/>
    <xf numFmtId="0" fontId="4" fillId="0" borderId="8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16" xfId="0" applyFont="1" applyBorder="1"/>
    <xf numFmtId="3" fontId="4" fillId="0" borderId="25" xfId="0" applyNumberFormat="1" applyFont="1" applyBorder="1"/>
    <xf numFmtId="3" fontId="4" fillId="0" borderId="13" xfId="0" applyNumberFormat="1" applyFont="1" applyBorder="1"/>
    <xf numFmtId="0" fontId="5" fillId="3" borderId="19" xfId="0" applyFont="1" applyFill="1" applyBorder="1"/>
    <xf numFmtId="0" fontId="4" fillId="3" borderId="24" xfId="0" applyFont="1" applyFill="1" applyBorder="1"/>
    <xf numFmtId="0" fontId="4" fillId="3" borderId="26" xfId="0" applyFont="1" applyFill="1" applyBorder="1"/>
    <xf numFmtId="10" fontId="0" fillId="2" borderId="5" xfId="1" applyNumberFormat="1" applyFont="1" applyFill="1" applyBorder="1"/>
    <xf numFmtId="0" fontId="5" fillId="3" borderId="18" xfId="0" applyFont="1" applyFill="1" applyBorder="1"/>
    <xf numFmtId="0" fontId="0" fillId="3" borderId="0" xfId="0" applyFill="1"/>
    <xf numFmtId="0" fontId="5" fillId="9" borderId="18" xfId="0" applyFont="1" applyFill="1" applyBorder="1"/>
    <xf numFmtId="0" fontId="1" fillId="0" borderId="12" xfId="0" applyFont="1" applyBorder="1"/>
    <xf numFmtId="10" fontId="0" fillId="2" borderId="27" xfId="0" applyNumberFormat="1" applyFill="1" applyBorder="1"/>
    <xf numFmtId="0" fontId="4" fillId="2" borderId="26" xfId="0" applyFont="1" applyFill="1" applyBorder="1"/>
    <xf numFmtId="0" fontId="5" fillId="2" borderId="19" xfId="0" applyFont="1" applyFill="1" applyBorder="1"/>
    <xf numFmtId="0" fontId="5" fillId="7" borderId="18" xfId="0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k Kelly" id="{C9E6A2A5-FEE0-2F45-B20D-5921682AC519}" userId="S::mark.kelly@connectresources.com.au::653b2acd-557a-45ec-9ebc-28c846a58f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9-15T00:27:25.27" personId="{C9E6A2A5-FEE0-2F45-B20D-5921682AC519}" id="{12FB0A35-5EB1-1341-91CD-855B5AF3669B}">
    <text xml:space="preserve">Includes $30k S2M
</text>
  </threadedComment>
  <threadedComment ref="M6" dT="2024-08-04T02:31:16.26" personId="{C9E6A2A5-FEE0-2F45-B20D-5921682AC519}" id="{B8391C98-D23F-1C4F-8276-245BF878F369}">
    <text xml:space="preserve">Includes $100k S2M
</text>
  </threadedComment>
  <threadedComment ref="M11" dT="2024-09-01T09:26:47.10" personId="{C9E6A2A5-FEE0-2F45-B20D-5921682AC519}" id="{8AB69A40-3F1E-9245-BF0B-04318D6F467C}">
    <text xml:space="preserve">Includes $106k S2M
</text>
  </threadedComment>
  <threadedComment ref="K12" dT="2023-09-15T00:28:18.39" personId="{C9E6A2A5-FEE0-2F45-B20D-5921682AC519}" id="{F6D081E2-7E64-DF46-81B4-3F81EDCFE5B8}">
    <text xml:space="preserve">Includes $65,000 S2M
</text>
  </threadedComment>
  <threadedComment ref="M14" dT="2024-09-24T03:19:18.33" personId="{C9E6A2A5-FEE0-2F45-B20D-5921682AC519}" id="{4872F631-3308-054E-AF0C-CB86A3082823}">
    <text>Includes $178k S2M</text>
  </threadedComment>
  <threadedComment ref="K18" dT="2023-12-14T04:06:05.99" personId="{C9E6A2A5-FEE0-2F45-B20D-5921682AC519}" id="{95378D5B-1E89-F940-8161-9A3EF6D6CE80}">
    <text xml:space="preserve">Includes $34k S2M
</text>
  </threadedComment>
  <threadedComment ref="M19" dT="2024-10-20T02:15:15.60" personId="{C9E6A2A5-FEE0-2F45-B20D-5921682AC519}" id="{FF26DF0A-B7C4-8B45-ADE1-1F3E3BC9BB27}">
    <text xml:space="preserve">Includes $56k S2M
</text>
  </threadedComment>
  <threadedComment ref="K22" dT="2023-12-14T04:05:50.79" personId="{C9E6A2A5-FEE0-2F45-B20D-5921682AC519}" id="{8F55D4EB-1810-3041-84A9-1DDD36278F98}">
    <text>Includes $53k S2M</text>
  </threadedComment>
  <threadedComment ref="M24" dT="2024-11-24T07:25:10.27" personId="{C9E6A2A5-FEE0-2F45-B20D-5921682AC519}" id="{D2B761D2-DC9B-D94D-A56C-4603918449E9}">
    <text>Includes $266k S2M</text>
  </threadedComment>
  <threadedComment ref="K26" dT="2023-12-17T04:17:16.09" personId="{C9E6A2A5-FEE0-2F45-B20D-5921682AC519}" id="{7C58D280-3925-7F4E-9226-A2B98C9E4095}">
    <text xml:space="preserve">Includes $58k S2M
</text>
  </threadedComment>
  <threadedComment ref="M26" dT="2024-12-08T23:18:27.98" personId="{C9E6A2A5-FEE0-2F45-B20D-5921682AC519}" id="{9B30819A-3547-A348-8C02-C5DAB8FB9279}">
    <text>Includes $124k S2M</text>
  </threadedComment>
  <threadedComment ref="M33" dT="2025-01-27T01:53:42.24" personId="{C9E6A2A5-FEE0-2F45-B20D-5921682AC519}" id="{8F259613-EFCD-A549-AA3E-C5AAD795B863}">
    <text>Includes $240k S2M</text>
  </threadedComment>
  <threadedComment ref="K36" dT="2024-02-16T02:10:19.82" personId="{C9E6A2A5-FEE0-2F45-B20D-5921682AC519}" id="{E2140826-D261-084C-ACA7-23F0B3FBC567}">
    <text>Includes 52k S2M</text>
  </threadedComment>
  <threadedComment ref="K37" dT="2024-02-26T00:36:06.40" personId="{C9E6A2A5-FEE0-2F45-B20D-5921682AC519}" id="{78FB7A30-0396-4F40-94D9-8B9481F3E448}">
    <text>Includes $18k S2M</text>
  </threadedComment>
  <threadedComment ref="M38" dT="2025-03-06T23:31:55.62" personId="{C9E6A2A5-FEE0-2F45-B20D-5921682AC519}" id="{75BDC6C8-25EB-BB4B-8E11-09409153DC90}">
    <text>Includes $225k S2M</text>
  </threadedComment>
  <threadedComment ref="K41" dT="2024-03-25T03:48:17.41" personId="{C9E6A2A5-FEE0-2F45-B20D-5921682AC519}" id="{A5681BF5-980D-5A48-9581-554BEFCD72E6}">
    <text>Includes $65k S2M</text>
  </threadedComment>
  <threadedComment ref="K46" dT="2024-05-25T00:32:21.14" personId="{C9E6A2A5-FEE0-2F45-B20D-5921682AC519}" id="{7E351982-7F0D-1E47-9FE7-D161A215BC2E}">
    <text xml:space="preserve">Includes $156k S2M
</text>
  </threadedComment>
  <threadedComment ref="K47" dT="2024-05-25T00:32:01.07" personId="{C9E6A2A5-FEE0-2F45-B20D-5921682AC519}" id="{64398045-C016-4B44-BAC3-BC78F83FC1C1}">
    <text>Includes $70k S2M</text>
  </threadedComment>
  <threadedComment ref="K51" dT="2024-05-25T00:31:40.47" personId="{C9E6A2A5-FEE0-2F45-B20D-5921682AC519}" id="{936B2A49-05B1-F147-A1ED-C00D5392C3D0}">
    <text xml:space="preserve">Includes $290k S2M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09-15T00:27:25.27" personId="{C9E6A2A5-FEE0-2F45-B20D-5921682AC519}" id="{628A0140-8F3F-3348-AFDE-D3B4D42C5378}">
    <text xml:space="preserve">Includes $30k S2M
</text>
  </threadedComment>
  <threadedComment ref="B12" dT="2023-09-15T00:28:18.39" personId="{C9E6A2A5-FEE0-2F45-B20D-5921682AC519}" id="{5667CCD1-495E-8D4F-A6D0-92E442407C22}">
    <text xml:space="preserve">Includes $65,000 S2M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4BF1-1802-D044-9A18-98E72EF1BF16}">
  <dimension ref="A1:Q62"/>
  <sheetViews>
    <sheetView zoomScale="75" workbookViewId="0">
      <selection activeCell="Q43" sqref="Q43"/>
    </sheetView>
  </sheetViews>
  <sheetFormatPr defaultColWidth="11.19921875" defaultRowHeight="15.6" x14ac:dyDescent="0.3"/>
  <cols>
    <col min="1" max="4" width="14.69921875" customWidth="1"/>
    <col min="5" max="6" width="15" customWidth="1"/>
    <col min="7" max="8" width="15.796875" customWidth="1"/>
    <col min="9" max="10" width="13.296875" customWidth="1"/>
    <col min="12" max="12" width="12.5" style="30" customWidth="1"/>
    <col min="13" max="13" width="11.796875" customWidth="1"/>
    <col min="14" max="14" width="13.69921875" customWidth="1"/>
    <col min="15" max="15" width="10.796875" customWidth="1"/>
    <col min="16" max="16" width="11.796875" customWidth="1"/>
  </cols>
  <sheetData>
    <row r="1" spans="1:16" x14ac:dyDescent="0.3">
      <c r="A1" s="5" t="s">
        <v>51</v>
      </c>
      <c r="B1" s="5" t="s">
        <v>68</v>
      </c>
      <c r="C1" s="5" t="s">
        <v>69</v>
      </c>
      <c r="D1" s="5" t="s">
        <v>66</v>
      </c>
      <c r="E1" s="5" t="s">
        <v>53</v>
      </c>
      <c r="F1" s="5" t="s">
        <v>66</v>
      </c>
      <c r="G1" s="6" t="s">
        <v>52</v>
      </c>
      <c r="H1" s="6" t="s">
        <v>66</v>
      </c>
      <c r="I1" s="5" t="s">
        <v>54</v>
      </c>
      <c r="J1" s="10" t="s">
        <v>66</v>
      </c>
      <c r="K1" s="5" t="s">
        <v>58</v>
      </c>
      <c r="L1" s="32" t="s">
        <v>66</v>
      </c>
      <c r="M1" s="5" t="s">
        <v>67</v>
      </c>
      <c r="N1" s="5" t="s">
        <v>66</v>
      </c>
    </row>
    <row r="2" spans="1:16" x14ac:dyDescent="0.3">
      <c r="A2" s="5" t="s">
        <v>50</v>
      </c>
      <c r="B2" s="5"/>
      <c r="C2" s="5"/>
      <c r="D2" s="5"/>
      <c r="E2" s="4"/>
      <c r="F2" s="4"/>
      <c r="G2" s="4"/>
      <c r="H2" s="7"/>
      <c r="I2" s="4"/>
      <c r="J2" s="11"/>
      <c r="K2" s="4"/>
      <c r="L2" s="11"/>
      <c r="M2" s="4"/>
      <c r="N2" s="4"/>
    </row>
    <row r="3" spans="1:16" x14ac:dyDescent="0.3">
      <c r="A3" s="4" t="s">
        <v>0</v>
      </c>
      <c r="B3" s="4">
        <v>0</v>
      </c>
      <c r="C3" s="4">
        <v>78189</v>
      </c>
      <c r="D3" s="8" t="e">
        <f>SUM(C3/B3)</f>
        <v>#DIV/0!</v>
      </c>
      <c r="E3" s="4">
        <v>110516</v>
      </c>
      <c r="F3" s="8">
        <f>SUM(E3/C3)</f>
        <v>1.4134469042960007</v>
      </c>
      <c r="G3" s="4">
        <v>300333</v>
      </c>
      <c r="H3" s="8">
        <f>SUM(G3/E3)</f>
        <v>2.7175522096348042</v>
      </c>
      <c r="I3" s="4">
        <v>451859</v>
      </c>
      <c r="J3" s="12">
        <f>SUM(I3/G3)</f>
        <v>1.5045266420939425</v>
      </c>
      <c r="K3" s="4">
        <v>481806</v>
      </c>
      <c r="L3" s="12">
        <f>SUM(K3/I3)</f>
        <v>1.0662750990906456</v>
      </c>
      <c r="M3" s="4">
        <v>868752</v>
      </c>
      <c r="N3" s="8">
        <f>SUM(M3/K3)</f>
        <v>1.8031157768894535</v>
      </c>
    </row>
    <row r="4" spans="1:16" x14ac:dyDescent="0.3">
      <c r="A4" s="4" t="s">
        <v>1</v>
      </c>
      <c r="B4" s="4">
        <v>0</v>
      </c>
      <c r="C4" s="4">
        <v>81932</v>
      </c>
      <c r="D4" s="8" t="e">
        <f t="shared" ref="D4:D57" si="0">SUM(C4/B4)</f>
        <v>#DIV/0!</v>
      </c>
      <c r="E4" s="4">
        <v>143240</v>
      </c>
      <c r="F4" s="8">
        <f t="shared" ref="F4:F15" si="1">SUM(E4/C4)</f>
        <v>1.74827906068447</v>
      </c>
      <c r="G4" s="4">
        <v>263840</v>
      </c>
      <c r="H4" s="8">
        <f t="shared" ref="H4:H59" si="2">SUM(G4/E4)</f>
        <v>1.8419435911756492</v>
      </c>
      <c r="I4" s="4">
        <v>430144</v>
      </c>
      <c r="J4" s="12">
        <f t="shared" ref="J4:L59" si="3">SUM(I4/G4)</f>
        <v>1.6303214069132808</v>
      </c>
      <c r="K4" s="4">
        <v>449000</v>
      </c>
      <c r="L4" s="12">
        <f t="shared" ref="L4:L59" si="4">SUM(K4/I4)</f>
        <v>1.0438364826662698</v>
      </c>
      <c r="M4" s="4">
        <v>830187</v>
      </c>
      <c r="N4" s="8">
        <f>SUM(M4/K4)</f>
        <v>1.8489688195991092</v>
      </c>
    </row>
    <row r="5" spans="1:16" x14ac:dyDescent="0.3">
      <c r="A5" s="4" t="s">
        <v>2</v>
      </c>
      <c r="B5" s="4">
        <v>0</v>
      </c>
      <c r="C5" s="4">
        <v>75145</v>
      </c>
      <c r="D5" s="8" t="e">
        <f t="shared" si="0"/>
        <v>#DIV/0!</v>
      </c>
      <c r="E5" s="4">
        <v>144700</v>
      </c>
      <c r="F5" s="8">
        <f t="shared" si="1"/>
        <v>1.9256104863929735</v>
      </c>
      <c r="G5" s="4">
        <v>255863</v>
      </c>
      <c r="H5" s="8">
        <f t="shared" si="2"/>
        <v>1.768230822391154</v>
      </c>
      <c r="I5" s="4">
        <v>391566</v>
      </c>
      <c r="J5" s="12">
        <f t="shared" si="3"/>
        <v>1.5303736765378346</v>
      </c>
      <c r="K5" s="4">
        <v>463327</v>
      </c>
      <c r="L5" s="12">
        <f>SUM(K5/I5)</f>
        <v>1.1832666779035974</v>
      </c>
      <c r="M5" s="4">
        <v>814268</v>
      </c>
      <c r="N5" s="8">
        <f t="shared" ref="N5:N29" si="5">SUM(M5/K5)</f>
        <v>1.7574369721600511</v>
      </c>
      <c r="O5" s="15"/>
      <c r="P5" t="s">
        <v>59</v>
      </c>
    </row>
    <row r="6" spans="1:16" x14ac:dyDescent="0.3">
      <c r="A6" s="4" t="s">
        <v>3</v>
      </c>
      <c r="B6" s="4">
        <v>0</v>
      </c>
      <c r="C6" s="4">
        <v>62038</v>
      </c>
      <c r="D6" s="8" t="e">
        <f t="shared" si="0"/>
        <v>#DIV/0!</v>
      </c>
      <c r="E6" s="4">
        <v>177214</v>
      </c>
      <c r="F6" s="8">
        <f t="shared" si="1"/>
        <v>2.8565395402817626</v>
      </c>
      <c r="G6" s="4">
        <v>259732</v>
      </c>
      <c r="H6" s="8">
        <f t="shared" si="2"/>
        <v>1.465640412157053</v>
      </c>
      <c r="I6" s="4">
        <v>414821</v>
      </c>
      <c r="J6" s="12">
        <f t="shared" si="3"/>
        <v>1.5971116381500932</v>
      </c>
      <c r="K6" s="31">
        <v>455409</v>
      </c>
      <c r="L6" s="12">
        <f t="shared" si="4"/>
        <v>1.0978446124955101</v>
      </c>
      <c r="M6" s="4">
        <v>857614</v>
      </c>
      <c r="N6" s="8">
        <f t="shared" si="5"/>
        <v>1.8831731476540867</v>
      </c>
      <c r="O6" s="16"/>
      <c r="P6" t="s">
        <v>60</v>
      </c>
    </row>
    <row r="7" spans="1:16" x14ac:dyDescent="0.3">
      <c r="A7" s="4" t="s">
        <v>4</v>
      </c>
      <c r="B7" s="4">
        <v>0</v>
      </c>
      <c r="C7" s="4">
        <v>64254</v>
      </c>
      <c r="D7" s="8" t="e">
        <f t="shared" si="0"/>
        <v>#DIV/0!</v>
      </c>
      <c r="E7" s="4">
        <v>181862</v>
      </c>
      <c r="F7" s="8">
        <f t="shared" si="1"/>
        <v>2.8303607557506147</v>
      </c>
      <c r="G7" s="4">
        <v>267727</v>
      </c>
      <c r="H7" s="8">
        <f t="shared" si="2"/>
        <v>1.472143713365079</v>
      </c>
      <c r="I7" s="4">
        <v>387806</v>
      </c>
      <c r="J7" s="12">
        <f t="shared" si="3"/>
        <v>1.4485128507770975</v>
      </c>
      <c r="K7" s="4">
        <v>460000</v>
      </c>
      <c r="L7" s="12">
        <f t="shared" si="4"/>
        <v>1.1861600903544556</v>
      </c>
      <c r="M7" s="4">
        <v>777033</v>
      </c>
      <c r="N7" s="8">
        <f t="shared" si="5"/>
        <v>1.6892021739130434</v>
      </c>
      <c r="O7" s="29"/>
      <c r="P7" t="s">
        <v>65</v>
      </c>
    </row>
    <row r="8" spans="1:16" x14ac:dyDescent="0.3">
      <c r="A8" s="4" t="s">
        <v>5</v>
      </c>
      <c r="B8" s="4">
        <v>0</v>
      </c>
      <c r="C8" s="4">
        <v>54341</v>
      </c>
      <c r="D8" s="8" t="e">
        <f t="shared" si="0"/>
        <v>#DIV/0!</v>
      </c>
      <c r="E8" s="4">
        <v>176305</v>
      </c>
      <c r="F8" s="8">
        <f t="shared" si="1"/>
        <v>3.2444194990890858</v>
      </c>
      <c r="G8" s="4">
        <v>272899</v>
      </c>
      <c r="H8" s="8">
        <f t="shared" si="2"/>
        <v>1.5478800941550155</v>
      </c>
      <c r="I8" s="4">
        <v>375102</v>
      </c>
      <c r="J8" s="12">
        <f t="shared" si="3"/>
        <v>1.3745085178032899</v>
      </c>
      <c r="K8" s="4">
        <v>460000</v>
      </c>
      <c r="L8" s="12">
        <f t="shared" si="4"/>
        <v>1.2263331040623617</v>
      </c>
      <c r="M8" s="4">
        <v>765684</v>
      </c>
      <c r="N8" s="8">
        <f t="shared" si="5"/>
        <v>1.6645304347826086</v>
      </c>
      <c r="O8" s="52"/>
      <c r="P8" t="s">
        <v>70</v>
      </c>
    </row>
    <row r="9" spans="1:16" x14ac:dyDescent="0.3">
      <c r="A9" s="4" t="s">
        <v>6</v>
      </c>
      <c r="B9" s="4">
        <v>0</v>
      </c>
      <c r="C9" s="4">
        <v>68689</v>
      </c>
      <c r="D9" s="8" t="e">
        <f t="shared" si="0"/>
        <v>#DIV/0!</v>
      </c>
      <c r="E9" s="4">
        <v>200228</v>
      </c>
      <c r="F9" s="8">
        <f t="shared" si="1"/>
        <v>2.9149936671082708</v>
      </c>
      <c r="G9" s="4">
        <v>258725</v>
      </c>
      <c r="H9" s="8">
        <f t="shared" si="2"/>
        <v>1.2921519467806701</v>
      </c>
      <c r="I9" s="4">
        <v>394405</v>
      </c>
      <c r="J9" s="12">
        <f t="shared" si="3"/>
        <v>1.5244178181466808</v>
      </c>
      <c r="K9" s="4">
        <v>432954</v>
      </c>
      <c r="L9" s="12">
        <f t="shared" si="4"/>
        <v>1.0977396331182414</v>
      </c>
      <c r="M9" s="4">
        <v>818674</v>
      </c>
      <c r="N9" s="8">
        <f t="shared" si="5"/>
        <v>1.8909029596677707</v>
      </c>
      <c r="O9" s="54"/>
      <c r="P9" t="s">
        <v>71</v>
      </c>
    </row>
    <row r="10" spans="1:16" x14ac:dyDescent="0.3">
      <c r="A10" s="4" t="s">
        <v>7</v>
      </c>
      <c r="B10" s="4">
        <v>0</v>
      </c>
      <c r="C10" s="4">
        <v>72357</v>
      </c>
      <c r="D10" s="8" t="e">
        <f t="shared" si="0"/>
        <v>#DIV/0!</v>
      </c>
      <c r="E10" s="4">
        <v>210752</v>
      </c>
      <c r="F10" s="8">
        <f t="shared" si="1"/>
        <v>2.912669126691267</v>
      </c>
      <c r="G10" s="4">
        <v>304306</v>
      </c>
      <c r="H10" s="8">
        <f t="shared" si="2"/>
        <v>1.4439056331612512</v>
      </c>
      <c r="I10" s="4">
        <v>425835</v>
      </c>
      <c r="J10" s="12">
        <f t="shared" si="3"/>
        <v>1.3993644555151723</v>
      </c>
      <c r="K10" s="4">
        <v>510159</v>
      </c>
      <c r="L10" s="12">
        <f t="shared" si="4"/>
        <v>1.198020359998591</v>
      </c>
      <c r="M10" s="4">
        <v>785956</v>
      </c>
      <c r="N10" s="8">
        <f t="shared" si="5"/>
        <v>1.5406098882897292</v>
      </c>
    </row>
    <row r="11" spans="1:16" x14ac:dyDescent="0.3">
      <c r="A11" s="4" t="s">
        <v>8</v>
      </c>
      <c r="B11" s="4">
        <v>0</v>
      </c>
      <c r="C11" s="4">
        <v>86085</v>
      </c>
      <c r="D11" s="8" t="e">
        <f t="shared" si="0"/>
        <v>#DIV/0!</v>
      </c>
      <c r="E11" s="4">
        <v>237339</v>
      </c>
      <c r="F11" s="8">
        <f t="shared" si="1"/>
        <v>2.7570308416100366</v>
      </c>
      <c r="G11" s="4">
        <v>340149</v>
      </c>
      <c r="H11" s="8">
        <f t="shared" si="2"/>
        <v>1.4331778595173992</v>
      </c>
      <c r="I11" s="4">
        <v>430837</v>
      </c>
      <c r="J11" s="12">
        <f t="shared" si="3"/>
        <v>1.266612572725482</v>
      </c>
      <c r="K11" s="4">
        <v>447826</v>
      </c>
      <c r="L11" s="12">
        <f t="shared" si="4"/>
        <v>1.0394325464154657</v>
      </c>
      <c r="M11" s="4">
        <v>926708</v>
      </c>
      <c r="N11" s="8">
        <f t="shared" si="5"/>
        <v>2.0693483629802647</v>
      </c>
    </row>
    <row r="12" spans="1:16" x14ac:dyDescent="0.3">
      <c r="A12" s="4" t="s">
        <v>9</v>
      </c>
      <c r="B12" s="4">
        <v>3678</v>
      </c>
      <c r="C12" s="4">
        <v>101465</v>
      </c>
      <c r="D12" s="8">
        <f t="shared" si="0"/>
        <v>27.587003806416529</v>
      </c>
      <c r="E12" s="4">
        <v>212794</v>
      </c>
      <c r="F12" s="8">
        <f t="shared" si="1"/>
        <v>2.0972157886956095</v>
      </c>
      <c r="G12" s="4">
        <v>369400</v>
      </c>
      <c r="H12" s="9">
        <f t="shared" si="2"/>
        <v>1.735951201631625</v>
      </c>
      <c r="I12" s="4">
        <v>429545</v>
      </c>
      <c r="J12" s="12">
        <f t="shared" si="3"/>
        <v>1.1628180833784516</v>
      </c>
      <c r="K12" s="4">
        <v>522733</v>
      </c>
      <c r="L12" s="12">
        <f t="shared" si="4"/>
        <v>1.2169458380379239</v>
      </c>
      <c r="M12" s="4">
        <v>820356</v>
      </c>
      <c r="N12" s="8">
        <f t="shared" si="5"/>
        <v>1.5693595009306855</v>
      </c>
    </row>
    <row r="13" spans="1:16" x14ac:dyDescent="0.3">
      <c r="A13" s="4" t="s">
        <v>10</v>
      </c>
      <c r="B13" s="4">
        <v>6676</v>
      </c>
      <c r="C13" s="4">
        <v>85344</v>
      </c>
      <c r="D13" s="8">
        <f t="shared" si="0"/>
        <v>12.78370281605752</v>
      </c>
      <c r="E13" s="4">
        <v>196874</v>
      </c>
      <c r="F13" s="8">
        <f t="shared" si="1"/>
        <v>2.306828833895763</v>
      </c>
      <c r="G13" s="4">
        <v>392742</v>
      </c>
      <c r="H13" s="8">
        <f t="shared" si="2"/>
        <v>1.9948901327752775</v>
      </c>
      <c r="I13" s="4">
        <v>454347</v>
      </c>
      <c r="J13" s="12">
        <f t="shared" si="3"/>
        <v>1.1568587011320408</v>
      </c>
      <c r="K13" s="4">
        <v>473803</v>
      </c>
      <c r="L13" s="12">
        <f t="shared" si="4"/>
        <v>1.042821896039811</v>
      </c>
      <c r="M13" s="4">
        <v>898985</v>
      </c>
      <c r="N13" s="8">
        <f t="shared" si="5"/>
        <v>1.8973814011308496</v>
      </c>
    </row>
    <row r="14" spans="1:16" x14ac:dyDescent="0.3">
      <c r="A14" s="4" t="s">
        <v>11</v>
      </c>
      <c r="B14" s="4">
        <v>10917.03</v>
      </c>
      <c r="C14" s="4">
        <v>83891</v>
      </c>
      <c r="D14" s="8">
        <f t="shared" si="0"/>
        <v>7.684415999589632</v>
      </c>
      <c r="E14" s="4">
        <v>224034</v>
      </c>
      <c r="F14" s="8">
        <f t="shared" si="1"/>
        <v>2.6705367679488861</v>
      </c>
      <c r="G14" s="4">
        <v>370753</v>
      </c>
      <c r="H14" s="8">
        <f t="shared" si="2"/>
        <v>1.6548961318371318</v>
      </c>
      <c r="I14" s="4">
        <v>306000</v>
      </c>
      <c r="J14" s="13">
        <f t="shared" si="3"/>
        <v>0.8253473336695859</v>
      </c>
      <c r="K14" s="4">
        <v>473531</v>
      </c>
      <c r="L14" s="12">
        <f t="shared" si="4"/>
        <v>1.5474869281045751</v>
      </c>
      <c r="M14" s="4">
        <v>1077856</v>
      </c>
      <c r="N14" s="8">
        <f t="shared" si="5"/>
        <v>2.2762100052583674</v>
      </c>
    </row>
    <row r="15" spans="1:16" ht="16.2" thickBot="1" x14ac:dyDescent="0.35">
      <c r="A15" s="17" t="s">
        <v>12</v>
      </c>
      <c r="B15" s="4">
        <v>18860</v>
      </c>
      <c r="C15" s="17">
        <v>72179</v>
      </c>
      <c r="D15" s="18">
        <f t="shared" si="0"/>
        <v>3.8270943796394485</v>
      </c>
      <c r="E15" s="17">
        <v>195215</v>
      </c>
      <c r="F15" s="18">
        <f t="shared" si="1"/>
        <v>2.7045955194724227</v>
      </c>
      <c r="G15" s="17">
        <v>349234</v>
      </c>
      <c r="H15" s="18">
        <f t="shared" si="2"/>
        <v>1.7889711343902877</v>
      </c>
      <c r="I15" s="17">
        <v>449073</v>
      </c>
      <c r="J15" s="19">
        <f t="shared" si="3"/>
        <v>1.2858799544145185</v>
      </c>
      <c r="K15" s="17">
        <v>480002</v>
      </c>
      <c r="L15" s="19">
        <f t="shared" si="4"/>
        <v>1.0688729894694182</v>
      </c>
      <c r="M15" s="17">
        <v>895729</v>
      </c>
      <c r="N15" s="8">
        <f t="shared" si="5"/>
        <v>1.8660943079403836</v>
      </c>
    </row>
    <row r="16" spans="1:16" ht="16.2" thickBot="1" x14ac:dyDescent="0.35">
      <c r="A16" s="2" t="s">
        <v>61</v>
      </c>
      <c r="B16" s="2">
        <f>SUM(B3:B15)</f>
        <v>40131.03</v>
      </c>
      <c r="C16" s="2">
        <f>SUM(C3:C15)</f>
        <v>985909</v>
      </c>
      <c r="D16" s="55">
        <f t="shared" si="0"/>
        <v>24.567248834629961</v>
      </c>
      <c r="E16" s="2">
        <f>SUM(E3:E15)</f>
        <v>2411073</v>
      </c>
      <c r="F16" s="55">
        <f>SUM(E16/C16)</f>
        <v>2.4455330055816509</v>
      </c>
      <c r="G16" s="2">
        <f>SUM(G3:G15)</f>
        <v>4005703</v>
      </c>
      <c r="H16" s="3">
        <f t="shared" si="2"/>
        <v>1.6613777351411592</v>
      </c>
      <c r="I16" s="2">
        <f>SUM(I3:I15)</f>
        <v>5341340</v>
      </c>
      <c r="J16" s="3">
        <f t="shared" si="3"/>
        <v>1.3334338566788402</v>
      </c>
      <c r="K16" s="2">
        <f>SUM(K3:K15)</f>
        <v>6110550</v>
      </c>
      <c r="L16" s="33">
        <f t="shared" si="3"/>
        <v>1.144010678968199</v>
      </c>
      <c r="M16" s="38">
        <f>SUM(M3:M15)</f>
        <v>11137802</v>
      </c>
      <c r="N16" s="39">
        <f>SUM(M16/K16)</f>
        <v>1.8227167767222263</v>
      </c>
    </row>
    <row r="17" spans="1:17" x14ac:dyDescent="0.3">
      <c r="A17" s="14" t="s">
        <v>13</v>
      </c>
      <c r="B17" s="4">
        <v>16811</v>
      </c>
      <c r="C17" s="14">
        <v>76755</v>
      </c>
      <c r="D17" s="21">
        <f t="shared" si="0"/>
        <v>4.5657605139491997</v>
      </c>
      <c r="E17" s="20">
        <v>209323</v>
      </c>
      <c r="F17" s="21">
        <f>SUM(E17/C17)</f>
        <v>2.7271578398801379</v>
      </c>
      <c r="G17" s="14">
        <v>388586</v>
      </c>
      <c r="H17" s="21">
        <f t="shared" si="2"/>
        <v>1.8563941850632755</v>
      </c>
      <c r="I17" s="14">
        <v>531601</v>
      </c>
      <c r="J17" s="22">
        <f t="shared" si="3"/>
        <v>1.3680395073420042</v>
      </c>
      <c r="K17" s="14">
        <v>545339</v>
      </c>
      <c r="L17" s="22">
        <f t="shared" si="4"/>
        <v>1.025842690288393</v>
      </c>
      <c r="M17" s="14">
        <v>903813</v>
      </c>
      <c r="N17" s="40">
        <f t="shared" si="5"/>
        <v>1.657341580191404</v>
      </c>
    </row>
    <row r="18" spans="1:17" x14ac:dyDescent="0.3">
      <c r="A18" s="4" t="s">
        <v>14</v>
      </c>
      <c r="B18" s="4">
        <v>23812</v>
      </c>
      <c r="C18" s="4">
        <v>66425</v>
      </c>
      <c r="D18" s="8">
        <f t="shared" si="0"/>
        <v>2.7895598857718795</v>
      </c>
      <c r="E18" s="4">
        <v>249426</v>
      </c>
      <c r="F18" s="8">
        <f t="shared" ref="F18" si="6">SUM(E18/C18)</f>
        <v>3.7550018818216033</v>
      </c>
      <c r="G18" s="4">
        <v>436715</v>
      </c>
      <c r="H18" s="8">
        <f t="shared" si="2"/>
        <v>1.7508800205271302</v>
      </c>
      <c r="I18" s="4">
        <v>575810</v>
      </c>
      <c r="J18" s="12">
        <f t="shared" si="3"/>
        <v>1.3185029137996176</v>
      </c>
      <c r="K18" s="4">
        <v>648701</v>
      </c>
      <c r="L18" s="12">
        <f t="shared" si="4"/>
        <v>1.1265886316666955</v>
      </c>
      <c r="M18" s="4">
        <v>969705</v>
      </c>
      <c r="N18" s="41">
        <f t="shared" si="5"/>
        <v>1.494841228855821</v>
      </c>
    </row>
    <row r="19" spans="1:17" x14ac:dyDescent="0.3">
      <c r="A19" s="4" t="s">
        <v>15</v>
      </c>
      <c r="B19" s="4">
        <v>19601</v>
      </c>
      <c r="C19" s="4">
        <v>68604</v>
      </c>
      <c r="D19" s="8">
        <f t="shared" si="0"/>
        <v>3.5000255089026071</v>
      </c>
      <c r="E19" s="4">
        <v>247956</v>
      </c>
      <c r="F19" s="8">
        <f>SUM(E19/C19)</f>
        <v>3.6143082036032883</v>
      </c>
      <c r="G19" s="4">
        <v>436327</v>
      </c>
      <c r="H19" s="8">
        <f t="shared" si="2"/>
        <v>1.7596952685153817</v>
      </c>
      <c r="I19" s="4">
        <v>572524</v>
      </c>
      <c r="J19" s="12">
        <f t="shared" si="3"/>
        <v>1.3121443321178841</v>
      </c>
      <c r="K19" s="4">
        <v>555911</v>
      </c>
      <c r="L19" s="13">
        <f t="shared" si="4"/>
        <v>0.97098287582703957</v>
      </c>
      <c r="M19" s="4">
        <v>1108085</v>
      </c>
      <c r="N19" s="42">
        <f t="shared" si="5"/>
        <v>1.9932777009269469</v>
      </c>
    </row>
    <row r="20" spans="1:17" x14ac:dyDescent="0.3">
      <c r="A20" s="4" t="s">
        <v>16</v>
      </c>
      <c r="B20" s="4">
        <v>39921</v>
      </c>
      <c r="C20" s="4">
        <v>67892</v>
      </c>
      <c r="D20" s="8">
        <f t="shared" si="0"/>
        <v>1.7006588011322361</v>
      </c>
      <c r="E20" s="4">
        <v>230200</v>
      </c>
      <c r="F20" s="8">
        <f t="shared" ref="F20:F30" si="7">SUM(E20/C20)</f>
        <v>3.3906793142049136</v>
      </c>
      <c r="G20" s="4">
        <v>411768</v>
      </c>
      <c r="H20" s="8">
        <f t="shared" si="2"/>
        <v>1.7887402258905301</v>
      </c>
      <c r="I20" s="4">
        <v>577928</v>
      </c>
      <c r="J20" s="12">
        <f t="shared" si="3"/>
        <v>1.4035282003458258</v>
      </c>
      <c r="K20" s="4">
        <v>569373</v>
      </c>
      <c r="L20" s="13">
        <f t="shared" si="4"/>
        <v>0.98519711798009446</v>
      </c>
      <c r="M20" s="4">
        <v>1160663</v>
      </c>
      <c r="N20" s="8">
        <f t="shared" si="5"/>
        <v>2.0384932197346908</v>
      </c>
    </row>
    <row r="21" spans="1:17" x14ac:dyDescent="0.3">
      <c r="A21" s="4" t="s">
        <v>17</v>
      </c>
      <c r="B21" s="4">
        <v>33094</v>
      </c>
      <c r="C21" s="4">
        <v>77315</v>
      </c>
      <c r="D21" s="8">
        <f t="shared" si="0"/>
        <v>2.3362240889587236</v>
      </c>
      <c r="E21" s="4">
        <v>249537</v>
      </c>
      <c r="F21" s="8">
        <f t="shared" si="7"/>
        <v>3.227536700510897</v>
      </c>
      <c r="G21" s="4">
        <v>426292</v>
      </c>
      <c r="H21" s="8">
        <f t="shared" si="2"/>
        <v>1.7083318305501789</v>
      </c>
      <c r="I21" s="4">
        <v>570140</v>
      </c>
      <c r="J21" s="12">
        <f t="shared" si="3"/>
        <v>1.3374400645566888</v>
      </c>
      <c r="K21" s="4">
        <v>558412</v>
      </c>
      <c r="L21" s="13">
        <f t="shared" si="4"/>
        <v>0.97942961377907178</v>
      </c>
      <c r="M21" s="4">
        <v>1166720</v>
      </c>
      <c r="N21" s="8">
        <f t="shared" si="5"/>
        <v>2.0893533806580087</v>
      </c>
    </row>
    <row r="22" spans="1:17" x14ac:dyDescent="0.3">
      <c r="A22" s="4" t="s">
        <v>18</v>
      </c>
      <c r="B22" s="4">
        <v>32331</v>
      </c>
      <c r="C22" s="4">
        <v>79888</v>
      </c>
      <c r="D22" s="8">
        <f t="shared" si="0"/>
        <v>2.4709412019424084</v>
      </c>
      <c r="E22" s="4">
        <v>265325</v>
      </c>
      <c r="F22" s="8">
        <f t="shared" si="7"/>
        <v>3.3212121970759063</v>
      </c>
      <c r="G22" s="4">
        <v>452840</v>
      </c>
      <c r="H22" s="8">
        <f t="shared" si="2"/>
        <v>1.7067370206350703</v>
      </c>
      <c r="I22" s="4">
        <v>599617</v>
      </c>
      <c r="J22" s="12">
        <f t="shared" si="3"/>
        <v>1.3241255189470895</v>
      </c>
      <c r="K22" s="4">
        <v>650670</v>
      </c>
      <c r="L22" s="12">
        <f t="shared" si="4"/>
        <v>1.0851426827458195</v>
      </c>
      <c r="M22" s="4">
        <v>1247494</v>
      </c>
      <c r="N22" s="41">
        <f t="shared" si="5"/>
        <v>1.9172453009974335</v>
      </c>
    </row>
    <row r="23" spans="1:17" x14ac:dyDescent="0.3">
      <c r="A23" s="4" t="s">
        <v>19</v>
      </c>
      <c r="B23" s="4">
        <v>33286</v>
      </c>
      <c r="C23" s="4">
        <v>78845</v>
      </c>
      <c r="D23" s="8">
        <f t="shared" si="0"/>
        <v>2.3687135732740492</v>
      </c>
      <c r="E23" s="4">
        <v>267397</v>
      </c>
      <c r="F23" s="8">
        <f t="shared" si="7"/>
        <v>3.391426215993405</v>
      </c>
      <c r="G23" s="4">
        <v>464807</v>
      </c>
      <c r="H23" s="8">
        <f t="shared" si="2"/>
        <v>1.7382655751560414</v>
      </c>
      <c r="I23" s="4">
        <v>628660</v>
      </c>
      <c r="J23" s="12">
        <f t="shared" si="3"/>
        <v>1.3525183570815413</v>
      </c>
      <c r="K23" s="4">
        <v>594568</v>
      </c>
      <c r="L23" s="13">
        <f t="shared" si="4"/>
        <v>0.94577036872077114</v>
      </c>
      <c r="M23" s="4">
        <v>1342305</v>
      </c>
      <c r="N23" s="41">
        <f t="shared" si="5"/>
        <v>2.2576139314594799</v>
      </c>
    </row>
    <row r="24" spans="1:17" x14ac:dyDescent="0.3">
      <c r="A24" s="4" t="s">
        <v>20</v>
      </c>
      <c r="B24" s="4">
        <v>36498</v>
      </c>
      <c r="C24" s="4">
        <v>102413</v>
      </c>
      <c r="D24" s="8">
        <f t="shared" si="0"/>
        <v>2.8059893692805087</v>
      </c>
      <c r="E24" s="4">
        <v>289796</v>
      </c>
      <c r="F24" s="8">
        <f t="shared" si="7"/>
        <v>2.8296798258033649</v>
      </c>
      <c r="G24" s="4">
        <v>481028</v>
      </c>
      <c r="H24" s="8">
        <f t="shared" si="2"/>
        <v>1.6598848845394691</v>
      </c>
      <c r="I24" s="4">
        <v>637256</v>
      </c>
      <c r="J24" s="12">
        <f t="shared" si="3"/>
        <v>1.3247794307192098</v>
      </c>
      <c r="K24" s="4">
        <v>597349</v>
      </c>
      <c r="L24" s="13">
        <f t="shared" si="4"/>
        <v>0.93737681559687158</v>
      </c>
      <c r="M24" s="4">
        <v>1539388</v>
      </c>
      <c r="N24" s="41">
        <f t="shared" si="5"/>
        <v>2.5770328568391343</v>
      </c>
      <c r="Q24" s="1"/>
    </row>
    <row r="25" spans="1:17" x14ac:dyDescent="0.3">
      <c r="A25" s="4" t="s">
        <v>21</v>
      </c>
      <c r="B25" s="17">
        <v>36362</v>
      </c>
      <c r="C25" s="4">
        <v>106205</v>
      </c>
      <c r="D25" s="8">
        <f t="shared" si="0"/>
        <v>2.9207689346020569</v>
      </c>
      <c r="E25" s="4">
        <v>293918</v>
      </c>
      <c r="F25" s="8">
        <f t="shared" si="7"/>
        <v>2.7674591591732969</v>
      </c>
      <c r="G25" s="4">
        <v>506596</v>
      </c>
      <c r="H25" s="8">
        <f t="shared" si="2"/>
        <v>1.7235963772208576</v>
      </c>
      <c r="I25" s="4">
        <v>682974</v>
      </c>
      <c r="J25" s="12">
        <f t="shared" si="3"/>
        <v>1.348163033265166</v>
      </c>
      <c r="K25" s="4">
        <v>677677</v>
      </c>
      <c r="L25" s="13">
        <f t="shared" si="4"/>
        <v>0.99224421427462828</v>
      </c>
      <c r="M25" s="4">
        <v>1342305</v>
      </c>
      <c r="N25" s="41">
        <f t="shared" si="5"/>
        <v>1.9807445139793736</v>
      </c>
    </row>
    <row r="26" spans="1:17" x14ac:dyDescent="0.3">
      <c r="A26" s="4" t="s">
        <v>22</v>
      </c>
      <c r="B26" s="4">
        <v>49504</v>
      </c>
      <c r="C26" s="4">
        <v>100090</v>
      </c>
      <c r="D26" s="8">
        <f t="shared" si="0"/>
        <v>2.0218568196509374</v>
      </c>
      <c r="E26" s="4">
        <v>309187</v>
      </c>
      <c r="F26" s="8">
        <f t="shared" si="7"/>
        <v>3.0890898191627536</v>
      </c>
      <c r="G26" s="4">
        <v>522957</v>
      </c>
      <c r="H26" s="8">
        <f t="shared" si="2"/>
        <v>1.6913938813727614</v>
      </c>
      <c r="I26" s="4">
        <v>730381</v>
      </c>
      <c r="J26" s="12">
        <f t="shared" si="3"/>
        <v>1.3966368171761732</v>
      </c>
      <c r="K26" s="4">
        <v>737492</v>
      </c>
      <c r="L26" s="12">
        <f t="shared" si="4"/>
        <v>1.009736014491067</v>
      </c>
      <c r="M26" s="4">
        <v>1509537</v>
      </c>
      <c r="N26" s="8">
        <f t="shared" si="5"/>
        <v>2.0468520336491784</v>
      </c>
    </row>
    <row r="27" spans="1:17" x14ac:dyDescent="0.3">
      <c r="A27" s="4" t="s">
        <v>23</v>
      </c>
      <c r="B27" s="4">
        <v>45936</v>
      </c>
      <c r="C27" s="4">
        <v>125329</v>
      </c>
      <c r="D27" s="8">
        <f t="shared" si="0"/>
        <v>2.7283394287704632</v>
      </c>
      <c r="E27" s="4">
        <v>277860</v>
      </c>
      <c r="F27" s="8">
        <f t="shared" si="7"/>
        <v>2.2170447382489287</v>
      </c>
      <c r="G27" s="4">
        <v>485582</v>
      </c>
      <c r="H27" s="8">
        <f t="shared" si="2"/>
        <v>1.7475779169365868</v>
      </c>
      <c r="I27" s="4">
        <v>682593</v>
      </c>
      <c r="J27" s="12">
        <f t="shared" si="3"/>
        <v>1.4057213817645628</v>
      </c>
      <c r="K27" s="4">
        <v>714989</v>
      </c>
      <c r="L27" s="12">
        <f>SUM(K27/I27)</f>
        <v>1.0474601995625505</v>
      </c>
      <c r="M27" s="4">
        <v>1349550</v>
      </c>
      <c r="N27" s="41">
        <f t="shared" si="5"/>
        <v>1.8875115561218425</v>
      </c>
    </row>
    <row r="28" spans="1:17" x14ac:dyDescent="0.3">
      <c r="A28" s="4" t="s">
        <v>24</v>
      </c>
      <c r="B28" s="4">
        <v>40445</v>
      </c>
      <c r="C28" s="4">
        <v>117187</v>
      </c>
      <c r="D28" s="8">
        <f t="shared" si="0"/>
        <v>2.8974409692174556</v>
      </c>
      <c r="E28" s="4">
        <v>263669</v>
      </c>
      <c r="F28" s="8">
        <f t="shared" si="7"/>
        <v>2.2499850666029508</v>
      </c>
      <c r="G28" s="4">
        <v>198552</v>
      </c>
      <c r="H28" s="9">
        <f t="shared" si="2"/>
        <v>0.75303505531556614</v>
      </c>
      <c r="I28" s="4">
        <v>322532</v>
      </c>
      <c r="J28" s="12">
        <f t="shared" si="3"/>
        <v>1.624420806640074</v>
      </c>
      <c r="K28" s="4">
        <v>400000</v>
      </c>
      <c r="L28" s="12">
        <f>SUM(K28/I28)</f>
        <v>1.2401870202026466</v>
      </c>
      <c r="M28" s="4">
        <v>919968</v>
      </c>
      <c r="N28" s="41">
        <f t="shared" si="5"/>
        <v>2.2999200000000002</v>
      </c>
    </row>
    <row r="29" spans="1:17" ht="16.2" thickBot="1" x14ac:dyDescent="0.35">
      <c r="A29" s="17" t="s">
        <v>25</v>
      </c>
      <c r="B29" s="17">
        <v>18468</v>
      </c>
      <c r="C29" s="17">
        <v>84928</v>
      </c>
      <c r="D29" s="18">
        <f t="shared" si="0"/>
        <v>4.5986571366688329</v>
      </c>
      <c r="E29" s="17">
        <v>86206</v>
      </c>
      <c r="F29" s="18">
        <f t="shared" si="7"/>
        <v>1.0150480406932931</v>
      </c>
      <c r="G29" s="17">
        <v>19495</v>
      </c>
      <c r="H29" s="23">
        <f t="shared" si="2"/>
        <v>0.22614435190125978</v>
      </c>
      <c r="I29" s="17">
        <v>25711</v>
      </c>
      <c r="J29" s="19">
        <f t="shared" si="3"/>
        <v>1.318850987432675</v>
      </c>
      <c r="K29" s="17">
        <v>12000</v>
      </c>
      <c r="L29" s="34">
        <f t="shared" si="4"/>
        <v>0.46672630391661157</v>
      </c>
      <c r="M29" s="17">
        <v>0</v>
      </c>
      <c r="N29" s="45">
        <f t="shared" si="5"/>
        <v>0</v>
      </c>
    </row>
    <row r="30" spans="1:17" ht="16.2" thickBot="1" x14ac:dyDescent="0.35">
      <c r="A30" s="2" t="s">
        <v>62</v>
      </c>
      <c r="B30" s="2">
        <f>SUM(B17:B29)</f>
        <v>426069</v>
      </c>
      <c r="C30" s="2">
        <f>SUM(C17:C29)</f>
        <v>1151876</v>
      </c>
      <c r="D30" s="55">
        <f t="shared" si="0"/>
        <v>2.7034963820414064</v>
      </c>
      <c r="E30" s="2">
        <f>SUM(E17:E29)</f>
        <v>3239800</v>
      </c>
      <c r="F30" s="55">
        <f t="shared" si="7"/>
        <v>2.8126291371640697</v>
      </c>
      <c r="G30" s="2">
        <f>SUM(G17:G29)</f>
        <v>5231545</v>
      </c>
      <c r="H30" s="3">
        <f t="shared" si="2"/>
        <v>1.6147740601271683</v>
      </c>
      <c r="I30" s="2">
        <f>SUM(I17:I29)</f>
        <v>7137727</v>
      </c>
      <c r="J30" s="3">
        <f t="shared" si="3"/>
        <v>1.3643631087948207</v>
      </c>
      <c r="K30" s="2">
        <f>SUM(K17:K29)</f>
        <v>7262481</v>
      </c>
      <c r="L30" s="33">
        <f>SUM(K30/I30)</f>
        <v>1.0174781131304125</v>
      </c>
      <c r="M30" s="43">
        <f>SUM(M17:M29)</f>
        <v>14559533</v>
      </c>
      <c r="N30" s="39">
        <f>SUM(M30/K30)</f>
        <v>2.0047602189940323</v>
      </c>
    </row>
    <row r="31" spans="1:17" ht="16.2" thickBot="1" x14ac:dyDescent="0.35">
      <c r="A31" s="14" t="s">
        <v>26</v>
      </c>
      <c r="B31" s="14">
        <v>2997.63</v>
      </c>
      <c r="C31" s="14">
        <v>24454</v>
      </c>
      <c r="D31" s="21">
        <f t="shared" si="0"/>
        <v>8.1577779779359023</v>
      </c>
      <c r="E31" s="24">
        <v>181481</v>
      </c>
      <c r="F31" s="21">
        <f>SUM(E31/C31)</f>
        <v>7.4213216651672527</v>
      </c>
      <c r="G31" s="14">
        <v>153235</v>
      </c>
      <c r="H31" s="25">
        <f t="shared" si="2"/>
        <v>0.8443583625834109</v>
      </c>
      <c r="I31" s="14">
        <v>275709</v>
      </c>
      <c r="J31" s="22">
        <f t="shared" si="3"/>
        <v>1.7992560446373218</v>
      </c>
      <c r="K31" s="14">
        <v>401000</v>
      </c>
      <c r="L31" s="22">
        <f t="shared" si="4"/>
        <v>1.4544320279715206</v>
      </c>
      <c r="M31" s="14">
        <v>0</v>
      </c>
      <c r="N31" s="44">
        <f t="shared" ref="N31:N38" si="8">SUM(M31/K31)</f>
        <v>0</v>
      </c>
    </row>
    <row r="32" spans="1:17" x14ac:dyDescent="0.3">
      <c r="A32" s="4" t="s">
        <v>27</v>
      </c>
      <c r="B32" s="4">
        <v>21060</v>
      </c>
      <c r="C32" s="4">
        <v>120307</v>
      </c>
      <c r="D32" s="8">
        <f t="shared" si="0"/>
        <v>5.712583095916429</v>
      </c>
      <c r="E32" s="4">
        <v>251985</v>
      </c>
      <c r="F32" s="8">
        <f t="shared" ref="F32:F43" si="9">SUM(E32/C32)</f>
        <v>2.0945165285477985</v>
      </c>
      <c r="G32" s="4">
        <v>508549</v>
      </c>
      <c r="H32" s="8">
        <f t="shared" si="2"/>
        <v>2.0181717165704307</v>
      </c>
      <c r="I32" s="4">
        <v>633374</v>
      </c>
      <c r="J32" s="12">
        <f t="shared" si="3"/>
        <v>1.2454532404940331</v>
      </c>
      <c r="K32" s="4">
        <v>686752</v>
      </c>
      <c r="L32" s="12">
        <f t="shared" si="4"/>
        <v>1.0842756412482988</v>
      </c>
      <c r="M32" s="4">
        <v>1145691</v>
      </c>
      <c r="N32" s="48">
        <f t="shared" si="8"/>
        <v>1.6682747192581893</v>
      </c>
    </row>
    <row r="33" spans="1:14" x14ac:dyDescent="0.3">
      <c r="A33" s="4" t="s">
        <v>28</v>
      </c>
      <c r="B33" s="4">
        <v>29464</v>
      </c>
      <c r="C33" s="4">
        <v>148224</v>
      </c>
      <c r="D33" s="8">
        <f t="shared" si="0"/>
        <v>5.0306815096388817</v>
      </c>
      <c r="E33" s="4">
        <v>226109</v>
      </c>
      <c r="F33" s="8">
        <f t="shared" si="9"/>
        <v>1.5254547171848014</v>
      </c>
      <c r="G33" s="4">
        <v>454809</v>
      </c>
      <c r="H33" s="8">
        <f t="shared" si="2"/>
        <v>2.0114590750478754</v>
      </c>
      <c r="I33" s="4">
        <v>615237</v>
      </c>
      <c r="J33" s="12">
        <f t="shared" si="3"/>
        <v>1.3527370830392538</v>
      </c>
      <c r="K33" s="4">
        <v>701831</v>
      </c>
      <c r="L33" s="12">
        <f t="shared" si="4"/>
        <v>1.140749012169294</v>
      </c>
      <c r="M33" s="46">
        <v>1493513</v>
      </c>
      <c r="N33" s="8">
        <f t="shared" si="8"/>
        <v>2.1280236980127696</v>
      </c>
    </row>
    <row r="34" spans="1:14" x14ac:dyDescent="0.3">
      <c r="A34" s="4" t="s">
        <v>29</v>
      </c>
      <c r="B34" s="4">
        <v>20285</v>
      </c>
      <c r="C34" s="4">
        <v>164718</v>
      </c>
      <c r="D34" s="8">
        <f t="shared" si="0"/>
        <v>8.1201873305398085</v>
      </c>
      <c r="E34" s="4">
        <v>179606</v>
      </c>
      <c r="F34" s="8">
        <f t="shared" si="9"/>
        <v>1.0903847788341285</v>
      </c>
      <c r="G34" s="4">
        <v>394148</v>
      </c>
      <c r="H34" s="8">
        <f t="shared" si="2"/>
        <v>2.1945146598665968</v>
      </c>
      <c r="I34" s="4">
        <v>485225</v>
      </c>
      <c r="J34" s="12">
        <f t="shared" si="3"/>
        <v>1.2310730994448786</v>
      </c>
      <c r="K34" s="4">
        <v>552213</v>
      </c>
      <c r="L34" s="12">
        <f t="shared" si="4"/>
        <v>1.138055541243753</v>
      </c>
      <c r="M34" s="46">
        <v>1183153</v>
      </c>
      <c r="N34" s="8">
        <f t="shared" si="8"/>
        <v>2.1425663647903979</v>
      </c>
    </row>
    <row r="35" spans="1:14" x14ac:dyDescent="0.3">
      <c r="A35" s="4" t="s">
        <v>30</v>
      </c>
      <c r="B35" s="4">
        <v>18894</v>
      </c>
      <c r="C35" s="4">
        <v>122357</v>
      </c>
      <c r="D35" s="8">
        <f t="shared" si="0"/>
        <v>6.4759712077908329</v>
      </c>
      <c r="E35" s="4">
        <v>215548</v>
      </c>
      <c r="F35" s="8">
        <f t="shared" si="9"/>
        <v>1.7616319458633343</v>
      </c>
      <c r="G35" s="4">
        <v>480114</v>
      </c>
      <c r="H35" s="8">
        <f t="shared" si="2"/>
        <v>2.2274110638929612</v>
      </c>
      <c r="I35" s="4">
        <v>725519</v>
      </c>
      <c r="J35" s="12">
        <f t="shared" si="3"/>
        <v>1.5111390211491438</v>
      </c>
      <c r="K35" s="4">
        <v>846489</v>
      </c>
      <c r="L35" s="12">
        <f t="shared" si="4"/>
        <v>1.166735812570036</v>
      </c>
      <c r="M35" s="46">
        <v>1250948</v>
      </c>
      <c r="N35" s="8">
        <f t="shared" si="8"/>
        <v>1.4778077446960327</v>
      </c>
    </row>
    <row r="36" spans="1:14" x14ac:dyDescent="0.3">
      <c r="A36" s="4" t="s">
        <v>31</v>
      </c>
      <c r="B36" s="51">
        <v>27588</v>
      </c>
      <c r="C36" s="4">
        <v>177884</v>
      </c>
      <c r="D36" s="8">
        <f t="shared" si="0"/>
        <v>6.4478758880672755</v>
      </c>
      <c r="E36" s="4">
        <v>230509</v>
      </c>
      <c r="F36" s="8">
        <f t="shared" si="9"/>
        <v>1.2958388612803851</v>
      </c>
      <c r="G36" s="4">
        <v>475204</v>
      </c>
      <c r="H36" s="8">
        <f t="shared" si="2"/>
        <v>2.0615420656026444</v>
      </c>
      <c r="I36" s="4">
        <v>798816</v>
      </c>
      <c r="J36" s="12">
        <f t="shared" si="3"/>
        <v>1.6809959512125319</v>
      </c>
      <c r="K36" s="4">
        <v>902973</v>
      </c>
      <c r="L36" s="12">
        <f t="shared" si="4"/>
        <v>1.1303892260545607</v>
      </c>
      <c r="M36" s="46">
        <v>1349445</v>
      </c>
      <c r="N36" s="8">
        <f t="shared" si="8"/>
        <v>1.4944466778076422</v>
      </c>
    </row>
    <row r="37" spans="1:14" x14ac:dyDescent="0.3">
      <c r="A37" s="4" t="s">
        <v>32</v>
      </c>
      <c r="B37" s="4">
        <v>38455</v>
      </c>
      <c r="C37" s="4">
        <v>177730</v>
      </c>
      <c r="D37" s="8">
        <f t="shared" si="0"/>
        <v>4.6217657001690284</v>
      </c>
      <c r="E37" s="4">
        <v>229609</v>
      </c>
      <c r="F37" s="8">
        <f t="shared" si="9"/>
        <v>1.2918978225398077</v>
      </c>
      <c r="G37" s="4">
        <v>508817</v>
      </c>
      <c r="H37" s="8">
        <f t="shared" si="2"/>
        <v>2.2160150516748036</v>
      </c>
      <c r="I37" s="4">
        <v>738775</v>
      </c>
      <c r="J37" s="12">
        <f t="shared" si="3"/>
        <v>1.4519463775777932</v>
      </c>
      <c r="K37" s="4">
        <v>871282</v>
      </c>
      <c r="L37" s="12">
        <f t="shared" si="4"/>
        <v>1.179360427735102</v>
      </c>
      <c r="M37" s="46">
        <v>1323445</v>
      </c>
      <c r="N37" s="8">
        <f t="shared" si="8"/>
        <v>1.518962861622299</v>
      </c>
    </row>
    <row r="38" spans="1:14" x14ac:dyDescent="0.3">
      <c r="A38" s="4" t="s">
        <v>33</v>
      </c>
      <c r="B38" s="4">
        <v>45870</v>
      </c>
      <c r="C38" s="4">
        <v>196051</v>
      </c>
      <c r="D38" s="8">
        <f t="shared" si="0"/>
        <v>4.2740571179420099</v>
      </c>
      <c r="E38" s="4">
        <v>217606</v>
      </c>
      <c r="F38" s="8">
        <f t="shared" si="9"/>
        <v>1.1099458814288119</v>
      </c>
      <c r="G38" s="4">
        <v>514254</v>
      </c>
      <c r="H38" s="8">
        <f t="shared" si="2"/>
        <v>2.3632344696377858</v>
      </c>
      <c r="I38" s="4">
        <v>735630</v>
      </c>
      <c r="J38" s="12">
        <f t="shared" si="3"/>
        <v>1.4304798795925748</v>
      </c>
      <c r="K38" s="4">
        <v>911694</v>
      </c>
      <c r="L38" s="12">
        <f>SUM(K38/I38)</f>
        <v>1.2393377105338281</v>
      </c>
      <c r="M38" s="46">
        <v>1553859</v>
      </c>
      <c r="N38" s="8">
        <f t="shared" si="8"/>
        <v>1.7043646223403905</v>
      </c>
    </row>
    <row r="39" spans="1:14" x14ac:dyDescent="0.3">
      <c r="A39" s="4" t="s">
        <v>34</v>
      </c>
      <c r="B39" s="4">
        <v>56354</v>
      </c>
      <c r="C39" s="4">
        <v>154100</v>
      </c>
      <c r="D39" s="8">
        <f t="shared" si="0"/>
        <v>2.734499769315399</v>
      </c>
      <c r="E39" s="4">
        <v>232022</v>
      </c>
      <c r="F39" s="8">
        <f t="shared" si="9"/>
        <v>1.5056586632057105</v>
      </c>
      <c r="G39" s="4">
        <v>408659</v>
      </c>
      <c r="H39" s="8">
        <f t="shared" si="2"/>
        <v>1.7612941876201396</v>
      </c>
      <c r="I39" s="4">
        <v>709385</v>
      </c>
      <c r="J39" s="12">
        <f t="shared" si="3"/>
        <v>1.7358849309571061</v>
      </c>
      <c r="K39" s="4">
        <v>842464</v>
      </c>
      <c r="L39" s="12">
        <f>SUM(K39/I39)</f>
        <v>1.1875977078737217</v>
      </c>
      <c r="M39" s="46"/>
      <c r="N39" s="7"/>
    </row>
    <row r="40" spans="1:14" x14ac:dyDescent="0.3">
      <c r="A40" s="4" t="s">
        <v>35</v>
      </c>
      <c r="B40" s="4">
        <v>68867</v>
      </c>
      <c r="C40" s="4">
        <v>167063</v>
      </c>
      <c r="D40" s="8">
        <f t="shared" si="0"/>
        <v>2.4258788679628851</v>
      </c>
      <c r="E40" s="4">
        <v>310076</v>
      </c>
      <c r="F40" s="8">
        <f t="shared" si="9"/>
        <v>1.8560423313360828</v>
      </c>
      <c r="G40" s="4">
        <v>426338</v>
      </c>
      <c r="H40" s="8">
        <f t="shared" si="2"/>
        <v>1.3749467872392576</v>
      </c>
      <c r="I40" s="4">
        <v>709574</v>
      </c>
      <c r="J40" s="12">
        <f t="shared" si="3"/>
        <v>1.6643461291275936</v>
      </c>
      <c r="K40" s="4">
        <v>755501</v>
      </c>
      <c r="L40" s="12">
        <f>SUM(K40/I40)</f>
        <v>1.0647247503431636</v>
      </c>
      <c r="M40" s="46"/>
      <c r="N40" s="7"/>
    </row>
    <row r="41" spans="1:14" x14ac:dyDescent="0.3">
      <c r="A41" s="4" t="s">
        <v>36</v>
      </c>
      <c r="B41" s="4">
        <v>67373</v>
      </c>
      <c r="C41" s="4">
        <v>184158</v>
      </c>
      <c r="D41" s="8">
        <f t="shared" si="0"/>
        <v>2.733409526071275</v>
      </c>
      <c r="E41" s="4">
        <v>348664</v>
      </c>
      <c r="F41" s="8">
        <f t="shared" si="9"/>
        <v>1.8932872859175274</v>
      </c>
      <c r="G41" s="4">
        <v>475523</v>
      </c>
      <c r="H41" s="8">
        <f t="shared" si="2"/>
        <v>1.3638431269072804</v>
      </c>
      <c r="I41" s="4">
        <v>741992</v>
      </c>
      <c r="J41" s="12">
        <f t="shared" si="3"/>
        <v>1.5603703711492398</v>
      </c>
      <c r="K41" s="4">
        <v>969760</v>
      </c>
      <c r="L41" s="12">
        <f t="shared" si="4"/>
        <v>1.306968269199668</v>
      </c>
      <c r="M41" s="46"/>
      <c r="N41" s="7"/>
    </row>
    <row r="42" spans="1:14" x14ac:dyDescent="0.3">
      <c r="A42" s="4" t="s">
        <v>37</v>
      </c>
      <c r="B42" s="4">
        <v>67861</v>
      </c>
      <c r="C42" s="17">
        <v>198228</v>
      </c>
      <c r="D42" s="8">
        <f t="shared" si="0"/>
        <v>2.9210886960109637</v>
      </c>
      <c r="E42" s="4">
        <v>405786</v>
      </c>
      <c r="F42" s="8">
        <f t="shared" si="9"/>
        <v>2.0470670137417519</v>
      </c>
      <c r="G42" s="4">
        <v>479987</v>
      </c>
      <c r="H42" s="8">
        <f t="shared" si="2"/>
        <v>1.1828574667435545</v>
      </c>
      <c r="I42" s="4">
        <v>705597</v>
      </c>
      <c r="J42" s="12">
        <f t="shared" si="3"/>
        <v>1.4700335634090089</v>
      </c>
      <c r="K42" s="4">
        <v>965148</v>
      </c>
      <c r="L42" s="12">
        <f t="shared" si="4"/>
        <v>1.3678459517259853</v>
      </c>
      <c r="M42" s="46"/>
      <c r="N42" s="7"/>
    </row>
    <row r="43" spans="1:14" ht="16.2" thickBot="1" x14ac:dyDescent="0.35">
      <c r="A43" s="17" t="s">
        <v>38</v>
      </c>
      <c r="B43" s="17">
        <v>71312</v>
      </c>
      <c r="C43" s="56">
        <v>116317</v>
      </c>
      <c r="D43" s="18">
        <f t="shared" si="0"/>
        <v>1.6310999551267669</v>
      </c>
      <c r="E43" s="17">
        <v>375727</v>
      </c>
      <c r="F43" s="18">
        <f t="shared" si="9"/>
        <v>3.2301985092462839</v>
      </c>
      <c r="G43" s="17">
        <v>494194</v>
      </c>
      <c r="H43" s="18">
        <f t="shared" si="2"/>
        <v>1.3153007369712584</v>
      </c>
      <c r="I43" s="17">
        <v>721862</v>
      </c>
      <c r="J43" s="19">
        <f t="shared" si="3"/>
        <v>1.4606854797913371</v>
      </c>
      <c r="K43" s="4">
        <v>602045</v>
      </c>
      <c r="L43" s="34">
        <f t="shared" si="4"/>
        <v>0.83401675112417606</v>
      </c>
      <c r="M43" s="47"/>
      <c r="N43" s="50"/>
    </row>
    <row r="44" spans="1:14" ht="16.2" thickBot="1" x14ac:dyDescent="0.35">
      <c r="A44" s="2" t="s">
        <v>63</v>
      </c>
      <c r="B44" s="2">
        <f>SUM(B31:B43)</f>
        <v>536380.63</v>
      </c>
      <c r="C44" s="2">
        <f>SUM(C31:C43)</f>
        <v>1951591</v>
      </c>
      <c r="D44" s="55">
        <f t="shared" si="0"/>
        <v>3.6384442145123699</v>
      </c>
      <c r="E44" s="2">
        <f>SUM(E31:E43)</f>
        <v>3404728</v>
      </c>
      <c r="F44" s="55">
        <f>SUM(E44/C44)</f>
        <v>1.7445909516901852</v>
      </c>
      <c r="G44" s="2">
        <f>SUM(G31:G43)</f>
        <v>5773831</v>
      </c>
      <c r="H44" s="3">
        <f t="shared" si="2"/>
        <v>1.6958273906168129</v>
      </c>
      <c r="I44" s="2">
        <f>SUM(I31:I43)</f>
        <v>8596695</v>
      </c>
      <c r="J44" s="3">
        <f t="shared" si="3"/>
        <v>1.4889065855928239</v>
      </c>
      <c r="K44" s="2">
        <f>SUM(K31:K43)</f>
        <v>10009152</v>
      </c>
      <c r="L44" s="33">
        <f t="shared" si="3"/>
        <v>1.1643023278131888</v>
      </c>
      <c r="M44" s="43">
        <f>SUM(M31:M43)</f>
        <v>9300054</v>
      </c>
      <c r="N44" s="49"/>
    </row>
    <row r="45" spans="1:14" x14ac:dyDescent="0.3">
      <c r="A45" s="14" t="s">
        <v>39</v>
      </c>
      <c r="B45" s="14">
        <v>76346</v>
      </c>
      <c r="C45" s="14">
        <v>56961</v>
      </c>
      <c r="D45" s="21">
        <f t="shared" si="0"/>
        <v>0.74609016844366438</v>
      </c>
      <c r="E45" s="14">
        <v>427059</v>
      </c>
      <c r="F45" s="21">
        <f>SUM(E45/C45)</f>
        <v>7.4973929530731551</v>
      </c>
      <c r="G45" s="14">
        <v>504625</v>
      </c>
      <c r="H45" s="21">
        <f t="shared" si="2"/>
        <v>1.181628299602631</v>
      </c>
      <c r="I45" s="14">
        <v>560417</v>
      </c>
      <c r="J45" s="22">
        <f t="shared" si="3"/>
        <v>1.1105613079019074</v>
      </c>
      <c r="K45" s="14">
        <v>847780</v>
      </c>
      <c r="L45" s="22">
        <f t="shared" si="4"/>
        <v>1.5127663864586549</v>
      </c>
      <c r="M45" s="14"/>
      <c r="N45" s="14"/>
    </row>
    <row r="46" spans="1:14" x14ac:dyDescent="0.3">
      <c r="A46" s="4" t="s">
        <v>40</v>
      </c>
      <c r="B46" s="4">
        <v>82505</v>
      </c>
      <c r="C46" s="4">
        <v>205769</v>
      </c>
      <c r="D46" s="8">
        <f t="shared" si="0"/>
        <v>2.4940185443306468</v>
      </c>
      <c r="E46" s="4">
        <v>411122</v>
      </c>
      <c r="F46" s="8">
        <f t="shared" ref="F46" si="10">SUM(E46/C46)</f>
        <v>1.9979783154896995</v>
      </c>
      <c r="G46" s="4">
        <v>352991</v>
      </c>
      <c r="H46" s="9">
        <f t="shared" si="2"/>
        <v>0.85860401535310682</v>
      </c>
      <c r="I46" s="4">
        <v>617811</v>
      </c>
      <c r="J46" s="12">
        <f t="shared" si="3"/>
        <v>1.7502174276397982</v>
      </c>
      <c r="K46" s="4">
        <v>1077082</v>
      </c>
      <c r="L46" s="12">
        <f t="shared" si="4"/>
        <v>1.7433843036138883</v>
      </c>
      <c r="M46" s="4"/>
      <c r="N46" s="4"/>
    </row>
    <row r="47" spans="1:14" x14ac:dyDescent="0.3">
      <c r="A47" s="4" t="s">
        <v>41</v>
      </c>
      <c r="B47" s="4">
        <v>77836</v>
      </c>
      <c r="C47" s="4">
        <v>142039</v>
      </c>
      <c r="D47" s="8">
        <f t="shared" si="0"/>
        <v>1.824849683950871</v>
      </c>
      <c r="E47" s="4">
        <v>378216</v>
      </c>
      <c r="F47" s="8">
        <f>SUM(E47/C47)</f>
        <v>2.6627616358887347</v>
      </c>
      <c r="G47" s="4">
        <v>431080</v>
      </c>
      <c r="H47" s="8">
        <f t="shared" si="2"/>
        <v>1.1397719821477674</v>
      </c>
      <c r="I47" s="4">
        <v>631965</v>
      </c>
      <c r="J47" s="12">
        <f t="shared" si="3"/>
        <v>1.4660039899786583</v>
      </c>
      <c r="K47" s="4">
        <v>949940</v>
      </c>
      <c r="L47" s="12">
        <f t="shared" si="4"/>
        <v>1.5031528644782544</v>
      </c>
      <c r="M47" s="4"/>
      <c r="N47" s="4"/>
    </row>
    <row r="48" spans="1:14" x14ac:dyDescent="0.3">
      <c r="A48" s="4" t="s">
        <v>42</v>
      </c>
      <c r="B48" s="4">
        <v>48834</v>
      </c>
      <c r="C48" s="4">
        <v>205095</v>
      </c>
      <c r="D48" s="8">
        <f t="shared" si="0"/>
        <v>4.1998402752180857</v>
      </c>
      <c r="E48" s="4">
        <v>356706</v>
      </c>
      <c r="F48" s="8">
        <f t="shared" ref="F48:F57" si="11">SUM(E48/C48)</f>
        <v>1.7392232867695459</v>
      </c>
      <c r="G48" s="4">
        <v>467489</v>
      </c>
      <c r="H48" s="8">
        <f t="shared" si="2"/>
        <v>1.3105722920276082</v>
      </c>
      <c r="I48" s="4">
        <v>486708</v>
      </c>
      <c r="J48" s="12">
        <f t="shared" si="3"/>
        <v>1.0411111277484604</v>
      </c>
      <c r="K48" s="4">
        <v>744687</v>
      </c>
      <c r="L48" s="12">
        <f t="shared" si="4"/>
        <v>1.5300488177716414</v>
      </c>
      <c r="M48" s="4"/>
      <c r="N48" s="4"/>
    </row>
    <row r="49" spans="1:14" x14ac:dyDescent="0.3">
      <c r="A49" s="4" t="s">
        <v>43</v>
      </c>
      <c r="B49" s="4">
        <v>48420</v>
      </c>
      <c r="C49" s="4">
        <v>170618</v>
      </c>
      <c r="D49" s="8">
        <f t="shared" si="0"/>
        <v>3.5237092110698058</v>
      </c>
      <c r="E49" s="4">
        <v>320069</v>
      </c>
      <c r="F49" s="8">
        <f t="shared" si="11"/>
        <v>1.8759392326718165</v>
      </c>
      <c r="G49" s="4">
        <v>548868</v>
      </c>
      <c r="H49" s="8">
        <f t="shared" si="2"/>
        <v>1.7148427370348269</v>
      </c>
      <c r="I49" s="4">
        <v>61173</v>
      </c>
      <c r="J49" s="13">
        <f t="shared" si="3"/>
        <v>0.11145302695730121</v>
      </c>
      <c r="K49" s="4">
        <v>938035</v>
      </c>
      <c r="L49" s="12">
        <f t="shared" si="4"/>
        <v>15.334134340313536</v>
      </c>
      <c r="M49" s="4"/>
      <c r="N49" s="4"/>
    </row>
    <row r="50" spans="1:14" x14ac:dyDescent="0.3">
      <c r="A50" s="4" t="s">
        <v>44</v>
      </c>
      <c r="B50" s="4">
        <v>79166</v>
      </c>
      <c r="C50" s="4">
        <v>154410</v>
      </c>
      <c r="D50" s="8">
        <f t="shared" si="0"/>
        <v>1.9504585301770963</v>
      </c>
      <c r="E50" s="4">
        <v>408766</v>
      </c>
      <c r="F50" s="8">
        <f t="shared" si="11"/>
        <v>2.6472767307816851</v>
      </c>
      <c r="G50" s="4">
        <v>504998</v>
      </c>
      <c r="H50" s="8">
        <f t="shared" si="2"/>
        <v>1.2354207541723137</v>
      </c>
      <c r="I50" s="4">
        <v>642669</v>
      </c>
      <c r="J50" s="12">
        <f t="shared" si="3"/>
        <v>1.2726169212551337</v>
      </c>
      <c r="K50" s="4">
        <v>870123</v>
      </c>
      <c r="L50" s="12">
        <f t="shared" si="4"/>
        <v>1.3539209141875521</v>
      </c>
      <c r="M50" s="4"/>
      <c r="N50" s="4"/>
    </row>
    <row r="51" spans="1:14" x14ac:dyDescent="0.3">
      <c r="A51" s="4" t="s">
        <v>45</v>
      </c>
      <c r="B51" s="4">
        <v>70492</v>
      </c>
      <c r="C51" s="4">
        <v>141665</v>
      </c>
      <c r="D51" s="8">
        <f t="shared" si="0"/>
        <v>2.0096606707144073</v>
      </c>
      <c r="E51" s="4">
        <v>401074</v>
      </c>
      <c r="F51" s="8">
        <f t="shared" si="11"/>
        <v>2.831143895810539</v>
      </c>
      <c r="G51" s="4">
        <v>460520</v>
      </c>
      <c r="H51" s="8">
        <f t="shared" si="2"/>
        <v>1.1482170372549705</v>
      </c>
      <c r="I51" s="4">
        <v>690790</v>
      </c>
      <c r="J51" s="12">
        <f t="shared" si="3"/>
        <v>1.5000217145835142</v>
      </c>
      <c r="K51" s="4">
        <v>1167337</v>
      </c>
      <c r="L51" s="12">
        <f t="shared" si="4"/>
        <v>1.6898579886796277</v>
      </c>
      <c r="M51" s="4"/>
      <c r="N51" s="4"/>
    </row>
    <row r="52" spans="1:14" x14ac:dyDescent="0.3">
      <c r="A52" s="4" t="s">
        <v>46</v>
      </c>
      <c r="B52" s="53">
        <v>52790</v>
      </c>
      <c r="C52" s="4">
        <v>194792</v>
      </c>
      <c r="D52" s="8">
        <f t="shared" si="0"/>
        <v>3.6899412767569615</v>
      </c>
      <c r="E52" s="4">
        <v>373704</v>
      </c>
      <c r="F52" s="8">
        <f t="shared" si="11"/>
        <v>1.9184771448519446</v>
      </c>
      <c r="G52" s="4">
        <v>472015</v>
      </c>
      <c r="H52" s="8">
        <f t="shared" si="2"/>
        <v>1.2630718429559222</v>
      </c>
      <c r="I52" s="4">
        <v>588732</v>
      </c>
      <c r="J52" s="12">
        <f t="shared" si="3"/>
        <v>1.2472739213796171</v>
      </c>
      <c r="K52" s="4">
        <v>918920</v>
      </c>
      <c r="L52" s="12">
        <f t="shared" si="4"/>
        <v>1.5608460216193447</v>
      </c>
      <c r="M52" s="4"/>
      <c r="N52" s="4"/>
    </row>
    <row r="53" spans="1:14" x14ac:dyDescent="0.3">
      <c r="A53" s="4" t="s">
        <v>47</v>
      </c>
      <c r="B53" s="4">
        <v>49680</v>
      </c>
      <c r="C53" s="4">
        <v>156374</v>
      </c>
      <c r="D53" s="8">
        <f t="shared" si="0"/>
        <v>3.1476247987117554</v>
      </c>
      <c r="E53" s="4">
        <v>306058</v>
      </c>
      <c r="F53" s="8">
        <f t="shared" si="11"/>
        <v>1.957217951833425</v>
      </c>
      <c r="G53" s="4">
        <v>478374</v>
      </c>
      <c r="H53" s="8">
        <f t="shared" si="2"/>
        <v>1.5630174672774442</v>
      </c>
      <c r="I53" s="4">
        <v>626804</v>
      </c>
      <c r="J53" s="12">
        <f t="shared" si="3"/>
        <v>1.3102802409829966</v>
      </c>
      <c r="K53" s="4">
        <v>735408</v>
      </c>
      <c r="L53" s="12">
        <f t="shared" si="4"/>
        <v>1.173266284197293</v>
      </c>
      <c r="M53" s="4"/>
      <c r="N53" s="4"/>
    </row>
    <row r="54" spans="1:14" x14ac:dyDescent="0.3">
      <c r="A54" s="4" t="s">
        <v>48</v>
      </c>
      <c r="B54" s="4">
        <v>48418</v>
      </c>
      <c r="C54" s="4">
        <v>121815</v>
      </c>
      <c r="D54" s="8">
        <f t="shared" si="0"/>
        <v>2.5159031765046058</v>
      </c>
      <c r="E54" s="4">
        <v>295412</v>
      </c>
      <c r="F54" s="8">
        <f t="shared" si="11"/>
        <v>2.4250872224274516</v>
      </c>
      <c r="G54" s="4">
        <v>434831</v>
      </c>
      <c r="H54" s="8">
        <f t="shared" si="2"/>
        <v>1.4719476527696911</v>
      </c>
      <c r="I54" s="4">
        <v>569435</v>
      </c>
      <c r="J54" s="12">
        <f t="shared" si="3"/>
        <v>1.3095547465567083</v>
      </c>
      <c r="K54" s="4">
        <v>743802</v>
      </c>
      <c r="L54" s="12">
        <f t="shared" si="4"/>
        <v>1.306210542028502</v>
      </c>
      <c r="M54" s="4"/>
      <c r="N54" s="4"/>
    </row>
    <row r="55" spans="1:14" x14ac:dyDescent="0.3">
      <c r="A55" s="4" t="s">
        <v>49</v>
      </c>
      <c r="B55" s="4">
        <v>55023</v>
      </c>
      <c r="C55" s="4">
        <v>152359</v>
      </c>
      <c r="D55" s="8">
        <f t="shared" si="0"/>
        <v>2.769005688530251</v>
      </c>
      <c r="E55" s="4">
        <v>346231</v>
      </c>
      <c r="F55" s="8">
        <f t="shared" si="11"/>
        <v>2.2724683149666247</v>
      </c>
      <c r="G55" s="4">
        <v>454400</v>
      </c>
      <c r="H55" s="8">
        <f t="shared" si="2"/>
        <v>1.312418587590366</v>
      </c>
      <c r="I55" s="4">
        <v>530223</v>
      </c>
      <c r="J55" s="12">
        <f t="shared" si="3"/>
        <v>1.1668639964788732</v>
      </c>
      <c r="K55" s="4">
        <v>848649</v>
      </c>
      <c r="L55" s="12">
        <f t="shared" si="4"/>
        <v>1.6005510888814707</v>
      </c>
      <c r="M55" s="4"/>
      <c r="N55" s="4"/>
    </row>
    <row r="56" spans="1:14" x14ac:dyDescent="0.3">
      <c r="A56" s="4" t="s">
        <v>55</v>
      </c>
      <c r="B56" s="4">
        <v>94889</v>
      </c>
      <c r="C56" s="17">
        <v>181621</v>
      </c>
      <c r="D56" s="8">
        <f t="shared" si="0"/>
        <v>1.9140364004257606</v>
      </c>
      <c r="E56" s="4">
        <v>339196</v>
      </c>
      <c r="F56" s="8">
        <f t="shared" si="11"/>
        <v>1.8676034159045485</v>
      </c>
      <c r="G56" s="4">
        <v>450760</v>
      </c>
      <c r="H56" s="8">
        <f t="shared" si="2"/>
        <v>1.3289071805092041</v>
      </c>
      <c r="I56" s="4">
        <v>519771</v>
      </c>
      <c r="J56" s="12">
        <f t="shared" si="3"/>
        <v>1.1530992102227349</v>
      </c>
      <c r="K56" s="4">
        <v>1164901</v>
      </c>
      <c r="L56" s="12">
        <f t="shared" si="4"/>
        <v>2.2411812124955026</v>
      </c>
      <c r="M56" s="4"/>
      <c r="N56" s="4"/>
    </row>
    <row r="57" spans="1:14" ht="16.2" thickBot="1" x14ac:dyDescent="0.35">
      <c r="A57" s="17" t="s">
        <v>56</v>
      </c>
      <c r="B57" s="17">
        <v>97809</v>
      </c>
      <c r="C57" s="17">
        <v>183109</v>
      </c>
      <c r="D57" s="18">
        <f t="shared" si="0"/>
        <v>1.8721078837325809</v>
      </c>
      <c r="E57" s="27">
        <v>321649</v>
      </c>
      <c r="F57" s="18">
        <f t="shared" si="11"/>
        <v>1.7565985287451737</v>
      </c>
      <c r="G57" s="28">
        <v>447336</v>
      </c>
      <c r="H57" s="18">
        <f t="shared" si="2"/>
        <v>1.3907582488986441</v>
      </c>
      <c r="I57" s="17">
        <v>1</v>
      </c>
      <c r="J57" s="19">
        <f t="shared" si="3"/>
        <v>2.2354561224672283E-6</v>
      </c>
      <c r="K57" s="17">
        <v>868752</v>
      </c>
      <c r="L57" s="19"/>
      <c r="M57" s="17"/>
      <c r="N57" s="17"/>
    </row>
    <row r="58" spans="1:14" ht="16.2" thickBot="1" x14ac:dyDescent="0.35">
      <c r="A58" s="2" t="s">
        <v>64</v>
      </c>
      <c r="B58" s="2">
        <f>SUM(B45:B57)</f>
        <v>882208</v>
      </c>
      <c r="C58" s="2">
        <f>SUM(C45:C57)</f>
        <v>2066627</v>
      </c>
      <c r="D58" s="3">
        <f>SUM(C58/B58)</f>
        <v>2.3425620715296165</v>
      </c>
      <c r="E58" s="26">
        <f>SUM(E45:E57)</f>
        <v>4685262</v>
      </c>
      <c r="F58" s="57">
        <f>SUM(E58/C58)</f>
        <v>2.267105771868847</v>
      </c>
      <c r="G58" s="26">
        <f>SUM(G45:G57)</f>
        <v>6008287</v>
      </c>
      <c r="H58" s="3">
        <f t="shared" si="2"/>
        <v>1.2823801529135403</v>
      </c>
      <c r="I58" s="26">
        <f>SUM(I45:I57)</f>
        <v>6526499</v>
      </c>
      <c r="J58" s="3">
        <f t="shared" si="3"/>
        <v>1.0862495416746902</v>
      </c>
      <c r="K58" s="26">
        <f>SUM(K45:K57)</f>
        <v>11875416</v>
      </c>
      <c r="L58" s="33">
        <f t="shared" si="3"/>
        <v>1.8195691135477077</v>
      </c>
      <c r="M58" s="36"/>
      <c r="N58" s="36"/>
    </row>
    <row r="59" spans="1:14" ht="16.2" thickBot="1" x14ac:dyDescent="0.35">
      <c r="A59" s="2" t="s">
        <v>57</v>
      </c>
      <c r="B59" s="26">
        <f>SUM(B58+B44+B30+B16)</f>
        <v>1884788.66</v>
      </c>
      <c r="C59" s="26">
        <f>SUM(C58+C44+C30+C16)</f>
        <v>6156003</v>
      </c>
      <c r="D59" s="3">
        <f>SUM(C59/B59)</f>
        <v>3.2661502749066837</v>
      </c>
      <c r="E59" s="26">
        <f>SUM(E58+E44+E30+E16)</f>
        <v>13740863</v>
      </c>
      <c r="F59" s="58">
        <f t="shared" ref="F59" si="12">SUM(E59/C59)</f>
        <v>2.2321079115783409</v>
      </c>
      <c r="G59" s="26">
        <f>SUM(G58+G44+G30+G16)</f>
        <v>21019366</v>
      </c>
      <c r="H59" s="3">
        <f t="shared" si="2"/>
        <v>1.5296976616388651</v>
      </c>
      <c r="I59" s="26">
        <f>SUM(I58+I44+I30+I16)</f>
        <v>27602261</v>
      </c>
      <c r="J59" s="3">
        <f t="shared" si="3"/>
        <v>1.3131823766711137</v>
      </c>
      <c r="K59" s="26">
        <f>SUM(K58+K44+K30+K16)</f>
        <v>35257599</v>
      </c>
      <c r="L59" s="33">
        <f t="shared" si="4"/>
        <v>1.2773445986906653</v>
      </c>
      <c r="M59" s="35"/>
      <c r="N59" s="37"/>
    </row>
    <row r="60" spans="1:14" x14ac:dyDescent="0.3">
      <c r="L60" s="30">
        <f>AVERAGE(L3:L7)</f>
        <v>1.1154765925020957</v>
      </c>
    </row>
    <row r="61" spans="1:14" x14ac:dyDescent="0.3">
      <c r="L61" s="30">
        <f>AVERAGE(L3:L8)</f>
        <v>1.13395267776214</v>
      </c>
    </row>
    <row r="62" spans="1:14" x14ac:dyDescent="0.3">
      <c r="L62" s="30">
        <f>AVERAGE(L3:L7)</f>
        <v>1.1154765925020957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FA5D-4F8E-134E-9148-F27F829BEDF7}">
  <dimension ref="A1:D61"/>
  <sheetViews>
    <sheetView workbookViewId="0">
      <selection activeCell="F28" sqref="F28"/>
    </sheetView>
  </sheetViews>
  <sheetFormatPr defaultColWidth="11.19921875" defaultRowHeight="15.6" x14ac:dyDescent="0.3"/>
  <cols>
    <col min="1" max="1" width="14.69921875" customWidth="1"/>
    <col min="2" max="2" width="14.5" customWidth="1"/>
    <col min="3" max="3" width="15.796875" customWidth="1"/>
    <col min="4" max="4" width="13.296875" customWidth="1"/>
  </cols>
  <sheetData>
    <row r="1" spans="1:4" x14ac:dyDescent="0.3">
      <c r="A1" s="5" t="s">
        <v>51</v>
      </c>
      <c r="B1" s="5" t="s">
        <v>58</v>
      </c>
      <c r="C1" s="5" t="s">
        <v>67</v>
      </c>
      <c r="D1" s="5" t="s">
        <v>66</v>
      </c>
    </row>
    <row r="2" spans="1:4" x14ac:dyDescent="0.3">
      <c r="A2" s="5" t="s">
        <v>50</v>
      </c>
      <c r="B2" s="4"/>
      <c r="C2" s="4"/>
      <c r="D2" s="4"/>
    </row>
    <row r="3" spans="1:4" x14ac:dyDescent="0.3">
      <c r="A3" s="4" t="s">
        <v>0</v>
      </c>
      <c r="B3" s="4">
        <v>0</v>
      </c>
      <c r="C3" s="64">
        <v>66479</v>
      </c>
      <c r="D3" s="8" t="e">
        <f t="shared" ref="D3:D38" si="0">SUM(C3/B3)</f>
        <v>#DIV/0!</v>
      </c>
    </row>
    <row r="4" spans="1:4" x14ac:dyDescent="0.3">
      <c r="A4" s="4" t="s">
        <v>1</v>
      </c>
      <c r="B4" s="4">
        <v>0</v>
      </c>
      <c r="C4" s="64">
        <v>49446</v>
      </c>
      <c r="D4" s="8" t="e">
        <f t="shared" si="0"/>
        <v>#DIV/0!</v>
      </c>
    </row>
    <row r="5" spans="1:4" x14ac:dyDescent="0.3">
      <c r="A5" s="4" t="s">
        <v>2</v>
      </c>
      <c r="B5" s="4">
        <v>0</v>
      </c>
      <c r="C5" s="64">
        <v>56248</v>
      </c>
      <c r="D5" s="8" t="e">
        <f t="shared" si="0"/>
        <v>#DIV/0!</v>
      </c>
    </row>
    <row r="6" spans="1:4" x14ac:dyDescent="0.3">
      <c r="A6" s="4" t="s">
        <v>3</v>
      </c>
      <c r="B6" s="31">
        <v>0</v>
      </c>
      <c r="C6" s="64">
        <v>45174</v>
      </c>
      <c r="D6" s="8" t="e">
        <f t="shared" si="0"/>
        <v>#DIV/0!</v>
      </c>
    </row>
    <row r="7" spans="1:4" x14ac:dyDescent="0.3">
      <c r="A7" s="4" t="s">
        <v>4</v>
      </c>
      <c r="B7" s="4">
        <v>0</v>
      </c>
      <c r="C7" s="64">
        <v>46873</v>
      </c>
      <c r="D7" s="8" t="e">
        <f t="shared" si="0"/>
        <v>#DIV/0!</v>
      </c>
    </row>
    <row r="8" spans="1:4" x14ac:dyDescent="0.3">
      <c r="A8" s="4" t="s">
        <v>5</v>
      </c>
      <c r="B8" s="4">
        <v>0</v>
      </c>
      <c r="C8" s="64">
        <v>52608</v>
      </c>
      <c r="D8" s="8" t="e">
        <f t="shared" si="0"/>
        <v>#DIV/0!</v>
      </c>
    </row>
    <row r="9" spans="1:4" x14ac:dyDescent="0.3">
      <c r="A9" s="4" t="s">
        <v>6</v>
      </c>
      <c r="B9" s="4">
        <v>0</v>
      </c>
      <c r="C9" s="64">
        <v>52981</v>
      </c>
      <c r="D9" s="8" t="e">
        <f t="shared" si="0"/>
        <v>#DIV/0!</v>
      </c>
    </row>
    <row r="10" spans="1:4" x14ac:dyDescent="0.3">
      <c r="A10" s="4" t="s">
        <v>7</v>
      </c>
      <c r="B10" s="4">
        <v>0</v>
      </c>
      <c r="C10" s="64">
        <v>17502</v>
      </c>
      <c r="D10" s="8" t="e">
        <f t="shared" si="0"/>
        <v>#DIV/0!</v>
      </c>
    </row>
    <row r="11" spans="1:4" x14ac:dyDescent="0.3">
      <c r="A11" s="4" t="s">
        <v>8</v>
      </c>
      <c r="B11" s="4">
        <v>0</v>
      </c>
      <c r="C11" s="64">
        <v>43612</v>
      </c>
      <c r="D11" s="8" t="e">
        <f t="shared" si="0"/>
        <v>#DIV/0!</v>
      </c>
    </row>
    <row r="12" spans="1:4" x14ac:dyDescent="0.3">
      <c r="A12" s="4" t="s">
        <v>9</v>
      </c>
      <c r="B12" s="4">
        <v>0</v>
      </c>
      <c r="C12" s="64">
        <v>52057</v>
      </c>
      <c r="D12" s="8" t="e">
        <f t="shared" si="0"/>
        <v>#DIV/0!</v>
      </c>
    </row>
    <row r="13" spans="1:4" x14ac:dyDescent="0.3">
      <c r="A13" s="4" t="s">
        <v>10</v>
      </c>
      <c r="B13" s="4">
        <v>0</v>
      </c>
      <c r="C13" s="64">
        <v>50963</v>
      </c>
      <c r="D13" s="8" t="e">
        <f t="shared" si="0"/>
        <v>#DIV/0!</v>
      </c>
    </row>
    <row r="14" spans="1:4" x14ac:dyDescent="0.3">
      <c r="A14" s="4" t="s">
        <v>11</v>
      </c>
      <c r="B14" s="4">
        <v>0</v>
      </c>
      <c r="C14" s="64">
        <v>53924</v>
      </c>
      <c r="D14" s="8" t="e">
        <f t="shared" si="0"/>
        <v>#DIV/0!</v>
      </c>
    </row>
    <row r="15" spans="1:4" ht="16.2" thickBot="1" x14ac:dyDescent="0.35">
      <c r="A15" s="17" t="s">
        <v>12</v>
      </c>
      <c r="B15" s="17">
        <v>0</v>
      </c>
      <c r="C15" s="64">
        <v>54403</v>
      </c>
      <c r="D15" s="8" t="e">
        <f t="shared" si="0"/>
        <v>#DIV/0!</v>
      </c>
    </row>
    <row r="16" spans="1:4" ht="16.2" thickBot="1" x14ac:dyDescent="0.35">
      <c r="A16" s="2" t="s">
        <v>61</v>
      </c>
      <c r="B16" s="2">
        <v>0</v>
      </c>
      <c r="C16" s="2">
        <f>SUM(C3:C15)</f>
        <v>642270</v>
      </c>
      <c r="D16" s="39" t="e">
        <f t="shared" si="0"/>
        <v>#DIV/0!</v>
      </c>
    </row>
    <row r="17" spans="1:4" x14ac:dyDescent="0.3">
      <c r="A17" s="14" t="s">
        <v>13</v>
      </c>
      <c r="B17" s="64">
        <v>6600</v>
      </c>
      <c r="C17" s="68">
        <v>61619</v>
      </c>
      <c r="D17" s="40">
        <f t="shared" si="0"/>
        <v>9.336212121212121</v>
      </c>
    </row>
    <row r="18" spans="1:4" x14ac:dyDescent="0.3">
      <c r="A18" s="4" t="s">
        <v>14</v>
      </c>
      <c r="B18" s="64">
        <v>6700</v>
      </c>
      <c r="C18" s="64">
        <v>69732</v>
      </c>
      <c r="D18" s="41">
        <f t="shared" si="0"/>
        <v>10.407761194029851</v>
      </c>
    </row>
    <row r="19" spans="1:4" x14ac:dyDescent="0.3">
      <c r="A19" s="4" t="s">
        <v>15</v>
      </c>
      <c r="B19" s="64">
        <v>6942</v>
      </c>
      <c r="C19" s="64">
        <v>37526</v>
      </c>
      <c r="D19" s="42">
        <f t="shared" si="0"/>
        <v>5.4056467876692595</v>
      </c>
    </row>
    <row r="20" spans="1:4" x14ac:dyDescent="0.3">
      <c r="A20" s="4" t="s">
        <v>16</v>
      </c>
      <c r="B20" s="64">
        <v>11621</v>
      </c>
      <c r="C20" s="64">
        <v>55689</v>
      </c>
      <c r="D20" s="8">
        <f t="shared" si="0"/>
        <v>4.7921005077015746</v>
      </c>
    </row>
    <row r="21" spans="1:4" x14ac:dyDescent="0.3">
      <c r="A21" s="4" t="s">
        <v>17</v>
      </c>
      <c r="B21" s="64">
        <v>13371</v>
      </c>
      <c r="C21" s="64">
        <v>59958</v>
      </c>
      <c r="D21" s="8">
        <f t="shared" si="0"/>
        <v>4.4841821853264525</v>
      </c>
    </row>
    <row r="22" spans="1:4" x14ac:dyDescent="0.3">
      <c r="A22" s="4" t="s">
        <v>18</v>
      </c>
      <c r="B22" s="64">
        <v>8249</v>
      </c>
      <c r="C22" s="64">
        <v>65901</v>
      </c>
      <c r="D22" s="41">
        <f t="shared" si="0"/>
        <v>7.9889683598011878</v>
      </c>
    </row>
    <row r="23" spans="1:4" x14ac:dyDescent="0.3">
      <c r="A23" s="4" t="s">
        <v>19</v>
      </c>
      <c r="B23" s="69">
        <v>8689</v>
      </c>
      <c r="C23" s="64">
        <v>86215</v>
      </c>
      <c r="D23" s="41">
        <f t="shared" si="0"/>
        <v>9.9223155714121312</v>
      </c>
    </row>
    <row r="24" spans="1:4" x14ac:dyDescent="0.3">
      <c r="A24" s="4" t="s">
        <v>20</v>
      </c>
      <c r="B24" s="68">
        <v>10165</v>
      </c>
      <c r="C24" s="64">
        <v>69665</v>
      </c>
      <c r="D24" s="41">
        <f t="shared" si="0"/>
        <v>6.8534185932120018</v>
      </c>
    </row>
    <row r="25" spans="1:4" x14ac:dyDescent="0.3">
      <c r="A25" s="4" t="s">
        <v>21</v>
      </c>
      <c r="B25" s="64">
        <v>16157</v>
      </c>
      <c r="C25" s="69">
        <v>70865</v>
      </c>
      <c r="D25" s="41">
        <f t="shared" si="0"/>
        <v>4.3860246332858823</v>
      </c>
    </row>
    <row r="26" spans="1:4" x14ac:dyDescent="0.3">
      <c r="A26" s="4" t="s">
        <v>22</v>
      </c>
      <c r="B26" s="64">
        <v>8857</v>
      </c>
      <c r="C26" s="68">
        <v>119025</v>
      </c>
      <c r="D26" s="8">
        <f t="shared" si="0"/>
        <v>13.438523201987129</v>
      </c>
    </row>
    <row r="27" spans="1:4" x14ac:dyDescent="0.3">
      <c r="A27" s="4" t="s">
        <v>23</v>
      </c>
      <c r="B27" s="69">
        <v>8830</v>
      </c>
      <c r="C27" s="64">
        <v>117689</v>
      </c>
      <c r="D27" s="41">
        <f t="shared" si="0"/>
        <v>13.328312570781428</v>
      </c>
    </row>
    <row r="28" spans="1:4" x14ac:dyDescent="0.3">
      <c r="A28" s="4" t="s">
        <v>24</v>
      </c>
      <c r="B28" s="64">
        <v>8380</v>
      </c>
      <c r="C28" s="64">
        <v>109163</v>
      </c>
      <c r="D28" s="41">
        <f t="shared" si="0"/>
        <v>13.026610978520287</v>
      </c>
    </row>
    <row r="29" spans="1:4" ht="16.2" thickBot="1" x14ac:dyDescent="0.35">
      <c r="A29" s="17" t="s">
        <v>25</v>
      </c>
      <c r="B29" s="69">
        <v>5821</v>
      </c>
      <c r="C29" s="69">
        <v>59942</v>
      </c>
      <c r="D29" s="87">
        <f t="shared" si="0"/>
        <v>10.297543377426559</v>
      </c>
    </row>
    <row r="30" spans="1:4" ht="16.2" thickBot="1" x14ac:dyDescent="0.35">
      <c r="A30" s="2" t="s">
        <v>62</v>
      </c>
      <c r="B30" s="67">
        <f>SUM(B17:B29)</f>
        <v>120382</v>
      </c>
      <c r="C30" s="2">
        <f>SUM(C17:C29)</f>
        <v>982989</v>
      </c>
      <c r="D30" s="39">
        <f t="shared" si="0"/>
        <v>8.1655812330747128</v>
      </c>
    </row>
    <row r="31" spans="1:4" ht="16.2" thickBot="1" x14ac:dyDescent="0.35">
      <c r="A31" s="14" t="s">
        <v>26</v>
      </c>
      <c r="B31" s="64">
        <v>0</v>
      </c>
      <c r="C31" s="64">
        <v>0</v>
      </c>
      <c r="D31" s="39" t="e">
        <f t="shared" si="0"/>
        <v>#DIV/0!</v>
      </c>
    </row>
    <row r="32" spans="1:4" x14ac:dyDescent="0.3">
      <c r="A32" s="4" t="s">
        <v>27</v>
      </c>
      <c r="B32" s="64">
        <v>0</v>
      </c>
      <c r="C32" s="64">
        <v>0</v>
      </c>
      <c r="D32" s="48" t="e">
        <f t="shared" si="0"/>
        <v>#DIV/0!</v>
      </c>
    </row>
    <row r="33" spans="1:4" x14ac:dyDescent="0.3">
      <c r="A33" s="4" t="s">
        <v>28</v>
      </c>
      <c r="B33" s="64">
        <v>0</v>
      </c>
      <c r="C33" s="64">
        <v>79318</v>
      </c>
      <c r="D33" s="8" t="e">
        <f t="shared" si="0"/>
        <v>#DIV/0!</v>
      </c>
    </row>
    <row r="34" spans="1:4" x14ac:dyDescent="0.3">
      <c r="A34" s="4" t="s">
        <v>29</v>
      </c>
      <c r="B34" s="64">
        <v>0</v>
      </c>
      <c r="C34" s="64">
        <v>136997</v>
      </c>
      <c r="D34" s="8" t="e">
        <f t="shared" si="0"/>
        <v>#DIV/0!</v>
      </c>
    </row>
    <row r="35" spans="1:4" x14ac:dyDescent="0.3">
      <c r="A35" s="4" t="s">
        <v>30</v>
      </c>
      <c r="B35" s="64">
        <v>2647</v>
      </c>
      <c r="C35" s="64">
        <v>154571</v>
      </c>
      <c r="D35" s="8">
        <f t="shared" si="0"/>
        <v>58.394786550812242</v>
      </c>
    </row>
    <row r="36" spans="1:4" x14ac:dyDescent="0.3">
      <c r="A36" s="4" t="s">
        <v>31</v>
      </c>
      <c r="B36" s="64">
        <v>12065</v>
      </c>
      <c r="C36" s="64">
        <v>163820</v>
      </c>
      <c r="D36" s="8">
        <f t="shared" si="0"/>
        <v>13.578118524658102</v>
      </c>
    </row>
    <row r="37" spans="1:4" x14ac:dyDescent="0.3">
      <c r="A37" s="4" t="s">
        <v>32</v>
      </c>
      <c r="B37" s="64">
        <v>17977</v>
      </c>
      <c r="C37" s="64">
        <v>186303</v>
      </c>
      <c r="D37" s="8">
        <f t="shared" si="0"/>
        <v>10.363408800133504</v>
      </c>
    </row>
    <row r="38" spans="1:4" x14ac:dyDescent="0.3">
      <c r="A38" s="4" t="s">
        <v>33</v>
      </c>
      <c r="B38" s="64">
        <v>16484</v>
      </c>
      <c r="C38" s="64">
        <v>200133</v>
      </c>
      <c r="D38" s="8">
        <f t="shared" si="0"/>
        <v>12.141045862654696</v>
      </c>
    </row>
    <row r="39" spans="1:4" x14ac:dyDescent="0.3">
      <c r="A39" s="4" t="s">
        <v>34</v>
      </c>
      <c r="B39" s="64">
        <v>10457</v>
      </c>
      <c r="C39" s="64">
        <v>190676</v>
      </c>
      <c r="D39" s="7"/>
    </row>
    <row r="40" spans="1:4" x14ac:dyDescent="0.3">
      <c r="A40" s="4" t="s">
        <v>35</v>
      </c>
      <c r="B40" s="64">
        <v>20029</v>
      </c>
      <c r="C40" s="64">
        <v>145175</v>
      </c>
      <c r="D40" s="7"/>
    </row>
    <row r="41" spans="1:4" x14ac:dyDescent="0.3">
      <c r="A41" s="4" t="s">
        <v>36</v>
      </c>
      <c r="B41" s="64">
        <v>18589</v>
      </c>
      <c r="C41" s="64"/>
      <c r="D41" s="7"/>
    </row>
    <row r="42" spans="1:4" x14ac:dyDescent="0.3">
      <c r="A42" s="4" t="s">
        <v>37</v>
      </c>
      <c r="B42" s="64">
        <v>14504</v>
      </c>
      <c r="C42" s="64"/>
      <c r="D42" s="7"/>
    </row>
    <row r="43" spans="1:4" ht="16.2" thickBot="1" x14ac:dyDescent="0.35">
      <c r="A43" s="17" t="s">
        <v>38</v>
      </c>
      <c r="B43" s="69">
        <v>24115</v>
      </c>
      <c r="C43" s="69"/>
      <c r="D43" s="50"/>
    </row>
    <row r="44" spans="1:4" ht="16.2" thickBot="1" x14ac:dyDescent="0.35">
      <c r="A44" s="2" t="s">
        <v>63</v>
      </c>
      <c r="B44" s="67">
        <f>SUM(B31:B43)</f>
        <v>136867</v>
      </c>
      <c r="C44" s="2">
        <f>SUM(C31:C43)</f>
        <v>1256993</v>
      </c>
      <c r="D44" s="49"/>
    </row>
    <row r="45" spans="1:4" x14ac:dyDescent="0.3">
      <c r="A45" s="14" t="s">
        <v>39</v>
      </c>
      <c r="B45" s="64">
        <v>17478</v>
      </c>
      <c r="C45" s="64"/>
      <c r="D45" s="14"/>
    </row>
    <row r="46" spans="1:4" x14ac:dyDescent="0.3">
      <c r="A46" s="4" t="s">
        <v>40</v>
      </c>
      <c r="B46" s="64">
        <v>22161</v>
      </c>
      <c r="C46" s="64"/>
      <c r="D46" s="4"/>
    </row>
    <row r="47" spans="1:4" x14ac:dyDescent="0.3">
      <c r="A47" s="4" t="s">
        <v>41</v>
      </c>
      <c r="B47" s="74">
        <v>33911</v>
      </c>
      <c r="C47" s="64"/>
      <c r="D47" s="4"/>
    </row>
    <row r="48" spans="1:4" x14ac:dyDescent="0.3">
      <c r="A48" s="4" t="s">
        <v>42</v>
      </c>
      <c r="B48" s="64">
        <v>36503</v>
      </c>
      <c r="C48" s="64"/>
      <c r="D48" s="4"/>
    </row>
    <row r="49" spans="1:4" x14ac:dyDescent="0.3">
      <c r="A49" s="4" t="s">
        <v>43</v>
      </c>
      <c r="B49" s="64">
        <v>26656</v>
      </c>
      <c r="C49" s="64"/>
      <c r="D49" s="4"/>
    </row>
    <row r="50" spans="1:4" x14ac:dyDescent="0.3">
      <c r="A50" s="4" t="s">
        <v>44</v>
      </c>
      <c r="B50" s="64">
        <v>43548</v>
      </c>
      <c r="C50" s="64"/>
      <c r="D50" s="4"/>
    </row>
    <row r="51" spans="1:4" x14ac:dyDescent="0.3">
      <c r="A51" s="4" t="s">
        <v>45</v>
      </c>
      <c r="B51" s="64">
        <v>40417</v>
      </c>
      <c r="C51" s="64"/>
      <c r="D51" s="4"/>
    </row>
    <row r="52" spans="1:4" x14ac:dyDescent="0.3">
      <c r="A52" s="4" t="s">
        <v>46</v>
      </c>
      <c r="B52" s="64">
        <v>50484</v>
      </c>
      <c r="C52" s="64"/>
      <c r="D52" s="4"/>
    </row>
    <row r="53" spans="1:4" x14ac:dyDescent="0.3">
      <c r="A53" s="4" t="s">
        <v>47</v>
      </c>
      <c r="B53" s="64">
        <v>79315</v>
      </c>
      <c r="C53" s="64"/>
      <c r="D53" s="4"/>
    </row>
    <row r="54" spans="1:4" x14ac:dyDescent="0.3">
      <c r="A54" s="4" t="s">
        <v>48</v>
      </c>
      <c r="B54" s="64">
        <v>78240</v>
      </c>
      <c r="C54" s="64"/>
      <c r="D54" s="4"/>
    </row>
    <row r="55" spans="1:4" x14ac:dyDescent="0.3">
      <c r="A55" s="4" t="s">
        <v>49</v>
      </c>
      <c r="B55" s="64">
        <v>75423</v>
      </c>
      <c r="C55" s="64"/>
      <c r="D55" s="4"/>
    </row>
    <row r="56" spans="1:4" x14ac:dyDescent="0.3">
      <c r="A56" s="4" t="s">
        <v>55</v>
      </c>
      <c r="B56" s="64">
        <v>60390</v>
      </c>
      <c r="C56" s="64"/>
      <c r="D56" s="4"/>
    </row>
    <row r="57" spans="1:4" ht="16.2" thickBot="1" x14ac:dyDescent="0.35">
      <c r="A57" s="17" t="s">
        <v>56</v>
      </c>
      <c r="B57" s="69">
        <v>80789</v>
      </c>
      <c r="C57" s="69"/>
      <c r="D57" s="17"/>
    </row>
    <row r="58" spans="1:4" ht="16.2" thickBot="1" x14ac:dyDescent="0.35">
      <c r="A58" s="2" t="s">
        <v>64</v>
      </c>
      <c r="B58" s="81">
        <f>SUM(B45:B57)</f>
        <v>645315</v>
      </c>
      <c r="C58" s="2"/>
      <c r="D58" s="36"/>
    </row>
    <row r="59" spans="1:4" ht="16.2" thickBot="1" x14ac:dyDescent="0.35">
      <c r="A59" s="2" t="s">
        <v>57</v>
      </c>
      <c r="B59" s="83">
        <f>SUM(B16+B30+B44+B58)</f>
        <v>902564</v>
      </c>
      <c r="C59" s="26">
        <f>SUM(C58+C44+C30+C16)</f>
        <v>2882252</v>
      </c>
      <c r="D59" s="37"/>
    </row>
    <row r="61" spans="1:4" x14ac:dyDescent="0.3">
      <c r="A61" s="75"/>
      <c r="B61" t="s">
        <v>78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6863-BD37-A245-A389-28FF9C020A00}">
  <dimension ref="A1:F63"/>
  <sheetViews>
    <sheetView tabSelected="1" workbookViewId="0">
      <selection activeCell="E10" sqref="E10"/>
    </sheetView>
  </sheetViews>
  <sheetFormatPr defaultColWidth="11.19921875" defaultRowHeight="15.6" x14ac:dyDescent="0.3"/>
  <cols>
    <col min="1" max="1" width="14.69921875" customWidth="1"/>
    <col min="2" max="3" width="14.5" customWidth="1"/>
    <col min="4" max="4" width="13.296875" customWidth="1"/>
    <col min="5" max="5" width="15.796875" customWidth="1"/>
    <col min="6" max="6" width="13.296875" customWidth="1"/>
  </cols>
  <sheetData>
    <row r="1" spans="1:6" x14ac:dyDescent="0.3">
      <c r="A1" s="5" t="s">
        <v>51</v>
      </c>
      <c r="B1" s="5" t="s">
        <v>54</v>
      </c>
      <c r="C1" s="5" t="s">
        <v>58</v>
      </c>
      <c r="D1" s="5" t="s">
        <v>66</v>
      </c>
      <c r="E1" s="5" t="s">
        <v>67</v>
      </c>
      <c r="F1" s="5" t="s">
        <v>66</v>
      </c>
    </row>
    <row r="2" spans="1:6" x14ac:dyDescent="0.3">
      <c r="A2" s="5" t="s">
        <v>50</v>
      </c>
      <c r="B2" s="4"/>
      <c r="C2" s="4"/>
      <c r="D2" s="4"/>
      <c r="E2" s="4"/>
      <c r="F2" s="4"/>
    </row>
    <row r="3" spans="1:6" x14ac:dyDescent="0.3">
      <c r="A3" s="4" t="s">
        <v>0</v>
      </c>
      <c r="B3" s="64">
        <v>0</v>
      </c>
      <c r="C3" s="64">
        <v>75493</v>
      </c>
      <c r="D3" s="8" t="e">
        <f>SUM(C3/B3)</f>
        <v>#DIV/0!</v>
      </c>
      <c r="E3" s="64">
        <v>-54187</v>
      </c>
      <c r="F3" s="8">
        <f>SUM(E3/C3)</f>
        <v>-0.71777515796166536</v>
      </c>
    </row>
    <row r="4" spans="1:6" x14ac:dyDescent="0.3">
      <c r="A4" s="4" t="s">
        <v>1</v>
      </c>
      <c r="B4" s="64">
        <v>0</v>
      </c>
      <c r="C4" s="64">
        <v>82418</v>
      </c>
      <c r="D4" s="8" t="e">
        <f t="shared" ref="D4:D59" si="0">SUM(C4/B4)</f>
        <v>#DIV/0!</v>
      </c>
      <c r="E4" s="64">
        <v>67179</v>
      </c>
      <c r="F4" s="8">
        <f t="shared" ref="F3:F38" si="1">SUM(E4/C4)</f>
        <v>0.81510107015457789</v>
      </c>
    </row>
    <row r="5" spans="1:6" x14ac:dyDescent="0.3">
      <c r="A5" s="4" t="s">
        <v>2</v>
      </c>
      <c r="B5" s="64">
        <v>0</v>
      </c>
      <c r="C5" s="64">
        <v>84407</v>
      </c>
      <c r="D5" s="8" t="e">
        <f t="shared" si="0"/>
        <v>#DIV/0!</v>
      </c>
      <c r="E5" s="64">
        <v>67696</v>
      </c>
      <c r="F5" s="8">
        <f t="shared" si="1"/>
        <v>0.80201878991078934</v>
      </c>
    </row>
    <row r="6" spans="1:6" x14ac:dyDescent="0.3">
      <c r="A6" s="4" t="s">
        <v>3</v>
      </c>
      <c r="B6" s="64">
        <v>0</v>
      </c>
      <c r="C6" s="64">
        <v>83991</v>
      </c>
      <c r="D6" s="8" t="e">
        <f t="shared" si="0"/>
        <v>#DIV/0!</v>
      </c>
      <c r="E6" s="64">
        <v>84850</v>
      </c>
      <c r="F6" s="8">
        <f t="shared" si="1"/>
        <v>1.0102272862568609</v>
      </c>
    </row>
    <row r="7" spans="1:6" x14ac:dyDescent="0.3">
      <c r="A7" s="4" t="s">
        <v>4</v>
      </c>
      <c r="B7" s="64">
        <v>0</v>
      </c>
      <c r="C7" s="88">
        <v>40494</v>
      </c>
      <c r="D7" s="8" t="e">
        <f t="shared" si="0"/>
        <v>#DIV/0!</v>
      </c>
      <c r="E7" s="64">
        <v>76994</v>
      </c>
      <c r="F7" s="8">
        <f t="shared" si="1"/>
        <v>1.9013681039166297</v>
      </c>
    </row>
    <row r="8" spans="1:6" x14ac:dyDescent="0.3">
      <c r="A8" s="4" t="s">
        <v>5</v>
      </c>
      <c r="B8" s="64">
        <v>0</v>
      </c>
      <c r="C8" s="64">
        <v>32000</v>
      </c>
      <c r="D8" s="8" t="e">
        <f t="shared" si="0"/>
        <v>#DIV/0!</v>
      </c>
      <c r="E8" s="64">
        <v>76719</v>
      </c>
      <c r="F8" s="8">
        <f t="shared" si="1"/>
        <v>2.3974687499999998</v>
      </c>
    </row>
    <row r="9" spans="1:6" x14ac:dyDescent="0.3">
      <c r="A9" s="4" t="s">
        <v>6</v>
      </c>
      <c r="B9" s="64">
        <v>22453</v>
      </c>
      <c r="C9" s="64">
        <v>32494</v>
      </c>
      <c r="D9" s="8">
        <f t="shared" si="0"/>
        <v>1.4472008194896004</v>
      </c>
      <c r="E9" s="64">
        <v>-85470</v>
      </c>
      <c r="F9" s="8">
        <f t="shared" si="1"/>
        <v>-2.6303317535545023</v>
      </c>
    </row>
    <row r="10" spans="1:6" x14ac:dyDescent="0.3">
      <c r="A10" s="4" t="s">
        <v>7</v>
      </c>
      <c r="B10" s="64">
        <v>22674</v>
      </c>
      <c r="C10" s="64">
        <v>29071</v>
      </c>
      <c r="D10" s="8">
        <f t="shared" si="0"/>
        <v>1.2821293111052308</v>
      </c>
      <c r="E10" s="64">
        <v>68169</v>
      </c>
      <c r="F10" s="8">
        <f t="shared" si="1"/>
        <v>2.3449141756389529</v>
      </c>
    </row>
    <row r="11" spans="1:6" x14ac:dyDescent="0.3">
      <c r="A11" s="4" t="s">
        <v>8</v>
      </c>
      <c r="B11" s="64">
        <v>25604</v>
      </c>
      <c r="C11" s="64">
        <v>36551</v>
      </c>
      <c r="D11" s="8">
        <f t="shared" si="0"/>
        <v>1.427550382752695</v>
      </c>
      <c r="E11" s="64">
        <v>91344</v>
      </c>
      <c r="F11" s="8">
        <f t="shared" si="1"/>
        <v>2.4990834724084157</v>
      </c>
    </row>
    <row r="12" spans="1:6" x14ac:dyDescent="0.3">
      <c r="A12" s="4" t="s">
        <v>9</v>
      </c>
      <c r="B12" s="64">
        <v>38534</v>
      </c>
      <c r="C12" s="64">
        <v>33702</v>
      </c>
      <c r="D12" s="8">
        <f t="shared" si="0"/>
        <v>0.87460424560128713</v>
      </c>
      <c r="E12" s="64">
        <v>81549</v>
      </c>
      <c r="F12" s="8">
        <f t="shared" si="1"/>
        <v>2.4197080291970803</v>
      </c>
    </row>
    <row r="13" spans="1:6" x14ac:dyDescent="0.3">
      <c r="A13" s="4" t="s">
        <v>10</v>
      </c>
      <c r="B13" s="64">
        <v>45454</v>
      </c>
      <c r="C13" s="64">
        <v>31765</v>
      </c>
      <c r="D13" s="8">
        <f t="shared" si="0"/>
        <v>0.69883838606063275</v>
      </c>
      <c r="E13" s="64">
        <v>97735</v>
      </c>
      <c r="F13" s="8">
        <f t="shared" si="1"/>
        <v>3.0768141035731151</v>
      </c>
    </row>
    <row r="14" spans="1:6" x14ac:dyDescent="0.3">
      <c r="A14" s="4" t="s">
        <v>11</v>
      </c>
      <c r="B14" s="64">
        <v>58180</v>
      </c>
      <c r="C14" s="64">
        <v>33517</v>
      </c>
      <c r="D14" s="8">
        <f t="shared" si="0"/>
        <v>0.57609144035751114</v>
      </c>
      <c r="E14" s="64">
        <v>78132</v>
      </c>
      <c r="F14" s="8">
        <f t="shared" si="1"/>
        <v>2.3311155533013097</v>
      </c>
    </row>
    <row r="15" spans="1:6" ht="16.2" thickBot="1" x14ac:dyDescent="0.35">
      <c r="A15" s="17" t="s">
        <v>12</v>
      </c>
      <c r="B15" s="64">
        <v>45783</v>
      </c>
      <c r="C15" s="64">
        <v>46546</v>
      </c>
      <c r="D15" s="8">
        <f t="shared" si="0"/>
        <v>1.0166655745582422</v>
      </c>
      <c r="E15" s="68">
        <v>90483</v>
      </c>
      <c r="F15" s="8">
        <f t="shared" si="1"/>
        <v>1.9439479224852834</v>
      </c>
    </row>
    <row r="16" spans="1:6" ht="16.2" thickBot="1" x14ac:dyDescent="0.35">
      <c r="A16" s="2" t="s">
        <v>61</v>
      </c>
      <c r="B16" s="67">
        <f>SUM(B3:B15)</f>
        <v>258682</v>
      </c>
      <c r="C16" s="67">
        <f>SUM(C3:C15)</f>
        <v>642449</v>
      </c>
      <c r="D16" s="8">
        <f t="shared" si="0"/>
        <v>2.483547367037521</v>
      </c>
      <c r="E16" s="67">
        <f>SUM(E3:E15)</f>
        <v>741193</v>
      </c>
      <c r="F16" s="39">
        <f t="shared" si="1"/>
        <v>1.1536993597935401</v>
      </c>
    </row>
    <row r="17" spans="1:6" x14ac:dyDescent="0.3">
      <c r="A17" s="14" t="s">
        <v>13</v>
      </c>
      <c r="B17" s="64">
        <v>44544</v>
      </c>
      <c r="C17" s="68">
        <v>29952</v>
      </c>
      <c r="D17" s="8">
        <f t="shared" si="0"/>
        <v>0.67241379310344829</v>
      </c>
      <c r="E17" s="68">
        <v>77037</v>
      </c>
      <c r="F17" s="40">
        <f t="shared" si="1"/>
        <v>2.5720152243589745</v>
      </c>
    </row>
    <row r="18" spans="1:6" x14ac:dyDescent="0.3">
      <c r="A18" s="4" t="s">
        <v>14</v>
      </c>
      <c r="B18" s="64">
        <v>25467</v>
      </c>
      <c r="C18" s="64">
        <v>35221</v>
      </c>
      <c r="D18" s="8">
        <f t="shared" si="0"/>
        <v>1.383005458043743</v>
      </c>
      <c r="E18" s="64">
        <v>102291</v>
      </c>
      <c r="F18" s="41">
        <f t="shared" si="1"/>
        <v>2.904261662076602</v>
      </c>
    </row>
    <row r="19" spans="1:6" x14ac:dyDescent="0.3">
      <c r="A19" s="4" t="s">
        <v>15</v>
      </c>
      <c r="B19" s="64">
        <v>41775</v>
      </c>
      <c r="C19" s="64">
        <v>29914</v>
      </c>
      <c r="D19" s="8">
        <f t="shared" si="0"/>
        <v>0.71607420706163971</v>
      </c>
      <c r="E19" s="64">
        <v>71288</v>
      </c>
      <c r="F19" s="42">
        <f t="shared" si="1"/>
        <v>2.3830982148826636</v>
      </c>
    </row>
    <row r="20" spans="1:6" x14ac:dyDescent="0.3">
      <c r="A20" s="4" t="s">
        <v>16</v>
      </c>
      <c r="B20" s="64">
        <v>38744</v>
      </c>
      <c r="C20" s="64">
        <v>31355</v>
      </c>
      <c r="D20" s="8">
        <f t="shared" si="0"/>
        <v>0.80928659921536239</v>
      </c>
      <c r="E20" s="64">
        <v>76961</v>
      </c>
      <c r="F20" s="8">
        <f t="shared" si="1"/>
        <v>2.4545048636581086</v>
      </c>
    </row>
    <row r="21" spans="1:6" x14ac:dyDescent="0.3">
      <c r="A21" s="4" t="s">
        <v>17</v>
      </c>
      <c r="B21" s="64">
        <v>42581</v>
      </c>
      <c r="C21" s="64">
        <v>29507</v>
      </c>
      <c r="D21" s="8">
        <f t="shared" si="0"/>
        <v>0.69296164956201123</v>
      </c>
      <c r="E21" s="64">
        <v>83099</v>
      </c>
      <c r="F21" s="8">
        <f t="shared" si="1"/>
        <v>2.8162469922391296</v>
      </c>
    </row>
    <row r="22" spans="1:6" x14ac:dyDescent="0.3">
      <c r="A22" s="4" t="s">
        <v>18</v>
      </c>
      <c r="B22" s="64">
        <v>44484</v>
      </c>
      <c r="C22" s="64">
        <v>44486</v>
      </c>
      <c r="D22" s="8">
        <f t="shared" si="0"/>
        <v>1.0000449599856127</v>
      </c>
      <c r="E22" s="64">
        <v>115511</v>
      </c>
      <c r="F22" s="41">
        <f t="shared" si="1"/>
        <v>2.5965697073236522</v>
      </c>
    </row>
    <row r="23" spans="1:6" x14ac:dyDescent="0.3">
      <c r="A23" s="4" t="s">
        <v>19</v>
      </c>
      <c r="B23" s="64">
        <v>67168</v>
      </c>
      <c r="C23" s="64">
        <v>46051</v>
      </c>
      <c r="D23" s="8">
        <f t="shared" si="0"/>
        <v>0.6856092186755598</v>
      </c>
      <c r="E23" s="64">
        <v>83432</v>
      </c>
      <c r="F23" s="41">
        <f t="shared" si="1"/>
        <v>1.8117304727367485</v>
      </c>
    </row>
    <row r="24" spans="1:6" x14ac:dyDescent="0.3">
      <c r="A24" s="4" t="s">
        <v>20</v>
      </c>
      <c r="B24" s="64">
        <v>62101</v>
      </c>
      <c r="C24" s="90">
        <v>62619</v>
      </c>
      <c r="D24" s="8">
        <f t="shared" si="0"/>
        <v>1.0083412505434695</v>
      </c>
      <c r="E24" s="64">
        <v>75576</v>
      </c>
      <c r="F24" s="41">
        <f t="shared" si="1"/>
        <v>1.206918028074546</v>
      </c>
    </row>
    <row r="25" spans="1:6" x14ac:dyDescent="0.3">
      <c r="A25" s="4" t="s">
        <v>21</v>
      </c>
      <c r="B25" s="69">
        <v>74564</v>
      </c>
      <c r="C25" s="69">
        <v>73630</v>
      </c>
      <c r="D25" s="8">
        <f t="shared" si="0"/>
        <v>0.98747384796952953</v>
      </c>
      <c r="E25" s="69">
        <v>109099</v>
      </c>
      <c r="F25" s="41">
        <f t="shared" si="1"/>
        <v>1.4817194078500611</v>
      </c>
    </row>
    <row r="26" spans="1:6" x14ac:dyDescent="0.3">
      <c r="A26" s="4" t="s">
        <v>22</v>
      </c>
      <c r="B26" s="68">
        <v>87775</v>
      </c>
      <c r="C26" s="68">
        <v>65905</v>
      </c>
      <c r="D26" s="8">
        <f t="shared" si="0"/>
        <v>0.75084021646254628</v>
      </c>
      <c r="E26" s="68">
        <v>103429</v>
      </c>
      <c r="F26" s="8">
        <f t="shared" si="1"/>
        <v>1.5693649950686595</v>
      </c>
    </row>
    <row r="27" spans="1:6" x14ac:dyDescent="0.3">
      <c r="A27" s="4" t="s">
        <v>23</v>
      </c>
      <c r="B27" s="64">
        <v>73050</v>
      </c>
      <c r="C27" s="64">
        <v>88638</v>
      </c>
      <c r="D27" s="8">
        <f t="shared" si="0"/>
        <v>1.2133880903490759</v>
      </c>
      <c r="E27" s="64">
        <v>108227</v>
      </c>
      <c r="F27" s="41">
        <f t="shared" si="1"/>
        <v>1.2210000225636859</v>
      </c>
    </row>
    <row r="28" spans="1:6" x14ac:dyDescent="0.3">
      <c r="A28" s="4" t="s">
        <v>24</v>
      </c>
      <c r="B28" s="64">
        <v>60000</v>
      </c>
      <c r="C28" s="64">
        <v>75440</v>
      </c>
      <c r="D28" s="8">
        <f t="shared" si="0"/>
        <v>1.2573333333333334</v>
      </c>
      <c r="E28" s="64">
        <v>105984</v>
      </c>
      <c r="F28" s="41">
        <f t="shared" si="1"/>
        <v>1.4048780487804877</v>
      </c>
    </row>
    <row r="29" spans="1:6" ht="16.2" thickBot="1" x14ac:dyDescent="0.35">
      <c r="A29" s="17" t="s">
        <v>25</v>
      </c>
      <c r="B29" s="69">
        <v>22924</v>
      </c>
      <c r="C29" s="69">
        <v>36637</v>
      </c>
      <c r="D29" s="8">
        <f t="shared" si="0"/>
        <v>1.598194032455069</v>
      </c>
      <c r="E29" s="69">
        <v>136626</v>
      </c>
      <c r="F29" s="87">
        <f t="shared" si="1"/>
        <v>3.7291808827141959</v>
      </c>
    </row>
    <row r="30" spans="1:6" ht="16.2" thickBot="1" x14ac:dyDescent="0.35">
      <c r="A30" s="2" t="s">
        <v>62</v>
      </c>
      <c r="B30" s="67">
        <f>SUM(B17:B29)</f>
        <v>685177</v>
      </c>
      <c r="C30" s="67">
        <f>SUM(C17:C29)</f>
        <v>649355</v>
      </c>
      <c r="D30" s="8">
        <f t="shared" si="0"/>
        <v>0.94771861869268814</v>
      </c>
      <c r="E30" s="67">
        <f>SUM(E17:E29)</f>
        <v>1248560</v>
      </c>
      <c r="F30" s="39">
        <f t="shared" si="1"/>
        <v>1.9227695174442332</v>
      </c>
    </row>
    <row r="31" spans="1:6" ht="16.2" thickBot="1" x14ac:dyDescent="0.35">
      <c r="A31" s="14" t="s">
        <v>26</v>
      </c>
      <c r="B31" s="64">
        <v>22000</v>
      </c>
      <c r="C31" s="64">
        <v>8464</v>
      </c>
      <c r="D31" s="8">
        <f t="shared" si="0"/>
        <v>0.38472727272727275</v>
      </c>
      <c r="E31" s="64">
        <v>161956</v>
      </c>
      <c r="F31" s="39">
        <f t="shared" si="1"/>
        <v>19.134688090737239</v>
      </c>
    </row>
    <row r="32" spans="1:6" x14ac:dyDescent="0.3">
      <c r="A32" s="4" t="s">
        <v>27</v>
      </c>
      <c r="B32" s="64">
        <v>98899</v>
      </c>
      <c r="C32" s="64">
        <v>45279</v>
      </c>
      <c r="D32" s="8">
        <f t="shared" si="0"/>
        <v>0.45783071618519905</v>
      </c>
      <c r="E32" s="64">
        <v>48188</v>
      </c>
      <c r="F32" s="48">
        <f t="shared" si="1"/>
        <v>1.0642461185096843</v>
      </c>
    </row>
    <row r="33" spans="1:6" x14ac:dyDescent="0.3">
      <c r="A33" s="4" t="s">
        <v>28</v>
      </c>
      <c r="B33" s="64">
        <v>63151</v>
      </c>
      <c r="C33" s="64">
        <v>31441</v>
      </c>
      <c r="D33" s="8">
        <f t="shared" si="0"/>
        <v>0.49787018416177098</v>
      </c>
      <c r="E33" s="64">
        <v>77200</v>
      </c>
      <c r="F33" s="8">
        <f t="shared" si="1"/>
        <v>2.4553926401832005</v>
      </c>
    </row>
    <row r="34" spans="1:6" x14ac:dyDescent="0.3">
      <c r="A34" s="4" t="s">
        <v>29</v>
      </c>
      <c r="B34" s="64">
        <v>84191</v>
      </c>
      <c r="C34" s="64">
        <v>54430</v>
      </c>
      <c r="D34" s="8">
        <f t="shared" si="0"/>
        <v>0.64650615861552896</v>
      </c>
      <c r="E34" s="64">
        <v>102465</v>
      </c>
      <c r="F34" s="8">
        <f t="shared" si="1"/>
        <v>1.8825096454161308</v>
      </c>
    </row>
    <row r="35" spans="1:6" x14ac:dyDescent="0.3">
      <c r="A35" s="4" t="s">
        <v>30</v>
      </c>
      <c r="B35" s="64">
        <v>65357</v>
      </c>
      <c r="C35" s="64">
        <v>92200</v>
      </c>
      <c r="D35" s="8">
        <f t="shared" si="0"/>
        <v>1.4107134660403629</v>
      </c>
      <c r="E35" s="64">
        <v>94066</v>
      </c>
      <c r="F35" s="8">
        <f t="shared" si="1"/>
        <v>1.0202386117136659</v>
      </c>
    </row>
    <row r="36" spans="1:6" x14ac:dyDescent="0.3">
      <c r="A36" s="4" t="s">
        <v>31</v>
      </c>
      <c r="B36" s="64">
        <v>76374</v>
      </c>
      <c r="C36" s="64">
        <v>89022</v>
      </c>
      <c r="D36" s="8">
        <f t="shared" si="0"/>
        <v>1.1656060963154999</v>
      </c>
      <c r="E36" s="64">
        <v>69479</v>
      </c>
      <c r="F36" s="8">
        <f t="shared" si="1"/>
        <v>0.78046999618071933</v>
      </c>
    </row>
    <row r="37" spans="1:6" x14ac:dyDescent="0.3">
      <c r="A37" s="4" t="s">
        <v>32</v>
      </c>
      <c r="B37" s="64">
        <v>78810</v>
      </c>
      <c r="C37" s="64">
        <v>94210</v>
      </c>
      <c r="D37" s="8">
        <f t="shared" si="0"/>
        <v>1.1954066742799137</v>
      </c>
      <c r="E37" s="64">
        <v>79805</v>
      </c>
      <c r="F37" s="8">
        <f t="shared" si="1"/>
        <v>0.84709691115592822</v>
      </c>
    </row>
    <row r="38" spans="1:6" x14ac:dyDescent="0.3">
      <c r="A38" s="4" t="s">
        <v>33</v>
      </c>
      <c r="B38" s="64">
        <v>78198</v>
      </c>
      <c r="C38" s="74">
        <v>74281</v>
      </c>
      <c r="D38" s="8">
        <f t="shared" si="0"/>
        <v>0.94990920483899843</v>
      </c>
      <c r="E38" s="64">
        <v>73933</v>
      </c>
      <c r="F38" s="8">
        <f t="shared" si="1"/>
        <v>0.9953150873036174</v>
      </c>
    </row>
    <row r="39" spans="1:6" x14ac:dyDescent="0.3">
      <c r="A39" s="4" t="s">
        <v>34</v>
      </c>
      <c r="B39" s="64">
        <v>50546</v>
      </c>
      <c r="C39" s="64">
        <v>83682</v>
      </c>
      <c r="D39" s="8">
        <f t="shared" si="0"/>
        <v>1.6555612709215368</v>
      </c>
      <c r="E39" s="64">
        <v>93902</v>
      </c>
      <c r="F39" s="7"/>
    </row>
    <row r="40" spans="1:6" x14ac:dyDescent="0.3">
      <c r="A40" s="4" t="s">
        <v>35</v>
      </c>
      <c r="B40" s="64">
        <v>58651</v>
      </c>
      <c r="C40" s="64">
        <v>108870</v>
      </c>
      <c r="D40" s="8">
        <f t="shared" si="0"/>
        <v>1.8562343353054509</v>
      </c>
      <c r="E40" s="64">
        <v>0</v>
      </c>
      <c r="F40" s="7"/>
    </row>
    <row r="41" spans="1:6" x14ac:dyDescent="0.3">
      <c r="A41" s="4" t="s">
        <v>36</v>
      </c>
      <c r="B41" s="64">
        <v>67947</v>
      </c>
      <c r="C41" s="64">
        <v>107587</v>
      </c>
      <c r="D41" s="8">
        <f t="shared" si="0"/>
        <v>1.5833958820845659</v>
      </c>
      <c r="E41" s="64">
        <v>79303</v>
      </c>
      <c r="F41" s="7"/>
    </row>
    <row r="42" spans="1:6" x14ac:dyDescent="0.3">
      <c r="A42" s="4" t="s">
        <v>37</v>
      </c>
      <c r="B42" s="64">
        <v>59493</v>
      </c>
      <c r="C42" s="64">
        <v>119062</v>
      </c>
      <c r="D42" s="8">
        <f t="shared" si="0"/>
        <v>2.0012774612139244</v>
      </c>
      <c r="E42" s="64">
        <v>0</v>
      </c>
      <c r="F42" s="7"/>
    </row>
    <row r="43" spans="1:6" ht="16.2" thickBot="1" x14ac:dyDescent="0.35">
      <c r="A43" s="17" t="s">
        <v>38</v>
      </c>
      <c r="B43" s="69">
        <v>55401</v>
      </c>
      <c r="C43" s="69">
        <v>80951</v>
      </c>
      <c r="D43" s="8">
        <f t="shared" si="0"/>
        <v>1.461183011136983</v>
      </c>
      <c r="E43" s="69">
        <v>0</v>
      </c>
      <c r="F43" s="50"/>
    </row>
    <row r="44" spans="1:6" ht="16.2" thickBot="1" x14ac:dyDescent="0.35">
      <c r="A44" s="2" t="s">
        <v>63</v>
      </c>
      <c r="B44" s="67">
        <f>SUM(B31:B43)</f>
        <v>859018</v>
      </c>
      <c r="C44" s="67">
        <f>SUM(C31:C43)</f>
        <v>989479</v>
      </c>
      <c r="D44" s="8">
        <f t="shared" si="0"/>
        <v>1.1518722541320439</v>
      </c>
      <c r="E44" s="67">
        <f>SUM(E31:E43)</f>
        <v>880297</v>
      </c>
      <c r="F44" s="49"/>
    </row>
    <row r="45" spans="1:6" x14ac:dyDescent="0.3">
      <c r="A45" s="14" t="s">
        <v>39</v>
      </c>
      <c r="B45" s="64">
        <v>54278</v>
      </c>
      <c r="C45" s="64">
        <v>60928</v>
      </c>
      <c r="D45" s="8">
        <f t="shared" si="0"/>
        <v>1.1225174103688418</v>
      </c>
      <c r="E45" s="64">
        <v>0</v>
      </c>
      <c r="F45" s="14"/>
    </row>
    <row r="46" spans="1:6" x14ac:dyDescent="0.3">
      <c r="A46" s="4" t="s">
        <v>40</v>
      </c>
      <c r="B46" s="64">
        <v>47807</v>
      </c>
      <c r="C46" s="64">
        <v>101561</v>
      </c>
      <c r="D46" s="8">
        <f t="shared" si="0"/>
        <v>2.1243960089526639</v>
      </c>
      <c r="E46" s="64">
        <v>0</v>
      </c>
      <c r="F46" s="4"/>
    </row>
    <row r="47" spans="1:6" x14ac:dyDescent="0.3">
      <c r="A47" s="4" t="s">
        <v>41</v>
      </c>
      <c r="B47" s="64">
        <v>69899</v>
      </c>
      <c r="C47" s="64">
        <v>93089</v>
      </c>
      <c r="D47" s="8">
        <f t="shared" si="0"/>
        <v>1.3317644029242193</v>
      </c>
      <c r="E47" s="64">
        <v>0</v>
      </c>
      <c r="F47" s="4"/>
    </row>
    <row r="48" spans="1:6" x14ac:dyDescent="0.3">
      <c r="A48" s="4" t="s">
        <v>42</v>
      </c>
      <c r="B48" s="64">
        <v>76924</v>
      </c>
      <c r="C48" s="64">
        <v>48822</v>
      </c>
      <c r="D48" s="8">
        <f t="shared" si="0"/>
        <v>0.63467838385939368</v>
      </c>
      <c r="E48" s="64">
        <v>0</v>
      </c>
      <c r="F48" s="4"/>
    </row>
    <row r="49" spans="1:6" x14ac:dyDescent="0.3">
      <c r="A49" s="4" t="s">
        <v>43</v>
      </c>
      <c r="B49" s="64">
        <v>63790</v>
      </c>
      <c r="C49" s="64">
        <v>65619</v>
      </c>
      <c r="D49" s="8">
        <f t="shared" si="0"/>
        <v>1.0286722056748707</v>
      </c>
      <c r="E49" s="64">
        <v>0</v>
      </c>
      <c r="F49" s="4"/>
    </row>
    <row r="50" spans="1:6" x14ac:dyDescent="0.3">
      <c r="A50" s="4" t="s">
        <v>44</v>
      </c>
      <c r="B50" s="64">
        <v>87429</v>
      </c>
      <c r="C50" s="64">
        <v>40203</v>
      </c>
      <c r="D50" s="8">
        <f t="shared" si="0"/>
        <v>0.45983598119617058</v>
      </c>
      <c r="E50" s="64">
        <v>0</v>
      </c>
      <c r="F50" s="4"/>
    </row>
    <row r="51" spans="1:6" x14ac:dyDescent="0.3">
      <c r="A51" s="4" t="s">
        <v>45</v>
      </c>
      <c r="B51" s="64">
        <v>90670</v>
      </c>
      <c r="C51" s="64">
        <v>49780</v>
      </c>
      <c r="D51" s="8">
        <f t="shared" si="0"/>
        <v>0.54902393294364182</v>
      </c>
      <c r="E51" s="64">
        <v>0</v>
      </c>
      <c r="F51" s="4"/>
    </row>
    <row r="52" spans="1:6" x14ac:dyDescent="0.3">
      <c r="A52" s="4" t="s">
        <v>46</v>
      </c>
      <c r="B52" s="64">
        <v>79329</v>
      </c>
      <c r="C52" s="64">
        <v>54782</v>
      </c>
      <c r="D52" s="8">
        <f t="shared" si="0"/>
        <v>0.69056713181812457</v>
      </c>
      <c r="E52" s="64">
        <v>0</v>
      </c>
      <c r="F52" s="4"/>
    </row>
    <row r="53" spans="1:6" x14ac:dyDescent="0.3">
      <c r="A53" s="4" t="s">
        <v>47</v>
      </c>
      <c r="B53" s="64">
        <v>67342</v>
      </c>
      <c r="C53" s="64">
        <v>57835</v>
      </c>
      <c r="D53" s="8">
        <f t="shared" si="0"/>
        <v>0.8588251017195806</v>
      </c>
      <c r="E53" s="64">
        <v>0</v>
      </c>
      <c r="F53" s="4"/>
    </row>
    <row r="54" spans="1:6" x14ac:dyDescent="0.3">
      <c r="A54" s="4" t="s">
        <v>48</v>
      </c>
      <c r="B54" s="64">
        <v>62673</v>
      </c>
      <c r="C54" s="64">
        <v>38687</v>
      </c>
      <c r="D54" s="8">
        <f t="shared" si="0"/>
        <v>0.61728335966045988</v>
      </c>
      <c r="E54" s="64">
        <v>0</v>
      </c>
      <c r="F54" s="4"/>
    </row>
    <row r="55" spans="1:6" x14ac:dyDescent="0.3">
      <c r="A55" s="4" t="s">
        <v>49</v>
      </c>
      <c r="B55" s="64">
        <v>52424</v>
      </c>
      <c r="C55" s="64">
        <v>58962</v>
      </c>
      <c r="D55" s="8">
        <f t="shared" si="0"/>
        <v>1.1247138715092324</v>
      </c>
      <c r="E55" s="64">
        <v>0</v>
      </c>
      <c r="F55" s="4"/>
    </row>
    <row r="56" spans="1:6" x14ac:dyDescent="0.3">
      <c r="A56" s="4" t="s">
        <v>55</v>
      </c>
      <c r="B56" s="64">
        <v>52320</v>
      </c>
      <c r="C56" s="64">
        <v>67635</v>
      </c>
      <c r="D56" s="8">
        <f t="shared" si="0"/>
        <v>1.292717889908257</v>
      </c>
      <c r="E56" s="64">
        <v>0</v>
      </c>
      <c r="F56" s="4"/>
    </row>
    <row r="57" spans="1:6" ht="16.2" thickBot="1" x14ac:dyDescent="0.35">
      <c r="A57" s="17" t="s">
        <v>56</v>
      </c>
      <c r="B57" s="69">
        <v>71907</v>
      </c>
      <c r="C57" s="69">
        <v>66809</v>
      </c>
      <c r="D57" s="18">
        <f t="shared" si="0"/>
        <v>0.92910286898354821</v>
      </c>
      <c r="E57" s="69">
        <v>0</v>
      </c>
      <c r="F57" s="17"/>
    </row>
    <row r="58" spans="1:6" ht="16.2" thickBot="1" x14ac:dyDescent="0.35">
      <c r="A58" s="2" t="s">
        <v>64</v>
      </c>
      <c r="B58" s="67">
        <f>SUM(B45:B57)</f>
        <v>876792</v>
      </c>
      <c r="C58" s="67">
        <f>SUM(C45:C57)</f>
        <v>804712</v>
      </c>
      <c r="D58" s="92">
        <f t="shared" si="0"/>
        <v>0.91779122072281683</v>
      </c>
      <c r="E58" s="67">
        <f>SUM(E45:E57)</f>
        <v>0</v>
      </c>
      <c r="F58" s="36"/>
    </row>
    <row r="59" spans="1:6" ht="16.2" thickBot="1" x14ac:dyDescent="0.35">
      <c r="A59" s="91" t="s">
        <v>57</v>
      </c>
      <c r="B59" s="71">
        <f>SUM(B58+B44+B30+B16)</f>
        <v>2679669</v>
      </c>
      <c r="C59" s="71">
        <f>SUM(C58+C44+C30+C16)</f>
        <v>3085995</v>
      </c>
      <c r="D59" s="21">
        <f t="shared" si="0"/>
        <v>1.1516329069000686</v>
      </c>
      <c r="E59" s="71">
        <f>SUM(E58+E44+E30+E16)</f>
        <v>2870050</v>
      </c>
      <c r="F59" s="37"/>
    </row>
    <row r="61" spans="1:6" x14ac:dyDescent="0.3">
      <c r="A61" s="89"/>
      <c r="B61" t="s">
        <v>80</v>
      </c>
    </row>
    <row r="62" spans="1:6" x14ac:dyDescent="0.3">
      <c r="A62" s="54"/>
      <c r="B62" t="s">
        <v>81</v>
      </c>
    </row>
    <row r="63" spans="1:6" x14ac:dyDescent="0.3">
      <c r="A63" s="75"/>
      <c r="B6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9457-697C-2947-8616-80EC506F8295}">
  <dimension ref="A1:J63"/>
  <sheetViews>
    <sheetView workbookViewId="0">
      <selection activeCell="F14" sqref="F14"/>
    </sheetView>
  </sheetViews>
  <sheetFormatPr defaultColWidth="11.19921875" defaultRowHeight="15.6" x14ac:dyDescent="0.3"/>
  <cols>
    <col min="1" max="1" width="20" customWidth="1"/>
    <col min="7" max="7" width="15.19921875" customWidth="1"/>
  </cols>
  <sheetData>
    <row r="1" spans="1:10" x14ac:dyDescent="0.3">
      <c r="A1" s="59" t="s">
        <v>74</v>
      </c>
      <c r="B1" s="60" t="s">
        <v>72</v>
      </c>
      <c r="C1" s="60" t="s">
        <v>73</v>
      </c>
      <c r="D1" s="76" t="s">
        <v>79</v>
      </c>
      <c r="E1" s="76"/>
      <c r="G1" s="59" t="s">
        <v>75</v>
      </c>
      <c r="H1" s="60" t="s">
        <v>72</v>
      </c>
      <c r="I1" s="60" t="s">
        <v>73</v>
      </c>
      <c r="J1" s="73" t="s">
        <v>76</v>
      </c>
    </row>
    <row r="2" spans="1:10" x14ac:dyDescent="0.3">
      <c r="A2" s="61" t="s">
        <v>50</v>
      </c>
      <c r="B2" s="62"/>
      <c r="C2" s="62"/>
      <c r="D2" s="76"/>
      <c r="E2" s="76"/>
      <c r="G2" s="61" t="s">
        <v>50</v>
      </c>
      <c r="H2" s="62"/>
      <c r="I2" s="62"/>
    </row>
    <row r="3" spans="1:10" x14ac:dyDescent="0.3">
      <c r="A3" s="63" t="s">
        <v>0</v>
      </c>
      <c r="B3" s="64">
        <v>0</v>
      </c>
      <c r="C3" s="64">
        <v>0</v>
      </c>
      <c r="D3" s="72">
        <v>0</v>
      </c>
      <c r="E3" s="72"/>
      <c r="G3" s="63" t="s">
        <v>0</v>
      </c>
      <c r="H3" s="4">
        <v>78189</v>
      </c>
      <c r="I3" s="64">
        <v>66479</v>
      </c>
      <c r="J3" s="72">
        <v>0</v>
      </c>
    </row>
    <row r="4" spans="1:10" x14ac:dyDescent="0.3">
      <c r="A4" s="63" t="s">
        <v>1</v>
      </c>
      <c r="B4" s="64">
        <v>0</v>
      </c>
      <c r="C4" s="64">
        <v>0</v>
      </c>
      <c r="D4" s="72">
        <v>0</v>
      </c>
      <c r="E4" s="72"/>
      <c r="G4" s="63" t="s">
        <v>1</v>
      </c>
      <c r="H4" s="4">
        <v>81932</v>
      </c>
      <c r="I4" s="64">
        <v>49446</v>
      </c>
      <c r="J4" s="72">
        <v>0</v>
      </c>
    </row>
    <row r="5" spans="1:10" x14ac:dyDescent="0.3">
      <c r="A5" s="63" t="s">
        <v>2</v>
      </c>
      <c r="B5" s="64">
        <v>0</v>
      </c>
      <c r="C5" s="64">
        <v>0</v>
      </c>
      <c r="D5" s="72">
        <v>0</v>
      </c>
      <c r="E5" s="72"/>
      <c r="G5" s="63" t="s">
        <v>2</v>
      </c>
      <c r="H5" s="4">
        <v>75145</v>
      </c>
      <c r="I5" s="64">
        <v>56248</v>
      </c>
      <c r="J5" s="72">
        <v>0</v>
      </c>
    </row>
    <row r="6" spans="1:10" x14ac:dyDescent="0.3">
      <c r="A6" s="63" t="s">
        <v>3</v>
      </c>
      <c r="B6" s="64">
        <v>0</v>
      </c>
      <c r="C6" s="64">
        <v>0</v>
      </c>
      <c r="D6" s="72">
        <v>0</v>
      </c>
      <c r="E6" s="72"/>
      <c r="G6" s="63" t="s">
        <v>3</v>
      </c>
      <c r="H6" s="4">
        <v>62038</v>
      </c>
      <c r="I6" s="64">
        <v>45174</v>
      </c>
      <c r="J6" s="72">
        <v>0</v>
      </c>
    </row>
    <row r="7" spans="1:10" x14ac:dyDescent="0.3">
      <c r="A7" s="63" t="s">
        <v>4</v>
      </c>
      <c r="B7" s="64">
        <v>0</v>
      </c>
      <c r="C7" s="64">
        <v>0</v>
      </c>
      <c r="D7" s="72">
        <v>0</v>
      </c>
      <c r="E7" s="72"/>
      <c r="G7" s="63" t="s">
        <v>4</v>
      </c>
      <c r="H7" s="4">
        <v>64254</v>
      </c>
      <c r="I7" s="64">
        <v>46873</v>
      </c>
      <c r="J7" s="72">
        <v>0</v>
      </c>
    </row>
    <row r="8" spans="1:10" x14ac:dyDescent="0.3">
      <c r="A8" s="63" t="s">
        <v>5</v>
      </c>
      <c r="B8" s="64">
        <v>0</v>
      </c>
      <c r="C8" s="64">
        <v>0</v>
      </c>
      <c r="D8" s="72">
        <v>0</v>
      </c>
      <c r="E8" s="72"/>
      <c r="G8" s="63" t="s">
        <v>5</v>
      </c>
      <c r="H8" s="4">
        <v>54341</v>
      </c>
      <c r="I8" s="64">
        <v>52608</v>
      </c>
      <c r="J8" s="72">
        <v>0</v>
      </c>
    </row>
    <row r="9" spans="1:10" x14ac:dyDescent="0.3">
      <c r="A9" s="63" t="s">
        <v>6</v>
      </c>
      <c r="B9" s="64">
        <v>0</v>
      </c>
      <c r="C9" s="64">
        <v>0</v>
      </c>
      <c r="D9" s="72">
        <v>0</v>
      </c>
      <c r="E9" s="72"/>
      <c r="G9" s="63" t="s">
        <v>6</v>
      </c>
      <c r="H9" s="4">
        <v>68689</v>
      </c>
      <c r="I9" s="64">
        <v>52981</v>
      </c>
      <c r="J9" s="72">
        <v>0</v>
      </c>
    </row>
    <row r="10" spans="1:10" x14ac:dyDescent="0.3">
      <c r="A10" s="63" t="s">
        <v>7</v>
      </c>
      <c r="B10" s="64">
        <v>0</v>
      </c>
      <c r="C10" s="64">
        <v>0</v>
      </c>
      <c r="D10" s="72">
        <v>0</v>
      </c>
      <c r="E10" s="72"/>
      <c r="G10" s="63" t="s">
        <v>7</v>
      </c>
      <c r="H10" s="4">
        <v>72357</v>
      </c>
      <c r="I10" s="64">
        <v>17502</v>
      </c>
      <c r="J10" s="72">
        <v>0</v>
      </c>
    </row>
    <row r="11" spans="1:10" x14ac:dyDescent="0.3">
      <c r="A11" s="63" t="s">
        <v>8</v>
      </c>
      <c r="B11" s="64">
        <v>0</v>
      </c>
      <c r="C11" s="64">
        <v>0</v>
      </c>
      <c r="D11" s="72">
        <v>0</v>
      </c>
      <c r="E11" s="72"/>
      <c r="G11" s="63" t="s">
        <v>8</v>
      </c>
      <c r="H11" s="4">
        <v>86085</v>
      </c>
      <c r="I11" s="64">
        <v>43612</v>
      </c>
      <c r="J11" s="72">
        <v>0</v>
      </c>
    </row>
    <row r="12" spans="1:10" x14ac:dyDescent="0.3">
      <c r="A12" s="63" t="s">
        <v>9</v>
      </c>
      <c r="B12" s="64">
        <v>3678</v>
      </c>
      <c r="C12" s="64">
        <v>0</v>
      </c>
      <c r="D12" s="72">
        <v>0</v>
      </c>
      <c r="E12" s="72"/>
      <c r="G12" s="63" t="s">
        <v>9</v>
      </c>
      <c r="H12" s="4">
        <v>101465</v>
      </c>
      <c r="I12" s="64">
        <v>52057</v>
      </c>
      <c r="J12" s="72">
        <v>0</v>
      </c>
    </row>
    <row r="13" spans="1:10" x14ac:dyDescent="0.3">
      <c r="A13" s="63" t="s">
        <v>10</v>
      </c>
      <c r="B13" s="64">
        <v>6676</v>
      </c>
      <c r="C13" s="64">
        <v>0</v>
      </c>
      <c r="D13" s="72">
        <f t="shared" ref="D13:D59" si="0">SUM(C13/B13)*100</f>
        <v>0</v>
      </c>
      <c r="E13" s="72"/>
      <c r="G13" s="63" t="s">
        <v>10</v>
      </c>
      <c r="H13" s="4">
        <v>85344</v>
      </c>
      <c r="I13" s="64">
        <v>50963</v>
      </c>
      <c r="J13" s="72">
        <f t="shared" ref="J13:J59" si="1">SUM(I13/H13)*100</f>
        <v>59.714801274840646</v>
      </c>
    </row>
    <row r="14" spans="1:10" x14ac:dyDescent="0.3">
      <c r="A14" s="63" t="s">
        <v>11</v>
      </c>
      <c r="B14" s="64">
        <v>10917.03</v>
      </c>
      <c r="C14" s="64">
        <v>0</v>
      </c>
      <c r="D14" s="72">
        <f t="shared" si="0"/>
        <v>0</v>
      </c>
      <c r="E14" s="72"/>
      <c r="G14" s="63" t="s">
        <v>11</v>
      </c>
      <c r="H14" s="4">
        <v>83891</v>
      </c>
      <c r="I14" s="64">
        <v>53924</v>
      </c>
      <c r="J14" s="72">
        <f t="shared" si="1"/>
        <v>64.278647292319789</v>
      </c>
    </row>
    <row r="15" spans="1:10" ht="16.2" thickBot="1" x14ac:dyDescent="0.35">
      <c r="A15" s="65" t="s">
        <v>12</v>
      </c>
      <c r="B15" s="69">
        <v>18860</v>
      </c>
      <c r="C15" s="69">
        <v>0</v>
      </c>
      <c r="D15" s="72">
        <f t="shared" si="0"/>
        <v>0</v>
      </c>
      <c r="E15" s="72"/>
      <c r="G15" s="65" t="s">
        <v>12</v>
      </c>
      <c r="H15" s="17">
        <v>72179</v>
      </c>
      <c r="I15" s="64">
        <v>54403</v>
      </c>
      <c r="J15" s="72">
        <f t="shared" si="1"/>
        <v>75.372338214716194</v>
      </c>
    </row>
    <row r="16" spans="1:10" ht="16.2" thickBot="1" x14ac:dyDescent="0.35">
      <c r="A16" s="66" t="s">
        <v>61</v>
      </c>
      <c r="B16" s="67">
        <f>SUM(B3:B15)</f>
        <v>40131.03</v>
      </c>
      <c r="C16" s="67">
        <f>SUM(C3:C15)</f>
        <v>0</v>
      </c>
      <c r="D16" s="84">
        <f t="shared" si="0"/>
        <v>0</v>
      </c>
      <c r="E16" s="76"/>
      <c r="G16" s="66" t="s">
        <v>61</v>
      </c>
      <c r="H16" s="2">
        <f>SUM(H3:H15)</f>
        <v>985909</v>
      </c>
      <c r="I16" s="2">
        <f>SUM(I3:I15)</f>
        <v>642270</v>
      </c>
      <c r="J16" s="84">
        <f t="shared" si="1"/>
        <v>65.144957597506462</v>
      </c>
    </row>
    <row r="17" spans="1:10" x14ac:dyDescent="0.3">
      <c r="A17" s="63" t="s">
        <v>13</v>
      </c>
      <c r="B17" s="64">
        <v>16811</v>
      </c>
      <c r="C17" s="64">
        <v>6600</v>
      </c>
      <c r="D17" s="72">
        <f t="shared" si="0"/>
        <v>39.260008327880556</v>
      </c>
      <c r="E17" s="72"/>
      <c r="G17" s="63" t="s">
        <v>13</v>
      </c>
      <c r="H17" s="14">
        <v>76755</v>
      </c>
      <c r="I17" s="68">
        <v>61619</v>
      </c>
      <c r="J17" s="72">
        <f t="shared" si="1"/>
        <v>80.280112044817926</v>
      </c>
    </row>
    <row r="18" spans="1:10" x14ac:dyDescent="0.3">
      <c r="A18" s="63" t="s">
        <v>14</v>
      </c>
      <c r="B18" s="64">
        <v>23812</v>
      </c>
      <c r="C18" s="64">
        <v>6700</v>
      </c>
      <c r="D18" s="72">
        <f t="shared" si="0"/>
        <v>28.137073744330586</v>
      </c>
      <c r="E18" s="72"/>
      <c r="G18" s="63" t="s">
        <v>14</v>
      </c>
      <c r="H18" s="4">
        <v>66425</v>
      </c>
      <c r="I18" s="64">
        <v>69732</v>
      </c>
      <c r="J18" s="72">
        <f t="shared" si="1"/>
        <v>104.97854723372224</v>
      </c>
    </row>
    <row r="19" spans="1:10" x14ac:dyDescent="0.3">
      <c r="A19" s="63" t="s">
        <v>15</v>
      </c>
      <c r="B19" s="64">
        <v>19601</v>
      </c>
      <c r="C19" s="64">
        <v>6942</v>
      </c>
      <c r="D19" s="72">
        <f t="shared" si="0"/>
        <v>35.416560379572473</v>
      </c>
      <c r="E19" s="72"/>
      <c r="G19" s="63" t="s">
        <v>15</v>
      </c>
      <c r="H19" s="4">
        <v>68604</v>
      </c>
      <c r="I19" s="64">
        <v>37526</v>
      </c>
      <c r="J19" s="72">
        <f t="shared" si="1"/>
        <v>54.69943443530989</v>
      </c>
    </row>
    <row r="20" spans="1:10" x14ac:dyDescent="0.3">
      <c r="A20" s="63" t="s">
        <v>16</v>
      </c>
      <c r="B20" s="64">
        <v>39921</v>
      </c>
      <c r="C20" s="64">
        <v>11621</v>
      </c>
      <c r="D20" s="72">
        <f t="shared" si="0"/>
        <v>29.109992234663462</v>
      </c>
      <c r="E20" s="72"/>
      <c r="G20" s="63" t="s">
        <v>16</v>
      </c>
      <c r="H20" s="4">
        <v>67892</v>
      </c>
      <c r="I20" s="64">
        <v>55689</v>
      </c>
      <c r="J20" s="72">
        <f t="shared" si="1"/>
        <v>82.025864608495851</v>
      </c>
    </row>
    <row r="21" spans="1:10" x14ac:dyDescent="0.3">
      <c r="A21" s="63" t="s">
        <v>17</v>
      </c>
      <c r="B21" s="64">
        <v>33094</v>
      </c>
      <c r="C21" s="64">
        <v>13371</v>
      </c>
      <c r="D21" s="72">
        <f t="shared" si="0"/>
        <v>40.403094216474287</v>
      </c>
      <c r="E21" s="72"/>
      <c r="G21" s="63" t="s">
        <v>17</v>
      </c>
      <c r="H21" s="4">
        <v>77315</v>
      </c>
      <c r="I21" s="64">
        <v>59958</v>
      </c>
      <c r="J21" s="72">
        <f t="shared" si="1"/>
        <v>77.550281316691468</v>
      </c>
    </row>
    <row r="22" spans="1:10" x14ac:dyDescent="0.3">
      <c r="A22" s="63" t="s">
        <v>18</v>
      </c>
      <c r="B22" s="64">
        <v>32331</v>
      </c>
      <c r="C22" s="64">
        <v>8249</v>
      </c>
      <c r="D22" s="72">
        <f t="shared" si="0"/>
        <v>25.514212365840834</v>
      </c>
      <c r="E22" s="72"/>
      <c r="G22" s="63" t="s">
        <v>18</v>
      </c>
      <c r="H22" s="4">
        <v>79888</v>
      </c>
      <c r="I22" s="64">
        <v>65901</v>
      </c>
      <c r="J22" s="72">
        <f t="shared" si="1"/>
        <v>82.491738433807328</v>
      </c>
    </row>
    <row r="23" spans="1:10" x14ac:dyDescent="0.3">
      <c r="A23" s="63" t="s">
        <v>19</v>
      </c>
      <c r="B23" s="64">
        <v>33286</v>
      </c>
      <c r="C23" s="69">
        <v>8689</v>
      </c>
      <c r="D23" s="72">
        <f t="shared" si="0"/>
        <v>26.104067776242264</v>
      </c>
      <c r="E23" s="72"/>
      <c r="G23" s="63" t="s">
        <v>19</v>
      </c>
      <c r="H23" s="4">
        <v>78845</v>
      </c>
      <c r="I23" s="64">
        <v>86215</v>
      </c>
      <c r="J23" s="72">
        <f t="shared" si="1"/>
        <v>109.34745386517852</v>
      </c>
    </row>
    <row r="24" spans="1:10" x14ac:dyDescent="0.3">
      <c r="A24" s="63" t="s">
        <v>20</v>
      </c>
      <c r="B24" s="64">
        <v>36498</v>
      </c>
      <c r="C24" s="68">
        <v>10165</v>
      </c>
      <c r="D24" s="72">
        <f t="shared" si="0"/>
        <v>27.850841141980382</v>
      </c>
      <c r="E24" s="72"/>
      <c r="G24" s="63" t="s">
        <v>20</v>
      </c>
      <c r="H24" s="4">
        <v>102413</v>
      </c>
      <c r="I24" s="64">
        <v>69665</v>
      </c>
      <c r="J24" s="72">
        <f t="shared" si="1"/>
        <v>68.023590755079923</v>
      </c>
    </row>
    <row r="25" spans="1:10" x14ac:dyDescent="0.3">
      <c r="A25" s="63" t="s">
        <v>21</v>
      </c>
      <c r="B25" s="69">
        <v>36362</v>
      </c>
      <c r="C25" s="64">
        <v>16157</v>
      </c>
      <c r="D25" s="72">
        <f t="shared" si="0"/>
        <v>44.433749518728341</v>
      </c>
      <c r="E25" s="72"/>
      <c r="G25" s="63" t="s">
        <v>21</v>
      </c>
      <c r="H25" s="4">
        <v>106205</v>
      </c>
      <c r="I25" s="69">
        <v>70865</v>
      </c>
      <c r="J25" s="72">
        <f t="shared" si="1"/>
        <v>66.724730474083145</v>
      </c>
    </row>
    <row r="26" spans="1:10" x14ac:dyDescent="0.3">
      <c r="A26" s="63" t="s">
        <v>22</v>
      </c>
      <c r="B26" s="68">
        <v>49504</v>
      </c>
      <c r="C26" s="64">
        <v>8857</v>
      </c>
      <c r="D26" s="72">
        <f t="shared" si="0"/>
        <v>17.891483516483518</v>
      </c>
      <c r="E26" s="72"/>
      <c r="G26" s="63" t="s">
        <v>22</v>
      </c>
      <c r="H26" s="4">
        <v>100090</v>
      </c>
      <c r="I26" s="68">
        <v>119025</v>
      </c>
      <c r="J26" s="72">
        <f t="shared" si="1"/>
        <v>118.9179738235588</v>
      </c>
    </row>
    <row r="27" spans="1:10" x14ac:dyDescent="0.3">
      <c r="A27" s="63" t="s">
        <v>23</v>
      </c>
      <c r="B27" s="64">
        <v>45936</v>
      </c>
      <c r="C27" s="69">
        <v>8830</v>
      </c>
      <c r="D27" s="72">
        <f t="shared" si="0"/>
        <v>19.222396377568788</v>
      </c>
      <c r="E27" s="72"/>
      <c r="G27" s="63" t="s">
        <v>23</v>
      </c>
      <c r="H27" s="4">
        <v>125329</v>
      </c>
      <c r="I27" s="64">
        <v>117689</v>
      </c>
      <c r="J27" s="72">
        <f t="shared" si="1"/>
        <v>93.904044554731954</v>
      </c>
    </row>
    <row r="28" spans="1:10" x14ac:dyDescent="0.3">
      <c r="A28" s="63" t="s">
        <v>24</v>
      </c>
      <c r="B28" s="64">
        <v>40445</v>
      </c>
      <c r="C28" s="64">
        <v>8380</v>
      </c>
      <c r="D28" s="72">
        <f t="shared" si="0"/>
        <v>20.719495611324021</v>
      </c>
      <c r="E28" s="72"/>
      <c r="G28" s="63" t="s">
        <v>24</v>
      </c>
      <c r="H28" s="4">
        <v>117187</v>
      </c>
      <c r="I28" s="64">
        <v>109163</v>
      </c>
      <c r="J28" s="72">
        <f t="shared" si="1"/>
        <v>93.152824118716239</v>
      </c>
    </row>
    <row r="29" spans="1:10" ht="16.2" thickBot="1" x14ac:dyDescent="0.35">
      <c r="A29" s="65" t="s">
        <v>25</v>
      </c>
      <c r="B29" s="69">
        <v>18468</v>
      </c>
      <c r="C29" s="69">
        <v>5821</v>
      </c>
      <c r="D29" s="72">
        <f t="shared" si="0"/>
        <v>31.519384881957979</v>
      </c>
      <c r="E29" s="72"/>
      <c r="G29" s="65" t="s">
        <v>25</v>
      </c>
      <c r="H29" s="17">
        <v>84928</v>
      </c>
      <c r="I29" s="69">
        <v>59942</v>
      </c>
      <c r="J29" s="72">
        <f t="shared" si="1"/>
        <v>70.579785229841747</v>
      </c>
    </row>
    <row r="30" spans="1:10" ht="16.2" thickBot="1" x14ac:dyDescent="0.35">
      <c r="A30" s="66" t="s">
        <v>62</v>
      </c>
      <c r="B30" s="67">
        <f>SUM(B17:B29)</f>
        <v>426069</v>
      </c>
      <c r="C30" s="67">
        <f>SUM(C17:C29)</f>
        <v>120382</v>
      </c>
      <c r="D30" s="84">
        <f t="shared" si="0"/>
        <v>28.25410907622944</v>
      </c>
      <c r="E30" s="76"/>
      <c r="G30" s="66" t="s">
        <v>62</v>
      </c>
      <c r="H30" s="2">
        <f>SUM(H17:H29)</f>
        <v>1151876</v>
      </c>
      <c r="I30" s="2">
        <f>SUM(I17:I29)</f>
        <v>982989</v>
      </c>
      <c r="J30" s="84">
        <f t="shared" si="1"/>
        <v>85.338091947397118</v>
      </c>
    </row>
    <row r="31" spans="1:10" x14ac:dyDescent="0.3">
      <c r="A31" s="63" t="s">
        <v>26</v>
      </c>
      <c r="B31" s="64">
        <v>2997.63</v>
      </c>
      <c r="C31" s="64">
        <v>0</v>
      </c>
      <c r="D31" s="72">
        <f t="shared" si="0"/>
        <v>0</v>
      </c>
      <c r="E31" s="72"/>
      <c r="G31" s="63" t="s">
        <v>26</v>
      </c>
      <c r="H31" s="14">
        <v>24454</v>
      </c>
      <c r="I31" s="64">
        <v>0</v>
      </c>
      <c r="J31" s="72">
        <f t="shared" si="1"/>
        <v>0</v>
      </c>
    </row>
    <row r="32" spans="1:10" x14ac:dyDescent="0.3">
      <c r="A32" s="63" t="s">
        <v>27</v>
      </c>
      <c r="B32" s="64">
        <v>21060</v>
      </c>
      <c r="C32" s="64">
        <v>0</v>
      </c>
      <c r="D32" s="72">
        <f t="shared" si="0"/>
        <v>0</v>
      </c>
      <c r="E32" s="72"/>
      <c r="G32" s="63" t="s">
        <v>27</v>
      </c>
      <c r="H32" s="4">
        <v>120307</v>
      </c>
      <c r="I32" s="64">
        <v>0</v>
      </c>
      <c r="J32" s="72">
        <f t="shared" si="1"/>
        <v>0</v>
      </c>
    </row>
    <row r="33" spans="1:10" x14ac:dyDescent="0.3">
      <c r="A33" s="63" t="s">
        <v>28</v>
      </c>
      <c r="B33" s="64">
        <v>29464</v>
      </c>
      <c r="C33" s="64">
        <v>0</v>
      </c>
      <c r="D33" s="72">
        <f t="shared" si="0"/>
        <v>0</v>
      </c>
      <c r="E33" s="72"/>
      <c r="G33" s="63" t="s">
        <v>28</v>
      </c>
      <c r="H33" s="4">
        <v>148224</v>
      </c>
      <c r="I33" s="64">
        <v>79318</v>
      </c>
      <c r="J33" s="72">
        <f t="shared" si="1"/>
        <v>53.512251727115711</v>
      </c>
    </row>
    <row r="34" spans="1:10" x14ac:dyDescent="0.3">
      <c r="A34" s="63" t="s">
        <v>29</v>
      </c>
      <c r="B34" s="64">
        <v>20285</v>
      </c>
      <c r="C34" s="64">
        <v>0</v>
      </c>
      <c r="D34" s="72">
        <f t="shared" si="0"/>
        <v>0</v>
      </c>
      <c r="E34" s="72"/>
      <c r="G34" s="63" t="s">
        <v>29</v>
      </c>
      <c r="H34" s="4">
        <v>164718</v>
      </c>
      <c r="I34" s="64">
        <v>136997</v>
      </c>
      <c r="J34" s="72">
        <f t="shared" si="1"/>
        <v>83.170631017860828</v>
      </c>
    </row>
    <row r="35" spans="1:10" x14ac:dyDescent="0.3">
      <c r="A35" s="63" t="s">
        <v>30</v>
      </c>
      <c r="B35" s="64">
        <v>18894</v>
      </c>
      <c r="C35" s="64">
        <v>2647</v>
      </c>
      <c r="D35" s="72">
        <f t="shared" si="0"/>
        <v>14.009738541335873</v>
      </c>
      <c r="E35" s="72"/>
      <c r="G35" s="63" t="s">
        <v>30</v>
      </c>
      <c r="H35" s="4">
        <v>122357</v>
      </c>
      <c r="I35" s="64">
        <v>154571</v>
      </c>
      <c r="J35" s="72">
        <f t="shared" si="1"/>
        <v>126.32787662332355</v>
      </c>
    </row>
    <row r="36" spans="1:10" x14ac:dyDescent="0.3">
      <c r="A36" s="63" t="s">
        <v>31</v>
      </c>
      <c r="B36" s="64">
        <v>27588</v>
      </c>
      <c r="C36" s="64">
        <v>12065</v>
      </c>
      <c r="D36" s="72">
        <f t="shared" si="0"/>
        <v>43.732782369146008</v>
      </c>
      <c r="E36" s="72"/>
      <c r="G36" s="63" t="s">
        <v>31</v>
      </c>
      <c r="H36" s="4">
        <v>177884</v>
      </c>
      <c r="I36" s="64">
        <v>163820</v>
      </c>
      <c r="J36" s="72">
        <f t="shared" si="1"/>
        <v>92.093723999910054</v>
      </c>
    </row>
    <row r="37" spans="1:10" x14ac:dyDescent="0.3">
      <c r="A37" s="63" t="s">
        <v>32</v>
      </c>
      <c r="B37" s="64">
        <v>38455</v>
      </c>
      <c r="C37" s="64">
        <v>17977</v>
      </c>
      <c r="D37" s="72">
        <f t="shared" si="0"/>
        <v>46.748147185021452</v>
      </c>
      <c r="E37" s="72"/>
      <c r="G37" s="63" t="s">
        <v>32</v>
      </c>
      <c r="H37" s="4">
        <v>177730</v>
      </c>
      <c r="I37" s="64">
        <v>186303</v>
      </c>
      <c r="J37" s="72">
        <f t="shared" si="1"/>
        <v>104.82360884487707</v>
      </c>
    </row>
    <row r="38" spans="1:10" x14ac:dyDescent="0.3">
      <c r="A38" s="63" t="s">
        <v>33</v>
      </c>
      <c r="B38" s="64">
        <v>45870</v>
      </c>
      <c r="C38" s="64">
        <v>16484</v>
      </c>
      <c r="D38" s="72">
        <f t="shared" si="0"/>
        <v>35.936341835622407</v>
      </c>
      <c r="E38" s="72"/>
      <c r="G38" s="63" t="s">
        <v>33</v>
      </c>
      <c r="H38" s="4">
        <v>196051</v>
      </c>
      <c r="I38" s="64">
        <v>200133</v>
      </c>
      <c r="J38" s="72">
        <f t="shared" si="1"/>
        <v>102.0821112873691</v>
      </c>
    </row>
    <row r="39" spans="1:10" x14ac:dyDescent="0.3">
      <c r="A39" s="63" t="s">
        <v>34</v>
      </c>
      <c r="B39" s="64">
        <v>56354</v>
      </c>
      <c r="C39" s="64">
        <v>10457</v>
      </c>
      <c r="D39" s="72">
        <f t="shared" si="0"/>
        <v>18.555914398268094</v>
      </c>
      <c r="E39" s="72"/>
      <c r="G39" s="63" t="s">
        <v>34</v>
      </c>
      <c r="H39" s="4">
        <v>154100</v>
      </c>
      <c r="I39" s="64">
        <v>190676</v>
      </c>
      <c r="J39" s="72">
        <f t="shared" si="1"/>
        <v>123.73523685918235</v>
      </c>
    </row>
    <row r="40" spans="1:10" x14ac:dyDescent="0.3">
      <c r="A40" s="63" t="s">
        <v>35</v>
      </c>
      <c r="B40" s="64">
        <v>68867</v>
      </c>
      <c r="C40" s="64">
        <v>20029</v>
      </c>
      <c r="D40" s="72">
        <f t="shared" si="0"/>
        <v>29.083595916767102</v>
      </c>
      <c r="E40" s="72"/>
      <c r="G40" s="63" t="s">
        <v>35</v>
      </c>
      <c r="H40" s="4">
        <v>167063</v>
      </c>
      <c r="I40" s="64">
        <v>145175</v>
      </c>
      <c r="J40" s="72">
        <f t="shared" si="1"/>
        <v>86.898355710121336</v>
      </c>
    </row>
    <row r="41" spans="1:10" x14ac:dyDescent="0.3">
      <c r="A41" s="63" t="s">
        <v>36</v>
      </c>
      <c r="B41" s="64">
        <v>67373</v>
      </c>
      <c r="C41" s="64">
        <v>18589</v>
      </c>
      <c r="D41" s="72">
        <f t="shared" si="0"/>
        <v>27.591171537559557</v>
      </c>
      <c r="E41" s="72"/>
      <c r="G41" s="63" t="s">
        <v>36</v>
      </c>
      <c r="H41" s="4">
        <v>184158</v>
      </c>
      <c r="I41" s="64">
        <v>0</v>
      </c>
      <c r="J41" s="72">
        <f t="shared" si="1"/>
        <v>0</v>
      </c>
    </row>
    <row r="42" spans="1:10" x14ac:dyDescent="0.3">
      <c r="A42" s="63" t="s">
        <v>37</v>
      </c>
      <c r="B42" s="64">
        <v>67861</v>
      </c>
      <c r="C42" s="64">
        <v>14504</v>
      </c>
      <c r="D42" s="72">
        <f t="shared" si="0"/>
        <v>21.373100897422674</v>
      </c>
      <c r="E42" s="72"/>
      <c r="G42" s="63" t="s">
        <v>37</v>
      </c>
      <c r="H42" s="17">
        <v>198228</v>
      </c>
      <c r="I42" s="64">
        <v>0</v>
      </c>
      <c r="J42" s="72">
        <f t="shared" si="1"/>
        <v>0</v>
      </c>
    </row>
    <row r="43" spans="1:10" ht="16.2" thickBot="1" x14ac:dyDescent="0.35">
      <c r="A43" s="65" t="s">
        <v>38</v>
      </c>
      <c r="B43" s="69">
        <v>71312</v>
      </c>
      <c r="C43" s="69">
        <v>24115</v>
      </c>
      <c r="D43" s="72">
        <f t="shared" si="0"/>
        <v>33.816188018846759</v>
      </c>
      <c r="E43" s="72"/>
      <c r="G43" s="65" t="s">
        <v>38</v>
      </c>
      <c r="H43" s="56">
        <v>116317</v>
      </c>
      <c r="I43" s="69">
        <v>0</v>
      </c>
      <c r="J43" s="72">
        <f t="shared" si="1"/>
        <v>0</v>
      </c>
    </row>
    <row r="44" spans="1:10" ht="16.2" thickBot="1" x14ac:dyDescent="0.35">
      <c r="A44" s="66" t="s">
        <v>63</v>
      </c>
      <c r="B44" s="67">
        <f>SUM(B31:B43)</f>
        <v>536380.63</v>
      </c>
      <c r="C44" s="67">
        <f>SUM(C31:C43)</f>
        <v>136867</v>
      </c>
      <c r="D44" s="84">
        <f t="shared" si="0"/>
        <v>25.516767822134067</v>
      </c>
      <c r="E44" s="76"/>
      <c r="G44" s="66" t="s">
        <v>63</v>
      </c>
      <c r="H44" s="2">
        <f>SUM(H31:H43)</f>
        <v>1951591</v>
      </c>
      <c r="I44" s="2">
        <f>SUM(I31:I43)</f>
        <v>1256993</v>
      </c>
      <c r="J44" s="84">
        <f t="shared" si="1"/>
        <v>64.408628652212471</v>
      </c>
    </row>
    <row r="45" spans="1:10" x14ac:dyDescent="0.3">
      <c r="A45" s="63" t="s">
        <v>39</v>
      </c>
      <c r="B45" s="64">
        <v>76346</v>
      </c>
      <c r="C45" s="64">
        <v>17478</v>
      </c>
      <c r="D45" s="72">
        <f t="shared" si="0"/>
        <v>22.893144369056664</v>
      </c>
      <c r="E45" s="72"/>
      <c r="G45" s="63" t="s">
        <v>39</v>
      </c>
      <c r="H45" s="14">
        <v>56961</v>
      </c>
      <c r="I45" s="64">
        <v>0</v>
      </c>
      <c r="J45" s="72">
        <f t="shared" si="1"/>
        <v>0</v>
      </c>
    </row>
    <row r="46" spans="1:10" x14ac:dyDescent="0.3">
      <c r="A46" s="63" t="s">
        <v>40</v>
      </c>
      <c r="B46" s="64">
        <v>82505</v>
      </c>
      <c r="C46" s="64">
        <v>22161</v>
      </c>
      <c r="D46" s="72">
        <f t="shared" si="0"/>
        <v>26.860190291497489</v>
      </c>
      <c r="E46" s="72"/>
      <c r="G46" s="63" t="s">
        <v>40</v>
      </c>
      <c r="H46" s="4">
        <v>205769</v>
      </c>
      <c r="I46" s="64">
        <v>0</v>
      </c>
      <c r="J46" s="72">
        <f t="shared" si="1"/>
        <v>0</v>
      </c>
    </row>
    <row r="47" spans="1:10" x14ac:dyDescent="0.3">
      <c r="A47" s="63" t="s">
        <v>41</v>
      </c>
      <c r="B47" s="64">
        <v>77836</v>
      </c>
      <c r="C47" s="74">
        <v>33911</v>
      </c>
      <c r="D47" s="72">
        <f t="shared" si="0"/>
        <v>43.567243948815459</v>
      </c>
      <c r="E47" s="72"/>
      <c r="G47" s="63" t="s">
        <v>41</v>
      </c>
      <c r="H47" s="4">
        <v>142039</v>
      </c>
      <c r="I47" s="64">
        <v>0</v>
      </c>
      <c r="J47" s="72">
        <f t="shared" si="1"/>
        <v>0</v>
      </c>
    </row>
    <row r="48" spans="1:10" x14ac:dyDescent="0.3">
      <c r="A48" s="63" t="s">
        <v>42</v>
      </c>
      <c r="B48" s="64">
        <v>48834</v>
      </c>
      <c r="C48" s="64">
        <v>36503</v>
      </c>
      <c r="D48" s="72">
        <f t="shared" si="0"/>
        <v>74.749150182250062</v>
      </c>
      <c r="E48" s="72"/>
      <c r="G48" s="63" t="s">
        <v>42</v>
      </c>
      <c r="H48" s="4">
        <v>205095</v>
      </c>
      <c r="I48" s="64">
        <v>0</v>
      </c>
      <c r="J48" s="72">
        <f t="shared" si="1"/>
        <v>0</v>
      </c>
    </row>
    <row r="49" spans="1:10" x14ac:dyDescent="0.3">
      <c r="A49" s="63" t="s">
        <v>43</v>
      </c>
      <c r="B49" s="64">
        <v>48420</v>
      </c>
      <c r="C49" s="64">
        <v>26656</v>
      </c>
      <c r="D49" s="72">
        <f t="shared" si="0"/>
        <v>55.05163155720777</v>
      </c>
      <c r="E49" s="72"/>
      <c r="G49" s="63" t="s">
        <v>43</v>
      </c>
      <c r="H49" s="4">
        <v>170618</v>
      </c>
      <c r="I49" s="64">
        <v>0</v>
      </c>
      <c r="J49" s="72">
        <f t="shared" si="1"/>
        <v>0</v>
      </c>
    </row>
    <row r="50" spans="1:10" x14ac:dyDescent="0.3">
      <c r="A50" s="63" t="s">
        <v>44</v>
      </c>
      <c r="B50" s="64">
        <v>79166</v>
      </c>
      <c r="C50" s="64">
        <v>43548</v>
      </c>
      <c r="D50" s="72">
        <f t="shared" si="0"/>
        <v>55.008463229164036</v>
      </c>
      <c r="E50" s="72"/>
      <c r="G50" s="63" t="s">
        <v>44</v>
      </c>
      <c r="H50" s="4">
        <v>154410</v>
      </c>
      <c r="I50" s="64">
        <v>0</v>
      </c>
      <c r="J50" s="72">
        <f t="shared" si="1"/>
        <v>0</v>
      </c>
    </row>
    <row r="51" spans="1:10" x14ac:dyDescent="0.3">
      <c r="A51" s="63" t="s">
        <v>45</v>
      </c>
      <c r="B51" s="64">
        <v>70492</v>
      </c>
      <c r="C51" s="64">
        <v>40417</v>
      </c>
      <c r="D51" s="72">
        <f t="shared" si="0"/>
        <v>57.335584179765078</v>
      </c>
      <c r="E51" s="72"/>
      <c r="G51" s="63" t="s">
        <v>45</v>
      </c>
      <c r="H51" s="4">
        <v>141665</v>
      </c>
      <c r="I51" s="64">
        <v>0</v>
      </c>
      <c r="J51" s="72">
        <f t="shared" si="1"/>
        <v>0</v>
      </c>
    </row>
    <row r="52" spans="1:10" x14ac:dyDescent="0.3">
      <c r="A52" s="63" t="s">
        <v>46</v>
      </c>
      <c r="B52" s="64">
        <v>52790</v>
      </c>
      <c r="C52" s="64">
        <v>50484</v>
      </c>
      <c r="D52" s="72">
        <f t="shared" si="0"/>
        <v>95.63174843720401</v>
      </c>
      <c r="E52" s="72"/>
      <c r="G52" s="63" t="s">
        <v>46</v>
      </c>
      <c r="H52" s="4">
        <v>194792</v>
      </c>
      <c r="I52" s="64">
        <v>0</v>
      </c>
      <c r="J52" s="72">
        <f t="shared" si="1"/>
        <v>0</v>
      </c>
    </row>
    <row r="53" spans="1:10" x14ac:dyDescent="0.3">
      <c r="A53" s="63" t="s">
        <v>47</v>
      </c>
      <c r="B53" s="64">
        <v>49680</v>
      </c>
      <c r="C53" s="64">
        <v>79315</v>
      </c>
      <c r="D53" s="72">
        <f t="shared" si="0"/>
        <v>159.65177133655396</v>
      </c>
      <c r="E53" s="72"/>
      <c r="G53" s="63" t="s">
        <v>47</v>
      </c>
      <c r="H53" s="4">
        <v>156374</v>
      </c>
      <c r="I53" s="64">
        <v>0</v>
      </c>
      <c r="J53" s="72">
        <f t="shared" si="1"/>
        <v>0</v>
      </c>
    </row>
    <row r="54" spans="1:10" x14ac:dyDescent="0.3">
      <c r="A54" s="63" t="s">
        <v>48</v>
      </c>
      <c r="B54" s="64">
        <v>48418</v>
      </c>
      <c r="C54" s="64">
        <v>78240</v>
      </c>
      <c r="D54" s="72">
        <f t="shared" si="0"/>
        <v>161.59279606757818</v>
      </c>
      <c r="E54" s="72"/>
      <c r="G54" s="63" t="s">
        <v>48</v>
      </c>
      <c r="H54" s="4">
        <v>121815</v>
      </c>
      <c r="I54" s="64">
        <v>0</v>
      </c>
      <c r="J54" s="72">
        <f t="shared" si="1"/>
        <v>0</v>
      </c>
    </row>
    <row r="55" spans="1:10" x14ac:dyDescent="0.3">
      <c r="A55" s="63" t="s">
        <v>49</v>
      </c>
      <c r="B55" s="64">
        <v>55023</v>
      </c>
      <c r="C55" s="64">
        <v>75423</v>
      </c>
      <c r="D55" s="72">
        <f t="shared" si="0"/>
        <v>137.07540483070716</v>
      </c>
      <c r="E55" s="72"/>
      <c r="G55" s="63" t="s">
        <v>49</v>
      </c>
      <c r="H55" s="4">
        <v>152359</v>
      </c>
      <c r="I55" s="64">
        <v>0</v>
      </c>
      <c r="J55" s="72">
        <f t="shared" si="1"/>
        <v>0</v>
      </c>
    </row>
    <row r="56" spans="1:10" x14ac:dyDescent="0.3">
      <c r="A56" s="63" t="s">
        <v>55</v>
      </c>
      <c r="B56" s="64">
        <v>94889</v>
      </c>
      <c r="C56" s="64">
        <v>60390</v>
      </c>
      <c r="D56" s="72">
        <f t="shared" si="0"/>
        <v>63.642782619692483</v>
      </c>
      <c r="E56" s="72"/>
      <c r="G56" s="63" t="s">
        <v>55</v>
      </c>
      <c r="H56" s="17">
        <v>181621</v>
      </c>
      <c r="I56" s="64">
        <v>0</v>
      </c>
      <c r="J56" s="72">
        <f t="shared" si="1"/>
        <v>0</v>
      </c>
    </row>
    <row r="57" spans="1:10" ht="16.2" thickBot="1" x14ac:dyDescent="0.35">
      <c r="A57" s="65" t="s">
        <v>56</v>
      </c>
      <c r="B57" s="69">
        <v>97809</v>
      </c>
      <c r="C57" s="69">
        <v>80789</v>
      </c>
      <c r="D57" s="72">
        <f t="shared" si="0"/>
        <v>82.598738357410866</v>
      </c>
      <c r="E57" s="72"/>
      <c r="G57" s="65" t="s">
        <v>56</v>
      </c>
      <c r="H57" s="17">
        <v>183109</v>
      </c>
      <c r="I57" s="69">
        <v>0</v>
      </c>
      <c r="J57" s="72">
        <f t="shared" si="1"/>
        <v>0</v>
      </c>
    </row>
    <row r="58" spans="1:10" ht="16.2" thickBot="1" x14ac:dyDescent="0.35">
      <c r="A58" s="78" t="s">
        <v>64</v>
      </c>
      <c r="B58" s="80">
        <f>SUM(B45:B57)</f>
        <v>882208</v>
      </c>
      <c r="C58" s="81">
        <f>SUM(C45:C57)</f>
        <v>645315</v>
      </c>
      <c r="D58" s="85">
        <f t="shared" si="0"/>
        <v>73.147715731437472</v>
      </c>
      <c r="E58" s="76"/>
      <c r="G58" s="66" t="s">
        <v>64</v>
      </c>
      <c r="H58" s="2">
        <f>SUM(H45:H57)</f>
        <v>2066627</v>
      </c>
      <c r="I58" s="2">
        <f>SUM(I45:I57)</f>
        <v>0</v>
      </c>
      <c r="J58" s="85">
        <f t="shared" si="1"/>
        <v>0</v>
      </c>
    </row>
    <row r="59" spans="1:10" ht="16.2" thickBot="1" x14ac:dyDescent="0.35">
      <c r="A59" s="79" t="s">
        <v>57</v>
      </c>
      <c r="B59" s="82">
        <f>SUM(B16+B30+B44+B58)</f>
        <v>1884788.6600000001</v>
      </c>
      <c r="C59" s="83">
        <f>SUM(C16+C30+C44+C58)</f>
        <v>902564</v>
      </c>
      <c r="D59" s="86">
        <f t="shared" si="0"/>
        <v>47.886748215049209</v>
      </c>
      <c r="E59" s="77"/>
      <c r="G59" s="70" t="s">
        <v>57</v>
      </c>
      <c r="H59" s="26">
        <f>SUM(H58+H44+H30+H16)</f>
        <v>6156003</v>
      </c>
      <c r="I59" s="26">
        <f>SUM(I58+I44+I30+I16)</f>
        <v>2882252</v>
      </c>
      <c r="J59" s="86">
        <f t="shared" si="1"/>
        <v>46.820185110371128</v>
      </c>
    </row>
    <row r="60" spans="1:10" x14ac:dyDescent="0.3">
      <c r="C60" s="72"/>
      <c r="D60" s="72"/>
      <c r="E60" s="72"/>
    </row>
    <row r="61" spans="1:10" x14ac:dyDescent="0.3">
      <c r="C61" s="72"/>
      <c r="D61" s="72"/>
      <c r="E61" s="72"/>
    </row>
    <row r="62" spans="1:10" x14ac:dyDescent="0.3">
      <c r="C62" s="72"/>
      <c r="D62" s="72"/>
      <c r="E62" s="72"/>
    </row>
    <row r="63" spans="1:10" x14ac:dyDescent="0.3">
      <c r="A63" s="75"/>
      <c r="B6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CAD0-7128-BA4F-8C26-4D88E6E3A8C3}">
  <dimension ref="A1:N63"/>
  <sheetViews>
    <sheetView workbookViewId="0">
      <selection activeCell="P56" sqref="P56"/>
    </sheetView>
  </sheetViews>
  <sheetFormatPr defaultColWidth="11.19921875" defaultRowHeight="15.6" x14ac:dyDescent="0.3"/>
  <cols>
    <col min="1" max="1" width="14.796875" customWidth="1"/>
    <col min="5" max="5" width="17.296875" customWidth="1"/>
    <col min="6" max="6" width="16" customWidth="1"/>
    <col min="9" max="9" width="16" customWidth="1"/>
    <col min="14" max="14" width="18.796875" customWidth="1"/>
  </cols>
  <sheetData>
    <row r="1" spans="1:14" x14ac:dyDescent="0.3">
      <c r="A1" s="59" t="s">
        <v>74</v>
      </c>
      <c r="B1" s="60" t="s">
        <v>72</v>
      </c>
      <c r="C1" s="60" t="s">
        <v>77</v>
      </c>
      <c r="D1" s="76" t="s">
        <v>79</v>
      </c>
      <c r="F1" s="59" t="s">
        <v>75</v>
      </c>
      <c r="G1" s="60" t="s">
        <v>72</v>
      </c>
      <c r="H1" s="60" t="s">
        <v>77</v>
      </c>
      <c r="I1" s="76" t="s">
        <v>79</v>
      </c>
      <c r="K1" s="59" t="s">
        <v>83</v>
      </c>
      <c r="L1" s="60" t="s">
        <v>72</v>
      </c>
      <c r="M1" s="60" t="s">
        <v>77</v>
      </c>
      <c r="N1" s="76" t="s">
        <v>79</v>
      </c>
    </row>
    <row r="2" spans="1:14" x14ac:dyDescent="0.3">
      <c r="A2" s="61" t="s">
        <v>50</v>
      </c>
      <c r="B2" s="62"/>
      <c r="C2" s="62"/>
      <c r="D2" s="76"/>
      <c r="F2" s="61" t="s">
        <v>50</v>
      </c>
      <c r="G2" s="62"/>
      <c r="H2" s="62"/>
      <c r="I2" s="76"/>
      <c r="K2" s="61" t="s">
        <v>50</v>
      </c>
      <c r="L2" s="62"/>
      <c r="M2" s="62"/>
      <c r="N2" s="76"/>
    </row>
    <row r="3" spans="1:14" x14ac:dyDescent="0.3">
      <c r="A3" s="63" t="s">
        <v>0</v>
      </c>
      <c r="B3" s="64">
        <v>0</v>
      </c>
      <c r="C3" s="64">
        <v>0</v>
      </c>
      <c r="D3" s="72">
        <v>0</v>
      </c>
      <c r="F3" s="63" t="s">
        <v>0</v>
      </c>
      <c r="G3" s="4">
        <v>78189</v>
      </c>
      <c r="H3" s="64">
        <v>75493</v>
      </c>
      <c r="I3" s="72">
        <f t="shared" ref="I3:I12" si="0">SUM(H3/G3)*100</f>
        <v>96.551944646945216</v>
      </c>
      <c r="K3" s="63" t="s">
        <v>0</v>
      </c>
      <c r="L3" s="4">
        <v>110516</v>
      </c>
      <c r="M3" s="64">
        <v>54187</v>
      </c>
      <c r="N3" s="72">
        <f t="shared" ref="N3:N59" si="1">SUM(M3/L3)*100</f>
        <v>49.030909551558146</v>
      </c>
    </row>
    <row r="4" spans="1:14" x14ac:dyDescent="0.3">
      <c r="A4" s="63" t="s">
        <v>1</v>
      </c>
      <c r="B4" s="64">
        <v>0</v>
      </c>
      <c r="C4" s="64">
        <v>0</v>
      </c>
      <c r="D4" s="72">
        <v>0</v>
      </c>
      <c r="F4" s="63" t="s">
        <v>1</v>
      </c>
      <c r="G4" s="4">
        <v>81932</v>
      </c>
      <c r="H4" s="64">
        <v>82418</v>
      </c>
      <c r="I4" s="72">
        <f t="shared" si="0"/>
        <v>100.59317482790607</v>
      </c>
      <c r="K4" s="63" t="s">
        <v>1</v>
      </c>
      <c r="L4" s="4">
        <v>143240</v>
      </c>
      <c r="M4" s="64">
        <v>67179</v>
      </c>
      <c r="N4" s="72">
        <f t="shared" si="1"/>
        <v>46.899609047752023</v>
      </c>
    </row>
    <row r="5" spans="1:14" x14ac:dyDescent="0.3">
      <c r="A5" s="63" t="s">
        <v>2</v>
      </c>
      <c r="B5" s="64">
        <v>0</v>
      </c>
      <c r="C5" s="64">
        <v>0</v>
      </c>
      <c r="D5" s="72">
        <v>0</v>
      </c>
      <c r="F5" s="63" t="s">
        <v>2</v>
      </c>
      <c r="G5" s="4">
        <v>75145</v>
      </c>
      <c r="H5" s="64">
        <v>84407</v>
      </c>
      <c r="I5" s="72">
        <f t="shared" si="0"/>
        <v>112.3255040255506</v>
      </c>
      <c r="K5" s="63" t="s">
        <v>2</v>
      </c>
      <c r="L5" s="4">
        <v>144700</v>
      </c>
      <c r="M5" s="64">
        <v>67696</v>
      </c>
      <c r="N5" s="72">
        <f t="shared" si="1"/>
        <v>46.783690393918455</v>
      </c>
    </row>
    <row r="6" spans="1:14" x14ac:dyDescent="0.3">
      <c r="A6" s="63" t="s">
        <v>3</v>
      </c>
      <c r="B6" s="64">
        <v>0</v>
      </c>
      <c r="C6" s="64">
        <v>0</v>
      </c>
      <c r="D6" s="72">
        <v>0</v>
      </c>
      <c r="F6" s="63" t="s">
        <v>3</v>
      </c>
      <c r="G6" s="4">
        <v>62038</v>
      </c>
      <c r="H6" s="64">
        <v>83991</v>
      </c>
      <c r="I6" s="72">
        <f t="shared" si="0"/>
        <v>135.3863760920726</v>
      </c>
      <c r="K6" s="63" t="s">
        <v>3</v>
      </c>
      <c r="L6" s="4">
        <v>177214</v>
      </c>
      <c r="M6" s="64">
        <v>84850</v>
      </c>
      <c r="N6" s="72">
        <f t="shared" si="1"/>
        <v>47.879964336903399</v>
      </c>
    </row>
    <row r="7" spans="1:14" x14ac:dyDescent="0.3">
      <c r="A7" s="63" t="s">
        <v>4</v>
      </c>
      <c r="B7" s="64">
        <v>0</v>
      </c>
      <c r="C7" s="64">
        <v>0</v>
      </c>
      <c r="D7" s="72">
        <v>0</v>
      </c>
      <c r="F7" s="63" t="s">
        <v>4</v>
      </c>
      <c r="G7" s="4">
        <v>64254</v>
      </c>
      <c r="H7" s="95">
        <v>40494</v>
      </c>
      <c r="I7" s="72">
        <f t="shared" si="0"/>
        <v>63.02175740031749</v>
      </c>
      <c r="K7" s="63" t="s">
        <v>4</v>
      </c>
      <c r="L7" s="4">
        <v>181862</v>
      </c>
      <c r="M7" s="64">
        <v>76994</v>
      </c>
      <c r="N7" s="72">
        <f t="shared" si="1"/>
        <v>42.336496904246076</v>
      </c>
    </row>
    <row r="8" spans="1:14" x14ac:dyDescent="0.3">
      <c r="A8" s="63" t="s">
        <v>5</v>
      </c>
      <c r="B8" s="64">
        <v>0</v>
      </c>
      <c r="C8" s="64">
        <v>0</v>
      </c>
      <c r="D8" s="72">
        <v>0</v>
      </c>
      <c r="F8" s="63" t="s">
        <v>5</v>
      </c>
      <c r="G8" s="4">
        <v>54341</v>
      </c>
      <c r="H8" s="64">
        <v>32000</v>
      </c>
      <c r="I8" s="72">
        <f t="shared" si="0"/>
        <v>58.887396256969872</v>
      </c>
      <c r="K8" s="63" t="s">
        <v>5</v>
      </c>
      <c r="L8" s="4">
        <v>176305</v>
      </c>
      <c r="M8" s="64">
        <v>76719</v>
      </c>
      <c r="N8" s="72">
        <f t="shared" si="1"/>
        <v>43.514931510734236</v>
      </c>
    </row>
    <row r="9" spans="1:14" x14ac:dyDescent="0.3">
      <c r="A9" s="63" t="s">
        <v>6</v>
      </c>
      <c r="B9" s="64">
        <v>0</v>
      </c>
      <c r="C9" s="64">
        <v>22453</v>
      </c>
      <c r="D9" s="72">
        <v>0</v>
      </c>
      <c r="F9" s="63" t="s">
        <v>6</v>
      </c>
      <c r="G9" s="4">
        <v>68689</v>
      </c>
      <c r="H9" s="64">
        <v>32494</v>
      </c>
      <c r="I9" s="72">
        <f t="shared" si="0"/>
        <v>47.305973299946139</v>
      </c>
      <c r="K9" s="63" t="s">
        <v>6</v>
      </c>
      <c r="L9" s="4">
        <v>200228</v>
      </c>
      <c r="M9" s="64">
        <v>85470</v>
      </c>
      <c r="N9" s="72">
        <f t="shared" si="1"/>
        <v>42.686337575164316</v>
      </c>
    </row>
    <row r="10" spans="1:14" x14ac:dyDescent="0.3">
      <c r="A10" s="63" t="s">
        <v>7</v>
      </c>
      <c r="B10" s="64">
        <v>0</v>
      </c>
      <c r="C10" s="64">
        <v>22674</v>
      </c>
      <c r="D10" s="72">
        <v>0</v>
      </c>
      <c r="F10" s="63" t="s">
        <v>7</v>
      </c>
      <c r="G10" s="4">
        <v>72357</v>
      </c>
      <c r="H10" s="64">
        <v>29071</v>
      </c>
      <c r="I10" s="72">
        <f t="shared" si="0"/>
        <v>40.177177052669407</v>
      </c>
      <c r="K10" s="63" t="s">
        <v>7</v>
      </c>
      <c r="L10" s="4">
        <v>210752</v>
      </c>
      <c r="M10" s="64">
        <v>68169</v>
      </c>
      <c r="N10" s="72">
        <f t="shared" si="1"/>
        <v>32.345600516246584</v>
      </c>
    </row>
    <row r="11" spans="1:14" x14ac:dyDescent="0.3">
      <c r="A11" s="63" t="s">
        <v>8</v>
      </c>
      <c r="B11" s="64">
        <v>0</v>
      </c>
      <c r="C11" s="64">
        <v>25604</v>
      </c>
      <c r="D11" s="72">
        <v>0</v>
      </c>
      <c r="F11" s="63" t="s">
        <v>8</v>
      </c>
      <c r="G11" s="4">
        <v>86085</v>
      </c>
      <c r="H11" s="64">
        <v>36551</v>
      </c>
      <c r="I11" s="72">
        <f t="shared" si="0"/>
        <v>42.459197304989253</v>
      </c>
      <c r="K11" s="63" t="s">
        <v>8</v>
      </c>
      <c r="L11" s="4">
        <v>237339</v>
      </c>
      <c r="M11" s="64">
        <v>91344</v>
      </c>
      <c r="N11" s="72">
        <f t="shared" si="1"/>
        <v>38.486721524907416</v>
      </c>
    </row>
    <row r="12" spans="1:14" x14ac:dyDescent="0.3">
      <c r="A12" s="63" t="s">
        <v>9</v>
      </c>
      <c r="B12" s="64">
        <v>3678</v>
      </c>
      <c r="C12" s="64">
        <v>38534</v>
      </c>
      <c r="D12" s="72">
        <v>0</v>
      </c>
      <c r="F12" s="63" t="s">
        <v>9</v>
      </c>
      <c r="G12" s="4">
        <v>101465</v>
      </c>
      <c r="H12" s="64">
        <v>33702</v>
      </c>
      <c r="I12" s="72">
        <f t="shared" si="0"/>
        <v>33.215394470999854</v>
      </c>
      <c r="K12" s="63" t="s">
        <v>9</v>
      </c>
      <c r="L12" s="4">
        <v>212794</v>
      </c>
      <c r="M12" s="64">
        <v>81549</v>
      </c>
      <c r="N12" s="72">
        <f t="shared" si="1"/>
        <v>38.322979031363666</v>
      </c>
    </row>
    <row r="13" spans="1:14" x14ac:dyDescent="0.3">
      <c r="A13" s="63" t="s">
        <v>10</v>
      </c>
      <c r="B13" s="64">
        <v>6676</v>
      </c>
      <c r="C13" s="64">
        <v>45454</v>
      </c>
      <c r="D13" s="72">
        <f t="shared" ref="D13:D59" si="2">SUM(C13/B13)*100</f>
        <v>680.85680047932897</v>
      </c>
      <c r="F13" s="63" t="s">
        <v>10</v>
      </c>
      <c r="G13" s="4">
        <v>85344</v>
      </c>
      <c r="H13" s="64">
        <v>31765</v>
      </c>
      <c r="I13" s="72">
        <f t="shared" ref="I13:I59" si="3">SUM(H13/G13)*100</f>
        <v>37.219956880389951</v>
      </c>
      <c r="K13" s="63" t="s">
        <v>10</v>
      </c>
      <c r="L13" s="4">
        <v>196874</v>
      </c>
      <c r="M13" s="64">
        <v>97735</v>
      </c>
      <c r="N13" s="72">
        <f t="shared" si="1"/>
        <v>49.643426760262912</v>
      </c>
    </row>
    <row r="14" spans="1:14" x14ac:dyDescent="0.3">
      <c r="A14" s="63" t="s">
        <v>11</v>
      </c>
      <c r="B14" s="64">
        <v>10917.03</v>
      </c>
      <c r="C14" s="64">
        <v>58180</v>
      </c>
      <c r="D14" s="72">
        <f t="shared" si="2"/>
        <v>532.92882771229904</v>
      </c>
      <c r="F14" s="63" t="s">
        <v>11</v>
      </c>
      <c r="G14" s="4">
        <v>83891</v>
      </c>
      <c r="H14" s="64">
        <v>33517</v>
      </c>
      <c r="I14" s="72">
        <f t="shared" si="3"/>
        <v>39.953034294501201</v>
      </c>
      <c r="K14" s="63" t="s">
        <v>11</v>
      </c>
      <c r="L14" s="4">
        <v>224034</v>
      </c>
      <c r="M14" s="64">
        <v>78132</v>
      </c>
      <c r="N14" s="72">
        <f t="shared" si="1"/>
        <v>34.875063606416887</v>
      </c>
    </row>
    <row r="15" spans="1:14" ht="16.2" thickBot="1" x14ac:dyDescent="0.35">
      <c r="A15" s="65" t="s">
        <v>12</v>
      </c>
      <c r="B15" s="64">
        <v>18860</v>
      </c>
      <c r="C15" s="64">
        <v>45783</v>
      </c>
      <c r="D15" s="72">
        <f t="shared" si="2"/>
        <v>242.75185577942736</v>
      </c>
      <c r="F15" s="65" t="s">
        <v>12</v>
      </c>
      <c r="G15" s="17">
        <v>72179</v>
      </c>
      <c r="H15" s="64">
        <v>46546</v>
      </c>
      <c r="I15" s="72">
        <f t="shared" si="3"/>
        <v>64.486900622064596</v>
      </c>
      <c r="K15" s="65" t="s">
        <v>12</v>
      </c>
      <c r="L15" s="17">
        <v>195215</v>
      </c>
      <c r="M15" s="68">
        <v>90483</v>
      </c>
      <c r="N15" s="72">
        <f t="shared" si="1"/>
        <v>46.350434136721056</v>
      </c>
    </row>
    <row r="16" spans="1:14" ht="16.2" thickBot="1" x14ac:dyDescent="0.35">
      <c r="A16" s="66" t="s">
        <v>61</v>
      </c>
      <c r="B16" s="67">
        <v>40131.03</v>
      </c>
      <c r="C16" s="67">
        <f>SUM(C3:C15)</f>
        <v>258682</v>
      </c>
      <c r="D16" s="94">
        <f t="shared" si="2"/>
        <v>644.59347293104611</v>
      </c>
      <c r="F16" s="66" t="s">
        <v>61</v>
      </c>
      <c r="G16" s="2">
        <f>SUM(G3:G15)</f>
        <v>985909</v>
      </c>
      <c r="H16" s="67">
        <f>SUM(H3:H15)</f>
        <v>642449</v>
      </c>
      <c r="I16" s="84">
        <f t="shared" si="3"/>
        <v>65.16311343136131</v>
      </c>
      <c r="K16" s="66" t="s">
        <v>61</v>
      </c>
      <c r="L16" s="2">
        <f>SUM(L3:L15)</f>
        <v>2411073</v>
      </c>
      <c r="M16" s="67">
        <f>SUM(M3:M15)</f>
        <v>1020507</v>
      </c>
      <c r="N16" s="84">
        <f t="shared" si="1"/>
        <v>42.325844136614691</v>
      </c>
    </row>
    <row r="17" spans="1:14" x14ac:dyDescent="0.3">
      <c r="A17" s="63" t="s">
        <v>13</v>
      </c>
      <c r="B17" s="68">
        <v>16811</v>
      </c>
      <c r="C17" s="64">
        <v>44544</v>
      </c>
      <c r="D17" s="72">
        <f t="shared" si="2"/>
        <v>264.96936529653203</v>
      </c>
      <c r="F17" s="63" t="s">
        <v>13</v>
      </c>
      <c r="G17" s="14">
        <v>76755</v>
      </c>
      <c r="H17" s="68">
        <v>29952</v>
      </c>
      <c r="I17" s="72">
        <f t="shared" si="3"/>
        <v>39.022864959937465</v>
      </c>
      <c r="K17" s="63" t="s">
        <v>13</v>
      </c>
      <c r="L17" s="14">
        <v>209323</v>
      </c>
      <c r="M17" s="68">
        <v>77037</v>
      </c>
      <c r="N17" s="72">
        <f t="shared" si="1"/>
        <v>36.802931354891719</v>
      </c>
    </row>
    <row r="18" spans="1:14" x14ac:dyDescent="0.3">
      <c r="A18" s="63" t="s">
        <v>14</v>
      </c>
      <c r="B18" s="64">
        <v>23812</v>
      </c>
      <c r="C18" s="64">
        <v>25467</v>
      </c>
      <c r="D18" s="72">
        <f t="shared" si="2"/>
        <v>106.95027717117421</v>
      </c>
      <c r="F18" s="63" t="s">
        <v>14</v>
      </c>
      <c r="G18" s="4">
        <v>66425</v>
      </c>
      <c r="H18" s="64">
        <v>35221</v>
      </c>
      <c r="I18" s="72">
        <f t="shared" si="3"/>
        <v>53.023710952201732</v>
      </c>
      <c r="K18" s="63" t="s">
        <v>14</v>
      </c>
      <c r="L18" s="4">
        <v>249426</v>
      </c>
      <c r="M18" s="64">
        <v>102291</v>
      </c>
      <c r="N18" s="72">
        <f t="shared" si="1"/>
        <v>41.010560246325561</v>
      </c>
    </row>
    <row r="19" spans="1:14" x14ac:dyDescent="0.3">
      <c r="A19" s="63" t="s">
        <v>15</v>
      </c>
      <c r="B19" s="64">
        <v>19601</v>
      </c>
      <c r="C19" s="64">
        <v>41775</v>
      </c>
      <c r="D19" s="72">
        <f t="shared" si="2"/>
        <v>213.12688128156725</v>
      </c>
      <c r="F19" s="63" t="s">
        <v>15</v>
      </c>
      <c r="G19" s="4">
        <v>68604</v>
      </c>
      <c r="H19" s="64">
        <v>29914</v>
      </c>
      <c r="I19" s="72">
        <f t="shared" si="3"/>
        <v>43.603871494373507</v>
      </c>
      <c r="K19" s="63" t="s">
        <v>15</v>
      </c>
      <c r="L19" s="4">
        <v>247956</v>
      </c>
      <c r="M19" s="64">
        <v>71288</v>
      </c>
      <c r="N19" s="72">
        <f t="shared" si="1"/>
        <v>28.750262143283482</v>
      </c>
    </row>
    <row r="20" spans="1:14" x14ac:dyDescent="0.3">
      <c r="A20" s="63" t="s">
        <v>16</v>
      </c>
      <c r="B20" s="64">
        <v>39921</v>
      </c>
      <c r="C20" s="64">
        <v>38744</v>
      </c>
      <c r="D20" s="72">
        <f t="shared" si="2"/>
        <v>97.05167706219784</v>
      </c>
      <c r="F20" s="63" t="s">
        <v>16</v>
      </c>
      <c r="G20" s="4">
        <v>67892</v>
      </c>
      <c r="H20" s="64">
        <v>31355</v>
      </c>
      <c r="I20" s="72">
        <f t="shared" si="3"/>
        <v>46.183644612030875</v>
      </c>
      <c r="K20" s="63" t="s">
        <v>16</v>
      </c>
      <c r="L20" s="4">
        <v>230200</v>
      </c>
      <c r="M20" s="64">
        <v>76961</v>
      </c>
      <c r="N20" s="72">
        <f t="shared" si="1"/>
        <v>33.432232841007817</v>
      </c>
    </row>
    <row r="21" spans="1:14" x14ac:dyDescent="0.3">
      <c r="A21" s="63" t="s">
        <v>17</v>
      </c>
      <c r="B21" s="64">
        <v>33094</v>
      </c>
      <c r="C21" s="64">
        <v>42581</v>
      </c>
      <c r="D21" s="72">
        <f t="shared" si="2"/>
        <v>128.6668278237747</v>
      </c>
      <c r="F21" s="63" t="s">
        <v>17</v>
      </c>
      <c r="G21" s="4">
        <v>77315</v>
      </c>
      <c r="H21" s="64">
        <v>29507</v>
      </c>
      <c r="I21" s="72">
        <f t="shared" si="3"/>
        <v>38.164651102632092</v>
      </c>
      <c r="K21" s="63" t="s">
        <v>17</v>
      </c>
      <c r="L21" s="4">
        <v>249537</v>
      </c>
      <c r="M21" s="64">
        <v>83099</v>
      </c>
      <c r="N21" s="72">
        <f t="shared" si="1"/>
        <v>33.301273959372757</v>
      </c>
    </row>
    <row r="22" spans="1:14" x14ac:dyDescent="0.3">
      <c r="A22" s="63" t="s">
        <v>18</v>
      </c>
      <c r="B22" s="64">
        <v>32331</v>
      </c>
      <c r="C22" s="64">
        <v>44484</v>
      </c>
      <c r="D22" s="72">
        <f t="shared" si="2"/>
        <v>137.58931056880391</v>
      </c>
      <c r="F22" s="63" t="s">
        <v>18</v>
      </c>
      <c r="G22" s="4">
        <v>79888</v>
      </c>
      <c r="H22" s="64">
        <v>44486</v>
      </c>
      <c r="I22" s="72">
        <f t="shared" si="3"/>
        <v>55.685459643500899</v>
      </c>
      <c r="K22" s="63" t="s">
        <v>18</v>
      </c>
      <c r="L22" s="4">
        <v>265325</v>
      </c>
      <c r="M22" s="64">
        <v>115511</v>
      </c>
      <c r="N22" s="72">
        <f t="shared" si="1"/>
        <v>43.535663808536704</v>
      </c>
    </row>
    <row r="23" spans="1:14" x14ac:dyDescent="0.3">
      <c r="A23" s="63" t="s">
        <v>19</v>
      </c>
      <c r="B23" s="64">
        <v>33286</v>
      </c>
      <c r="C23" s="64">
        <v>67168</v>
      </c>
      <c r="D23" s="72">
        <f t="shared" si="2"/>
        <v>201.79054257045004</v>
      </c>
      <c r="F23" s="63" t="s">
        <v>19</v>
      </c>
      <c r="G23" s="4">
        <v>78845</v>
      </c>
      <c r="H23" s="64">
        <v>46051</v>
      </c>
      <c r="I23" s="72">
        <f t="shared" si="3"/>
        <v>58.40700107806456</v>
      </c>
      <c r="K23" s="63" t="s">
        <v>19</v>
      </c>
      <c r="L23" s="4">
        <v>267397</v>
      </c>
      <c r="M23" s="64">
        <v>83432</v>
      </c>
      <c r="N23" s="72">
        <f t="shared" si="1"/>
        <v>31.201546763800643</v>
      </c>
    </row>
    <row r="24" spans="1:14" x14ac:dyDescent="0.3">
      <c r="A24" s="63" t="s">
        <v>20</v>
      </c>
      <c r="B24" s="64">
        <v>36498</v>
      </c>
      <c r="C24" s="64">
        <v>62101</v>
      </c>
      <c r="D24" s="72">
        <f t="shared" si="2"/>
        <v>170.14904926297331</v>
      </c>
      <c r="F24" s="63" t="s">
        <v>20</v>
      </c>
      <c r="G24" s="4">
        <v>102413</v>
      </c>
      <c r="H24" s="90">
        <v>62619</v>
      </c>
      <c r="I24" s="72">
        <f t="shared" si="3"/>
        <v>61.143604815794873</v>
      </c>
      <c r="K24" s="63" t="s">
        <v>20</v>
      </c>
      <c r="L24" s="4">
        <v>289796</v>
      </c>
      <c r="M24" s="64">
        <v>75576</v>
      </c>
      <c r="N24" s="72">
        <f t="shared" si="1"/>
        <v>26.079034907314107</v>
      </c>
    </row>
    <row r="25" spans="1:14" x14ac:dyDescent="0.3">
      <c r="A25" s="63" t="s">
        <v>21</v>
      </c>
      <c r="B25" s="69">
        <v>36362</v>
      </c>
      <c r="C25" s="69">
        <v>74564</v>
      </c>
      <c r="D25" s="72">
        <f t="shared" si="2"/>
        <v>205.06022771024695</v>
      </c>
      <c r="F25" s="63" t="s">
        <v>21</v>
      </c>
      <c r="G25" s="4">
        <v>106205</v>
      </c>
      <c r="H25" s="69">
        <v>73630</v>
      </c>
      <c r="I25" s="72">
        <f t="shared" si="3"/>
        <v>69.328186055270464</v>
      </c>
      <c r="K25" s="63" t="s">
        <v>21</v>
      </c>
      <c r="L25" s="4">
        <v>293918</v>
      </c>
      <c r="M25" s="69">
        <v>109099</v>
      </c>
      <c r="N25" s="72">
        <f t="shared" si="1"/>
        <v>37.118856279642621</v>
      </c>
    </row>
    <row r="26" spans="1:14" x14ac:dyDescent="0.3">
      <c r="A26" s="63" t="s">
        <v>22</v>
      </c>
      <c r="B26" s="68">
        <v>49504</v>
      </c>
      <c r="C26" s="68">
        <v>87775</v>
      </c>
      <c r="D26" s="72">
        <f t="shared" si="2"/>
        <v>177.30890433096314</v>
      </c>
      <c r="F26" s="63" t="s">
        <v>22</v>
      </c>
      <c r="G26" s="4">
        <v>100090</v>
      </c>
      <c r="H26" s="68">
        <v>65905</v>
      </c>
      <c r="I26" s="72">
        <f t="shared" si="3"/>
        <v>65.845738835048465</v>
      </c>
      <c r="K26" s="63" t="s">
        <v>22</v>
      </c>
      <c r="L26" s="4">
        <v>309187</v>
      </c>
      <c r="M26" s="68">
        <v>103429</v>
      </c>
      <c r="N26" s="72">
        <f t="shared" si="1"/>
        <v>33.451923916594168</v>
      </c>
    </row>
    <row r="27" spans="1:14" x14ac:dyDescent="0.3">
      <c r="A27" s="63" t="s">
        <v>23</v>
      </c>
      <c r="B27" s="64">
        <v>45936</v>
      </c>
      <c r="C27" s="64">
        <v>73050</v>
      </c>
      <c r="D27" s="72">
        <f t="shared" si="2"/>
        <v>159.02560083594565</v>
      </c>
      <c r="F27" s="63" t="s">
        <v>23</v>
      </c>
      <c r="G27" s="4">
        <v>125329</v>
      </c>
      <c r="H27" s="64">
        <v>88638</v>
      </c>
      <c r="I27" s="72">
        <f t="shared" si="3"/>
        <v>70.724253764092907</v>
      </c>
      <c r="K27" s="63" t="s">
        <v>23</v>
      </c>
      <c r="L27" s="4">
        <v>277860</v>
      </c>
      <c r="M27" s="64">
        <v>108227</v>
      </c>
      <c r="N27" s="72">
        <f t="shared" si="1"/>
        <v>38.950190743539913</v>
      </c>
    </row>
    <row r="28" spans="1:14" x14ac:dyDescent="0.3">
      <c r="A28" s="63" t="s">
        <v>24</v>
      </c>
      <c r="B28" s="64">
        <v>40445</v>
      </c>
      <c r="C28" s="64">
        <v>60000</v>
      </c>
      <c r="D28" s="72">
        <f t="shared" si="2"/>
        <v>148.34961058227222</v>
      </c>
      <c r="F28" s="63" t="s">
        <v>24</v>
      </c>
      <c r="G28" s="4">
        <v>117187</v>
      </c>
      <c r="H28" s="64">
        <v>75440</v>
      </c>
      <c r="I28" s="72">
        <f t="shared" si="3"/>
        <v>64.375741336496375</v>
      </c>
      <c r="K28" s="63" t="s">
        <v>24</v>
      </c>
      <c r="L28" s="4">
        <v>263669</v>
      </c>
      <c r="M28" s="64">
        <v>105984</v>
      </c>
      <c r="N28" s="72">
        <f t="shared" si="1"/>
        <v>40.195851616989479</v>
      </c>
    </row>
    <row r="29" spans="1:14" ht="16.2" thickBot="1" x14ac:dyDescent="0.35">
      <c r="A29" s="65" t="s">
        <v>25</v>
      </c>
      <c r="B29" s="69">
        <v>18468</v>
      </c>
      <c r="C29" s="69">
        <v>22924</v>
      </c>
      <c r="D29" s="72">
        <f t="shared" si="2"/>
        <v>124.12822178904051</v>
      </c>
      <c r="F29" s="65" t="s">
        <v>25</v>
      </c>
      <c r="G29" s="17">
        <v>84928</v>
      </c>
      <c r="H29" s="69">
        <v>36637</v>
      </c>
      <c r="I29" s="72">
        <f t="shared" si="3"/>
        <v>43.138894122079883</v>
      </c>
      <c r="K29" s="65" t="s">
        <v>25</v>
      </c>
      <c r="L29" s="17">
        <v>86206</v>
      </c>
      <c r="M29" s="69">
        <v>136626</v>
      </c>
      <c r="N29" s="72">
        <f t="shared" si="1"/>
        <v>158.48780827320604</v>
      </c>
    </row>
    <row r="30" spans="1:14" ht="16.2" thickBot="1" x14ac:dyDescent="0.35">
      <c r="A30" s="66" t="s">
        <v>62</v>
      </c>
      <c r="B30" s="67">
        <v>426069</v>
      </c>
      <c r="C30" s="67">
        <f>SUM(C17:C29)</f>
        <v>685177</v>
      </c>
      <c r="D30" s="94">
        <f t="shared" si="2"/>
        <v>160.81362408436192</v>
      </c>
      <c r="F30" s="66" t="s">
        <v>62</v>
      </c>
      <c r="G30" s="2">
        <f>SUM(G17:G29)</f>
        <v>1151876</v>
      </c>
      <c r="H30" s="67">
        <f>SUM(H17:H29)</f>
        <v>649355</v>
      </c>
      <c r="I30" s="84">
        <f t="shared" si="3"/>
        <v>56.373689529081247</v>
      </c>
      <c r="K30" s="66" t="s">
        <v>62</v>
      </c>
      <c r="L30" s="2">
        <f>SUM(L17:L29)</f>
        <v>3239800</v>
      </c>
      <c r="M30" s="67">
        <f>SUM(M17:M29)</f>
        <v>1248560</v>
      </c>
      <c r="N30" s="84">
        <f t="shared" si="1"/>
        <v>38.538181369220318</v>
      </c>
    </row>
    <row r="31" spans="1:14" x14ac:dyDescent="0.3">
      <c r="A31" s="63" t="s">
        <v>26</v>
      </c>
      <c r="B31" s="64">
        <v>2997.63</v>
      </c>
      <c r="C31" s="64">
        <v>22000</v>
      </c>
      <c r="D31" s="72">
        <f t="shared" si="2"/>
        <v>733.91312470184778</v>
      </c>
      <c r="F31" s="63" t="s">
        <v>26</v>
      </c>
      <c r="G31" s="14">
        <v>24454</v>
      </c>
      <c r="H31" s="64">
        <v>8464</v>
      </c>
      <c r="I31" s="72">
        <f t="shared" si="3"/>
        <v>34.611924429541183</v>
      </c>
      <c r="K31" s="63" t="s">
        <v>26</v>
      </c>
      <c r="L31" s="14">
        <v>181481</v>
      </c>
      <c r="M31" s="64">
        <v>161956</v>
      </c>
      <c r="N31" s="72">
        <f t="shared" si="1"/>
        <v>89.241297987117107</v>
      </c>
    </row>
    <row r="32" spans="1:14" x14ac:dyDescent="0.3">
      <c r="A32" s="63" t="s">
        <v>27</v>
      </c>
      <c r="B32" s="64">
        <v>21060</v>
      </c>
      <c r="C32" s="64">
        <v>98899</v>
      </c>
      <c r="D32" s="72">
        <f t="shared" si="2"/>
        <v>469.6058879392213</v>
      </c>
      <c r="F32" s="63" t="s">
        <v>27</v>
      </c>
      <c r="G32" s="4">
        <v>120307</v>
      </c>
      <c r="H32" s="64">
        <v>45279</v>
      </c>
      <c r="I32" s="72">
        <f t="shared" si="3"/>
        <v>37.636214019134378</v>
      </c>
      <c r="K32" s="63" t="s">
        <v>27</v>
      </c>
      <c r="L32" s="4">
        <v>251985</v>
      </c>
      <c r="M32" s="64">
        <v>48188</v>
      </c>
      <c r="N32" s="72">
        <f t="shared" si="1"/>
        <v>19.123360517491118</v>
      </c>
    </row>
    <row r="33" spans="1:14" x14ac:dyDescent="0.3">
      <c r="A33" s="63" t="s">
        <v>28</v>
      </c>
      <c r="B33" s="64">
        <v>29464</v>
      </c>
      <c r="C33" s="64">
        <v>63151</v>
      </c>
      <c r="D33" s="72">
        <f t="shared" si="2"/>
        <v>214.33274504480045</v>
      </c>
      <c r="F33" s="63" t="s">
        <v>28</v>
      </c>
      <c r="G33" s="4">
        <v>148224</v>
      </c>
      <c r="H33" s="64">
        <v>31441</v>
      </c>
      <c r="I33" s="72">
        <f t="shared" si="3"/>
        <v>21.211814550949914</v>
      </c>
      <c r="K33" s="63" t="s">
        <v>28</v>
      </c>
      <c r="L33" s="4">
        <v>226109</v>
      </c>
      <c r="M33" s="64">
        <v>77200</v>
      </c>
      <c r="N33" s="72">
        <f t="shared" si="1"/>
        <v>34.142824920724074</v>
      </c>
    </row>
    <row r="34" spans="1:14" x14ac:dyDescent="0.3">
      <c r="A34" s="63" t="s">
        <v>29</v>
      </c>
      <c r="B34" s="64">
        <v>20285</v>
      </c>
      <c r="C34" s="64">
        <v>84191</v>
      </c>
      <c r="D34" s="72">
        <f t="shared" si="2"/>
        <v>415.04067044614249</v>
      </c>
      <c r="F34" s="63" t="s">
        <v>29</v>
      </c>
      <c r="G34" s="4">
        <v>164718</v>
      </c>
      <c r="H34" s="64">
        <v>54430</v>
      </c>
      <c r="I34" s="72">
        <f t="shared" si="3"/>
        <v>33.044354593912018</v>
      </c>
      <c r="K34" s="63" t="s">
        <v>29</v>
      </c>
      <c r="L34" s="4">
        <v>179606</v>
      </c>
      <c r="M34" s="64">
        <v>102465</v>
      </c>
      <c r="N34" s="72">
        <f t="shared" si="1"/>
        <v>57.049875839337219</v>
      </c>
    </row>
    <row r="35" spans="1:14" x14ac:dyDescent="0.3">
      <c r="A35" s="63" t="s">
        <v>30</v>
      </c>
      <c r="B35" s="64">
        <v>18894</v>
      </c>
      <c r="C35" s="64">
        <v>65357</v>
      </c>
      <c r="D35" s="72">
        <f t="shared" si="2"/>
        <v>345.91404678733988</v>
      </c>
      <c r="F35" s="63" t="s">
        <v>30</v>
      </c>
      <c r="G35" s="4">
        <v>122357</v>
      </c>
      <c r="H35" s="64">
        <v>92200</v>
      </c>
      <c r="I35" s="72">
        <f t="shared" si="3"/>
        <v>75.353269530962677</v>
      </c>
      <c r="K35" s="63" t="s">
        <v>30</v>
      </c>
      <c r="L35" s="4">
        <v>215548</v>
      </c>
      <c r="M35" s="64">
        <v>94066</v>
      </c>
      <c r="N35" s="72">
        <f t="shared" si="1"/>
        <v>43.640395642733871</v>
      </c>
    </row>
    <row r="36" spans="1:14" x14ac:dyDescent="0.3">
      <c r="A36" s="63" t="s">
        <v>31</v>
      </c>
      <c r="B36" s="64">
        <v>27588</v>
      </c>
      <c r="C36" s="64">
        <v>76374</v>
      </c>
      <c r="D36" s="72">
        <f t="shared" si="2"/>
        <v>276.83775554588948</v>
      </c>
      <c r="F36" s="63" t="s">
        <v>31</v>
      </c>
      <c r="G36" s="4">
        <v>177884</v>
      </c>
      <c r="H36" s="64">
        <v>89022</v>
      </c>
      <c r="I36" s="72">
        <f t="shared" si="3"/>
        <v>50.044973128555689</v>
      </c>
      <c r="K36" s="63" t="s">
        <v>31</v>
      </c>
      <c r="L36" s="4">
        <v>230509</v>
      </c>
      <c r="M36" s="64">
        <v>69479</v>
      </c>
      <c r="N36" s="72">
        <f t="shared" si="1"/>
        <v>30.141556294981974</v>
      </c>
    </row>
    <row r="37" spans="1:14" x14ac:dyDescent="0.3">
      <c r="A37" s="63" t="s">
        <v>32</v>
      </c>
      <c r="B37" s="64">
        <v>38455</v>
      </c>
      <c r="C37" s="64">
        <v>78810</v>
      </c>
      <c r="D37" s="72">
        <f t="shared" si="2"/>
        <v>204.94083994279029</v>
      </c>
      <c r="F37" s="63" t="s">
        <v>32</v>
      </c>
      <c r="G37" s="4">
        <v>177730</v>
      </c>
      <c r="H37" s="64">
        <v>94210</v>
      </c>
      <c r="I37" s="72">
        <f t="shared" si="3"/>
        <v>53.007370730883927</v>
      </c>
      <c r="K37" s="63" t="s">
        <v>32</v>
      </c>
      <c r="L37" s="4">
        <v>229609</v>
      </c>
      <c r="M37" s="64">
        <v>79805</v>
      </c>
      <c r="N37" s="72">
        <f t="shared" si="1"/>
        <v>34.756912838782448</v>
      </c>
    </row>
    <row r="38" spans="1:14" x14ac:dyDescent="0.3">
      <c r="A38" s="63" t="s">
        <v>33</v>
      </c>
      <c r="B38" s="64">
        <v>45870</v>
      </c>
      <c r="C38" s="64">
        <v>78198</v>
      </c>
      <c r="D38" s="72">
        <f t="shared" si="2"/>
        <v>170.47743623283191</v>
      </c>
      <c r="F38" s="63" t="s">
        <v>33</v>
      </c>
      <c r="G38" s="4">
        <v>196051</v>
      </c>
      <c r="H38" s="74">
        <v>74281</v>
      </c>
      <c r="I38" s="72">
        <f t="shared" si="3"/>
        <v>37.888610616625265</v>
      </c>
      <c r="K38" s="63" t="s">
        <v>33</v>
      </c>
      <c r="L38" s="4">
        <v>217606</v>
      </c>
      <c r="M38" s="64">
        <v>73933</v>
      </c>
      <c r="N38" s="72">
        <f t="shared" si="1"/>
        <v>33.975625672086245</v>
      </c>
    </row>
    <row r="39" spans="1:14" x14ac:dyDescent="0.3">
      <c r="A39" s="63" t="s">
        <v>34</v>
      </c>
      <c r="B39" s="64">
        <v>56354</v>
      </c>
      <c r="C39" s="64">
        <v>50546</v>
      </c>
      <c r="D39" s="72">
        <f t="shared" si="2"/>
        <v>89.693721829861232</v>
      </c>
      <c r="F39" s="63" t="s">
        <v>34</v>
      </c>
      <c r="G39" s="4">
        <v>154100</v>
      </c>
      <c r="H39" s="64">
        <v>83682</v>
      </c>
      <c r="I39" s="72">
        <f t="shared" si="3"/>
        <v>54.303698896820251</v>
      </c>
      <c r="K39" s="63" t="s">
        <v>34</v>
      </c>
      <c r="L39" s="4">
        <v>232022</v>
      </c>
      <c r="M39" s="64">
        <v>93902</v>
      </c>
      <c r="N39" s="72">
        <f t="shared" si="1"/>
        <v>40.471162217375941</v>
      </c>
    </row>
    <row r="40" spans="1:14" x14ac:dyDescent="0.3">
      <c r="A40" s="63" t="s">
        <v>35</v>
      </c>
      <c r="B40" s="64">
        <v>68867</v>
      </c>
      <c r="C40" s="64">
        <v>58651</v>
      </c>
      <c r="D40" s="72">
        <f t="shared" si="2"/>
        <v>85.165609072560159</v>
      </c>
      <c r="F40" s="63" t="s">
        <v>35</v>
      </c>
      <c r="G40" s="4">
        <v>167063</v>
      </c>
      <c r="H40" s="64">
        <v>108870</v>
      </c>
      <c r="I40" s="72">
        <f t="shared" si="3"/>
        <v>65.167032796011085</v>
      </c>
      <c r="K40" s="63" t="s">
        <v>35</v>
      </c>
      <c r="L40" s="4">
        <v>310076</v>
      </c>
      <c r="M40" s="64">
        <v>0</v>
      </c>
      <c r="N40" s="72">
        <f t="shared" si="1"/>
        <v>0</v>
      </c>
    </row>
    <row r="41" spans="1:14" x14ac:dyDescent="0.3">
      <c r="A41" s="63" t="s">
        <v>36</v>
      </c>
      <c r="B41" s="64">
        <v>67373</v>
      </c>
      <c r="C41" s="64">
        <v>67947</v>
      </c>
      <c r="D41" s="72">
        <f t="shared" si="2"/>
        <v>100.85197334243688</v>
      </c>
      <c r="F41" s="63" t="s">
        <v>36</v>
      </c>
      <c r="G41" s="4">
        <v>184158</v>
      </c>
      <c r="H41" s="64">
        <v>107587</v>
      </c>
      <c r="I41" s="72">
        <f t="shared" si="3"/>
        <v>58.421029767916679</v>
      </c>
      <c r="K41" s="63" t="s">
        <v>36</v>
      </c>
      <c r="L41" s="4">
        <v>348664</v>
      </c>
      <c r="M41" s="64">
        <v>0</v>
      </c>
      <c r="N41" s="72">
        <f t="shared" si="1"/>
        <v>0</v>
      </c>
    </row>
    <row r="42" spans="1:14" x14ac:dyDescent="0.3">
      <c r="A42" s="63" t="s">
        <v>37</v>
      </c>
      <c r="B42" s="64">
        <v>67861</v>
      </c>
      <c r="C42" s="64">
        <v>59493</v>
      </c>
      <c r="D42" s="72">
        <f t="shared" si="2"/>
        <v>87.668911451349089</v>
      </c>
      <c r="F42" s="63" t="s">
        <v>37</v>
      </c>
      <c r="G42" s="17">
        <v>198228</v>
      </c>
      <c r="H42" s="64">
        <v>119062</v>
      </c>
      <c r="I42" s="72">
        <f t="shared" si="3"/>
        <v>60.063159594002869</v>
      </c>
      <c r="K42" s="63" t="s">
        <v>37</v>
      </c>
      <c r="L42" s="4">
        <v>405786</v>
      </c>
      <c r="M42" s="64">
        <v>0</v>
      </c>
      <c r="N42" s="72">
        <f t="shared" si="1"/>
        <v>0</v>
      </c>
    </row>
    <row r="43" spans="1:14" ht="16.2" thickBot="1" x14ac:dyDescent="0.35">
      <c r="A43" s="65" t="s">
        <v>38</v>
      </c>
      <c r="B43" s="69">
        <v>71312</v>
      </c>
      <c r="C43" s="69">
        <v>55401</v>
      </c>
      <c r="D43" s="72">
        <f t="shared" si="2"/>
        <v>77.688187121382086</v>
      </c>
      <c r="F43" s="65" t="s">
        <v>38</v>
      </c>
      <c r="G43" s="56">
        <v>116317</v>
      </c>
      <c r="H43" s="69">
        <v>80951</v>
      </c>
      <c r="I43" s="72">
        <f t="shared" si="3"/>
        <v>69.595158059441005</v>
      </c>
      <c r="K43" s="65" t="s">
        <v>38</v>
      </c>
      <c r="L43" s="17">
        <v>375727</v>
      </c>
      <c r="M43" s="69">
        <v>0</v>
      </c>
      <c r="N43" s="72">
        <f t="shared" si="1"/>
        <v>0</v>
      </c>
    </row>
    <row r="44" spans="1:14" ht="16.2" thickBot="1" x14ac:dyDescent="0.35">
      <c r="A44" s="66" t="s">
        <v>63</v>
      </c>
      <c r="B44" s="67">
        <v>536380.63</v>
      </c>
      <c r="C44" s="67">
        <f>SUM(C31:C43)</f>
        <v>859018</v>
      </c>
      <c r="D44" s="94">
        <f t="shared" si="2"/>
        <v>160.15082423837714</v>
      </c>
      <c r="F44" s="66" t="s">
        <v>63</v>
      </c>
      <c r="G44" s="2">
        <f>SUM(G31:G43)</f>
        <v>1951591</v>
      </c>
      <c r="H44" s="67">
        <f>SUM(H31:H43)</f>
        <v>989479</v>
      </c>
      <c r="I44" s="84">
        <f t="shared" si="3"/>
        <v>50.701145885587707</v>
      </c>
      <c r="K44" s="66" t="s">
        <v>63</v>
      </c>
      <c r="L44" s="2">
        <f>SUM(L31:L43)</f>
        <v>3404728</v>
      </c>
      <c r="M44" s="67">
        <f>SUM(M31:M43)</f>
        <v>800994</v>
      </c>
      <c r="N44" s="84">
        <f t="shared" si="1"/>
        <v>23.525932174317596</v>
      </c>
    </row>
    <row r="45" spans="1:14" x14ac:dyDescent="0.3">
      <c r="A45" s="63" t="s">
        <v>39</v>
      </c>
      <c r="B45" s="64">
        <v>76346</v>
      </c>
      <c r="C45" s="64">
        <v>54278</v>
      </c>
      <c r="D45" s="72">
        <f t="shared" si="2"/>
        <v>71.094752835773974</v>
      </c>
      <c r="F45" s="63" t="s">
        <v>39</v>
      </c>
      <c r="G45" s="14">
        <v>56961</v>
      </c>
      <c r="H45" s="64">
        <v>60928</v>
      </c>
      <c r="I45" s="72">
        <f t="shared" si="3"/>
        <v>106.96441424834535</v>
      </c>
      <c r="K45" s="63" t="s">
        <v>39</v>
      </c>
      <c r="L45" s="14">
        <v>427059</v>
      </c>
      <c r="M45" s="64">
        <v>0</v>
      </c>
      <c r="N45" s="72">
        <f t="shared" si="1"/>
        <v>0</v>
      </c>
    </row>
    <row r="46" spans="1:14" x14ac:dyDescent="0.3">
      <c r="A46" s="63" t="s">
        <v>40</v>
      </c>
      <c r="B46" s="64">
        <v>82505</v>
      </c>
      <c r="C46" s="64">
        <v>47807</v>
      </c>
      <c r="D46" s="72">
        <f t="shared" si="2"/>
        <v>57.944367008060112</v>
      </c>
      <c r="F46" s="63" t="s">
        <v>40</v>
      </c>
      <c r="G46" s="4">
        <v>205769</v>
      </c>
      <c r="H46" s="64">
        <v>101561</v>
      </c>
      <c r="I46" s="72">
        <f t="shared" si="3"/>
        <v>49.356803016975348</v>
      </c>
      <c r="K46" s="63" t="s">
        <v>40</v>
      </c>
      <c r="L46" s="4">
        <v>411122</v>
      </c>
      <c r="M46" s="64">
        <v>0</v>
      </c>
      <c r="N46" s="72">
        <f t="shared" si="1"/>
        <v>0</v>
      </c>
    </row>
    <row r="47" spans="1:14" x14ac:dyDescent="0.3">
      <c r="A47" s="63" t="s">
        <v>41</v>
      </c>
      <c r="B47" s="64">
        <v>77836</v>
      </c>
      <c r="C47" s="64">
        <v>69899</v>
      </c>
      <c r="D47" s="72">
        <f t="shared" si="2"/>
        <v>89.802918957808728</v>
      </c>
      <c r="F47" s="63" t="s">
        <v>41</v>
      </c>
      <c r="G47" s="4">
        <v>142039</v>
      </c>
      <c r="H47" s="64">
        <v>93089</v>
      </c>
      <c r="I47" s="72">
        <f t="shared" si="3"/>
        <v>65.537634030090331</v>
      </c>
      <c r="K47" s="63" t="s">
        <v>41</v>
      </c>
      <c r="L47" s="4">
        <v>378216</v>
      </c>
      <c r="M47" s="64">
        <v>0</v>
      </c>
      <c r="N47" s="72">
        <f t="shared" si="1"/>
        <v>0</v>
      </c>
    </row>
    <row r="48" spans="1:14" x14ac:dyDescent="0.3">
      <c r="A48" s="63" t="s">
        <v>42</v>
      </c>
      <c r="B48" s="64">
        <v>48834</v>
      </c>
      <c r="C48" s="64">
        <v>76924</v>
      </c>
      <c r="D48" s="72">
        <f t="shared" si="2"/>
        <v>157.52139902526926</v>
      </c>
      <c r="F48" s="63" t="s">
        <v>42</v>
      </c>
      <c r="G48" s="4">
        <v>205095</v>
      </c>
      <c r="H48" s="64">
        <v>48822</v>
      </c>
      <c r="I48" s="72">
        <f t="shared" si="3"/>
        <v>23.804578366123017</v>
      </c>
      <c r="K48" s="63" t="s">
        <v>42</v>
      </c>
      <c r="L48" s="4">
        <v>356706</v>
      </c>
      <c r="M48" s="64">
        <v>0</v>
      </c>
      <c r="N48" s="72">
        <f t="shared" si="1"/>
        <v>0</v>
      </c>
    </row>
    <row r="49" spans="1:14" x14ac:dyDescent="0.3">
      <c r="A49" s="63" t="s">
        <v>43</v>
      </c>
      <c r="B49" s="64">
        <v>48420</v>
      </c>
      <c r="C49" s="64">
        <v>63790</v>
      </c>
      <c r="D49" s="72">
        <f t="shared" si="2"/>
        <v>131.74308137133417</v>
      </c>
      <c r="F49" s="63" t="s">
        <v>43</v>
      </c>
      <c r="G49" s="4">
        <v>170618</v>
      </c>
      <c r="H49" s="64">
        <v>65619</v>
      </c>
      <c r="I49" s="72">
        <f t="shared" si="3"/>
        <v>38.459599807757684</v>
      </c>
      <c r="K49" s="63" t="s">
        <v>43</v>
      </c>
      <c r="L49" s="4">
        <v>320069</v>
      </c>
      <c r="M49" s="64">
        <v>0</v>
      </c>
      <c r="N49" s="72">
        <f t="shared" si="1"/>
        <v>0</v>
      </c>
    </row>
    <row r="50" spans="1:14" x14ac:dyDescent="0.3">
      <c r="A50" s="63" t="s">
        <v>44</v>
      </c>
      <c r="B50" s="64">
        <v>79166</v>
      </c>
      <c r="C50" s="64">
        <v>87429</v>
      </c>
      <c r="D50" s="72">
        <f t="shared" si="2"/>
        <v>110.43756157946594</v>
      </c>
      <c r="F50" s="63" t="s">
        <v>44</v>
      </c>
      <c r="G50" s="4">
        <v>154410</v>
      </c>
      <c r="H50" s="64">
        <v>40203</v>
      </c>
      <c r="I50" s="72">
        <f t="shared" si="3"/>
        <v>26.036526131727221</v>
      </c>
      <c r="K50" s="63" t="s">
        <v>44</v>
      </c>
      <c r="L50" s="4">
        <v>408766</v>
      </c>
      <c r="M50" s="64">
        <v>0</v>
      </c>
      <c r="N50" s="72">
        <f t="shared" si="1"/>
        <v>0</v>
      </c>
    </row>
    <row r="51" spans="1:14" x14ac:dyDescent="0.3">
      <c r="A51" s="63" t="s">
        <v>45</v>
      </c>
      <c r="B51" s="64">
        <v>70492</v>
      </c>
      <c r="C51" s="64">
        <v>90670</v>
      </c>
      <c r="D51" s="72">
        <f t="shared" si="2"/>
        <v>128.62452476876808</v>
      </c>
      <c r="F51" s="63" t="s">
        <v>45</v>
      </c>
      <c r="G51" s="4">
        <v>141665</v>
      </c>
      <c r="H51" s="64">
        <v>49780</v>
      </c>
      <c r="I51" s="72">
        <f t="shared" si="3"/>
        <v>35.139236932199204</v>
      </c>
      <c r="K51" s="63" t="s">
        <v>45</v>
      </c>
      <c r="L51" s="4">
        <v>401074</v>
      </c>
      <c r="M51" s="64">
        <v>0</v>
      </c>
      <c r="N51" s="72">
        <f t="shared" si="1"/>
        <v>0</v>
      </c>
    </row>
    <row r="52" spans="1:14" x14ac:dyDescent="0.3">
      <c r="A52" s="63" t="s">
        <v>46</v>
      </c>
      <c r="B52" s="64">
        <v>52790</v>
      </c>
      <c r="C52" s="64">
        <v>79329</v>
      </c>
      <c r="D52" s="72">
        <f t="shared" si="2"/>
        <v>150.27277893540443</v>
      </c>
      <c r="F52" s="63" t="s">
        <v>46</v>
      </c>
      <c r="G52" s="4">
        <v>194792</v>
      </c>
      <c r="H52" s="64">
        <v>54782</v>
      </c>
      <c r="I52" s="72">
        <f t="shared" si="3"/>
        <v>28.123331553657234</v>
      </c>
      <c r="K52" s="63" t="s">
        <v>46</v>
      </c>
      <c r="L52" s="4">
        <v>373704</v>
      </c>
      <c r="M52" s="64">
        <v>0</v>
      </c>
      <c r="N52" s="72">
        <f t="shared" si="1"/>
        <v>0</v>
      </c>
    </row>
    <row r="53" spans="1:14" x14ac:dyDescent="0.3">
      <c r="A53" s="63" t="s">
        <v>47</v>
      </c>
      <c r="B53" s="64">
        <v>49680</v>
      </c>
      <c r="C53" s="64">
        <v>67342</v>
      </c>
      <c r="D53" s="72">
        <f t="shared" si="2"/>
        <v>135.55152979066023</v>
      </c>
      <c r="F53" s="63" t="s">
        <v>47</v>
      </c>
      <c r="G53" s="4">
        <v>156374</v>
      </c>
      <c r="H53" s="64">
        <v>57835</v>
      </c>
      <c r="I53" s="72">
        <f t="shared" si="3"/>
        <v>36.985048665379153</v>
      </c>
      <c r="K53" s="63" t="s">
        <v>47</v>
      </c>
      <c r="L53" s="4">
        <v>306058</v>
      </c>
      <c r="M53" s="64">
        <v>0</v>
      </c>
      <c r="N53" s="72">
        <f t="shared" si="1"/>
        <v>0</v>
      </c>
    </row>
    <row r="54" spans="1:14" x14ac:dyDescent="0.3">
      <c r="A54" s="63" t="s">
        <v>48</v>
      </c>
      <c r="B54" s="64">
        <v>48418</v>
      </c>
      <c r="C54" s="64">
        <v>62673</v>
      </c>
      <c r="D54" s="72">
        <f t="shared" si="2"/>
        <v>129.44153000950061</v>
      </c>
      <c r="F54" s="63" t="s">
        <v>48</v>
      </c>
      <c r="G54" s="4">
        <v>121815</v>
      </c>
      <c r="H54" s="64">
        <v>38687</v>
      </c>
      <c r="I54" s="72">
        <f t="shared" si="3"/>
        <v>31.758814595903623</v>
      </c>
      <c r="K54" s="63" t="s">
        <v>48</v>
      </c>
      <c r="L54" s="4">
        <v>295412</v>
      </c>
      <c r="M54" s="64">
        <v>0</v>
      </c>
      <c r="N54" s="72">
        <f t="shared" si="1"/>
        <v>0</v>
      </c>
    </row>
    <row r="55" spans="1:14" x14ac:dyDescent="0.3">
      <c r="A55" s="63" t="s">
        <v>49</v>
      </c>
      <c r="B55" s="64">
        <v>55023</v>
      </c>
      <c r="C55" s="64">
        <v>52424</v>
      </c>
      <c r="D55" s="72">
        <f t="shared" si="2"/>
        <v>95.276520727695697</v>
      </c>
      <c r="F55" s="63" t="s">
        <v>49</v>
      </c>
      <c r="G55" s="4">
        <v>152359</v>
      </c>
      <c r="H55" s="64">
        <v>58962</v>
      </c>
      <c r="I55" s="72">
        <f t="shared" si="3"/>
        <v>38.699387630530524</v>
      </c>
      <c r="K55" s="63" t="s">
        <v>49</v>
      </c>
      <c r="L55" s="4">
        <v>346231</v>
      </c>
      <c r="M55" s="64">
        <v>0</v>
      </c>
      <c r="N55" s="72">
        <f t="shared" si="1"/>
        <v>0</v>
      </c>
    </row>
    <row r="56" spans="1:14" x14ac:dyDescent="0.3">
      <c r="A56" s="63" t="s">
        <v>55</v>
      </c>
      <c r="B56" s="64">
        <v>94889</v>
      </c>
      <c r="C56" s="64">
        <v>52320</v>
      </c>
      <c r="D56" s="72">
        <f t="shared" si="2"/>
        <v>55.138108737577596</v>
      </c>
      <c r="F56" s="63" t="s">
        <v>55</v>
      </c>
      <c r="G56" s="17">
        <v>181621</v>
      </c>
      <c r="H56" s="64">
        <v>67635</v>
      </c>
      <c r="I56" s="72">
        <f t="shared" si="3"/>
        <v>37.239636385660248</v>
      </c>
      <c r="K56" s="63" t="s">
        <v>55</v>
      </c>
      <c r="L56" s="4">
        <v>339196</v>
      </c>
      <c r="M56" s="64">
        <v>0</v>
      </c>
      <c r="N56" s="72">
        <f t="shared" si="1"/>
        <v>0</v>
      </c>
    </row>
    <row r="57" spans="1:14" ht="16.2" thickBot="1" x14ac:dyDescent="0.35">
      <c r="A57" s="65" t="s">
        <v>56</v>
      </c>
      <c r="B57" s="69">
        <v>97809</v>
      </c>
      <c r="C57" s="69">
        <v>71907</v>
      </c>
      <c r="D57" s="72">
        <f t="shared" si="2"/>
        <v>73.517774437935159</v>
      </c>
      <c r="F57" s="65" t="s">
        <v>56</v>
      </c>
      <c r="G57" s="17">
        <v>183109</v>
      </c>
      <c r="H57" s="69">
        <v>66809</v>
      </c>
      <c r="I57" s="72">
        <f t="shared" si="3"/>
        <v>36.485918223571751</v>
      </c>
      <c r="K57" s="65" t="s">
        <v>56</v>
      </c>
      <c r="L57" s="27">
        <v>321649</v>
      </c>
      <c r="M57" s="69">
        <v>0</v>
      </c>
      <c r="N57" s="72">
        <f t="shared" si="1"/>
        <v>0</v>
      </c>
    </row>
    <row r="58" spans="1:14" ht="16.2" thickBot="1" x14ac:dyDescent="0.35">
      <c r="A58" s="66" t="s">
        <v>64</v>
      </c>
      <c r="B58" s="67">
        <v>882208</v>
      </c>
      <c r="C58" s="67">
        <f>SUM(C45:C57)</f>
        <v>876792</v>
      </c>
      <c r="D58" s="85">
        <f t="shared" si="2"/>
        <v>99.386085821030861</v>
      </c>
      <c r="F58" s="66" t="s">
        <v>64</v>
      </c>
      <c r="G58" s="2">
        <f>SUM(G45:G57)</f>
        <v>2066627</v>
      </c>
      <c r="H58" s="67">
        <f>SUM(H45:H57)</f>
        <v>804712</v>
      </c>
      <c r="I58" s="85">
        <f t="shared" si="3"/>
        <v>38.93842478589508</v>
      </c>
      <c r="K58" s="66" t="s">
        <v>64</v>
      </c>
      <c r="L58" s="26">
        <f>SUM(L45:L57)</f>
        <v>4685262</v>
      </c>
      <c r="M58" s="67">
        <f>SUM(M45:M57)</f>
        <v>0</v>
      </c>
      <c r="N58" s="85">
        <f t="shared" si="1"/>
        <v>0</v>
      </c>
    </row>
    <row r="59" spans="1:14" ht="16.2" thickBot="1" x14ac:dyDescent="0.35">
      <c r="A59" s="70" t="s">
        <v>57</v>
      </c>
      <c r="B59" s="71">
        <f>SUM(B58+B44+B30+B16)</f>
        <v>1884788.66</v>
      </c>
      <c r="C59" s="71">
        <f>SUM(C58+C44+C30+C16)</f>
        <v>2679669</v>
      </c>
      <c r="D59" s="93">
        <f t="shared" si="2"/>
        <v>142.17344665051201</v>
      </c>
      <c r="F59" s="70" t="s">
        <v>57</v>
      </c>
      <c r="G59" s="26">
        <f>SUM(G58+G44+G30+G16)</f>
        <v>6156003</v>
      </c>
      <c r="H59" s="71">
        <f>SUM(H58+H44+H30+H16)</f>
        <v>3085995</v>
      </c>
      <c r="I59" s="86">
        <f t="shared" si="3"/>
        <v>50.12984886459607</v>
      </c>
      <c r="K59" s="70" t="s">
        <v>57</v>
      </c>
      <c r="L59" s="26">
        <f>SUM(L58+L44+L30+L16)</f>
        <v>13740863</v>
      </c>
      <c r="M59" s="71">
        <f>SUM(M58+M44+M30+M16)</f>
        <v>3070061</v>
      </c>
      <c r="N59" s="86">
        <f t="shared" si="1"/>
        <v>22.342563199996974</v>
      </c>
    </row>
    <row r="61" spans="1:14" x14ac:dyDescent="0.3">
      <c r="A61" s="29"/>
      <c r="B61" t="s">
        <v>80</v>
      </c>
    </row>
    <row r="62" spans="1:14" x14ac:dyDescent="0.3">
      <c r="A62" s="54"/>
      <c r="B62" t="s">
        <v>81</v>
      </c>
    </row>
    <row r="63" spans="1:14" x14ac:dyDescent="0.3">
      <c r="A63" s="75"/>
      <c r="B6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</vt:lpstr>
      <vt:lpstr>QLD</vt:lpstr>
      <vt:lpstr>NSW</vt:lpstr>
      <vt:lpstr>QLD-V-WA</vt:lpstr>
      <vt:lpstr>NSW-V-WA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 NAGASAI</cp:lastModifiedBy>
  <dcterms:created xsi:type="dcterms:W3CDTF">2023-06-26T03:26:26Z</dcterms:created>
  <dcterms:modified xsi:type="dcterms:W3CDTF">2025-06-22T12:32:35Z</dcterms:modified>
</cp:coreProperties>
</file>