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940" yWindow="1755" windowWidth="16695" windowHeight="10005" activeTab="1"/>
  </bookViews>
  <sheets>
    <sheet name="汽车产品终端培训及推广系统项目成本概算" sheetId="1" r:id="rId1"/>
    <sheet name="汽车产品终端培训及推广系统项目任务事项" sheetId="4" r:id="rId2"/>
  </sheets>
  <definedNames>
    <definedName name="_xlnm.Print_Area" localSheetId="0">汽车产品终端培训及推广系统项目成本概算!$A$1:$F$63</definedName>
  </definedNames>
  <calcPr calcId="125725"/>
</workbook>
</file>

<file path=xl/calcChain.xml><?xml version="1.0" encoding="utf-8"?>
<calcChain xmlns="http://schemas.openxmlformats.org/spreadsheetml/2006/main">
  <c r="C35" i="1"/>
  <c r="B35"/>
  <c r="F33"/>
  <c r="F32"/>
  <c r="F31"/>
  <c r="F30"/>
  <c r="F28"/>
  <c r="F22"/>
  <c r="F19"/>
  <c r="F21" s="1"/>
  <c r="F23" l="1"/>
  <c r="F24" s="1"/>
  <c r="B27" l="1"/>
  <c r="C52" l="1"/>
  <c r="C51"/>
  <c r="C49"/>
  <c r="C47"/>
</calcChain>
</file>

<file path=xl/sharedStrings.xml><?xml version="1.0" encoding="utf-8"?>
<sst xmlns="http://schemas.openxmlformats.org/spreadsheetml/2006/main" count="199" uniqueCount="147">
  <si>
    <r>
      <rPr>
        <b/>
        <sz val="12"/>
        <rFont val="宋体"/>
        <family val="3"/>
        <charset val="134"/>
      </rPr>
      <t>总</t>
    </r>
    <r>
      <rPr>
        <b/>
        <sz val="12"/>
        <rFont val="Arial"/>
        <family val="2"/>
      </rPr>
      <t xml:space="preserve">    </t>
    </r>
    <r>
      <rPr>
        <b/>
        <sz val="12"/>
        <rFont val="宋体"/>
        <family val="3"/>
        <charset val="134"/>
      </rPr>
      <t>计</t>
    </r>
    <phoneticPr fontId="2" type="noConversion"/>
  </si>
  <si>
    <r>
      <rPr>
        <sz val="12"/>
        <rFont val="宋体"/>
        <family val="3"/>
        <charset val="134"/>
      </rPr>
      <t>审批人：</t>
    </r>
    <r>
      <rPr>
        <sz val="12"/>
        <rFont val="Arial"/>
        <family val="2"/>
      </rPr>
      <t xml:space="preserve">             </t>
    </r>
  </si>
  <si>
    <t>财务分析</t>
    <phoneticPr fontId="2" type="noConversion"/>
  </si>
  <si>
    <t>比率</t>
    <phoneticPr fontId="2" type="noConversion"/>
  </si>
  <si>
    <t>合同总价</t>
    <phoneticPr fontId="2" type="noConversion"/>
  </si>
  <si>
    <t>预算费用成本</t>
    <phoneticPr fontId="2" type="noConversion"/>
  </si>
  <si>
    <t>税金</t>
    <phoneticPr fontId="2" type="noConversion"/>
  </si>
  <si>
    <t>总成本</t>
    <phoneticPr fontId="2" type="noConversion"/>
  </si>
  <si>
    <t>预算利润</t>
    <phoneticPr fontId="2" type="noConversion"/>
  </si>
  <si>
    <t>最低利润要求</t>
    <phoneticPr fontId="2" type="noConversion"/>
  </si>
  <si>
    <t>固定费用摊分450000</t>
    <phoneticPr fontId="2" type="noConversion"/>
  </si>
  <si>
    <r>
      <rPr>
        <sz val="12"/>
        <rFont val="宋体"/>
        <family val="3"/>
        <charset val="134"/>
      </rPr>
      <t>研究员：</t>
    </r>
    <phoneticPr fontId="2" type="noConversion"/>
  </si>
  <si>
    <t>项目组成员：</t>
    <phoneticPr fontId="2" type="noConversion"/>
  </si>
  <si>
    <t>项目编号：</t>
    <phoneticPr fontId="2" type="noConversion"/>
  </si>
  <si>
    <t>任务大类</t>
    <phoneticPr fontId="2" type="noConversion"/>
  </si>
  <si>
    <t>备注</t>
    <phoneticPr fontId="2" type="noConversion"/>
  </si>
  <si>
    <t>经济指标查询</t>
    <phoneticPr fontId="2" type="noConversion"/>
  </si>
  <si>
    <t>对应平台</t>
    <phoneticPr fontId="2" type="noConversion"/>
  </si>
  <si>
    <t>PC、Ipad</t>
    <phoneticPr fontId="2" type="noConversion"/>
  </si>
  <si>
    <t>IOS应用服务器</t>
    <phoneticPr fontId="2" type="noConversion"/>
  </si>
  <si>
    <t>台</t>
    <phoneticPr fontId="2" type="noConversion"/>
  </si>
  <si>
    <t>用于IOS应用支持</t>
    <phoneticPr fontId="2" type="noConversion"/>
  </si>
  <si>
    <t>IOS开发账号授权</t>
    <phoneticPr fontId="2" type="noConversion"/>
  </si>
  <si>
    <t>年</t>
    <phoneticPr fontId="2" type="noConversion"/>
  </si>
  <si>
    <t>Apple公司的IOS开发账号授权</t>
    <phoneticPr fontId="2" type="noConversion"/>
  </si>
  <si>
    <t>执行地区：总部</t>
    <phoneticPr fontId="2" type="noConversion"/>
  </si>
  <si>
    <t>单位</t>
    <phoneticPr fontId="2" type="noConversion"/>
  </si>
  <si>
    <t>备注</t>
    <phoneticPr fontId="2" type="noConversion"/>
  </si>
  <si>
    <t>项目名称： 汽车产品终端培训及推广系统</t>
    <phoneticPr fontId="2" type="noConversion"/>
  </si>
  <si>
    <t>项目阶段</t>
    <phoneticPr fontId="2" type="noConversion"/>
  </si>
  <si>
    <t>单价估值(RMB)</t>
    <phoneticPr fontId="2" type="noConversion"/>
  </si>
  <si>
    <t>数量估值</t>
    <phoneticPr fontId="2" type="noConversion"/>
  </si>
  <si>
    <t>合计估值（RMB）</t>
    <phoneticPr fontId="2" type="noConversion"/>
  </si>
  <si>
    <t>需求调研</t>
    <phoneticPr fontId="2" type="noConversion"/>
  </si>
  <si>
    <t>前台开发</t>
    <phoneticPr fontId="2" type="noConversion"/>
  </si>
  <si>
    <t>后台开发</t>
    <phoneticPr fontId="2" type="noConversion"/>
  </si>
  <si>
    <t>系统测试</t>
    <phoneticPr fontId="2" type="noConversion"/>
  </si>
  <si>
    <t>系统培训</t>
    <phoneticPr fontId="2" type="noConversion"/>
  </si>
  <si>
    <t>系统实施</t>
    <phoneticPr fontId="2" type="noConversion"/>
  </si>
  <si>
    <t>功能项</t>
    <phoneticPr fontId="2" type="noConversion"/>
  </si>
  <si>
    <t>功能子项</t>
    <phoneticPr fontId="2" type="noConversion"/>
  </si>
  <si>
    <t>新车跟踪研究分析</t>
    <phoneticPr fontId="2" type="noConversion"/>
  </si>
  <si>
    <t>车型产品多维展示</t>
  </si>
  <si>
    <t>车型竞争力对比分析</t>
  </si>
  <si>
    <t>项目执行成本</t>
    <phoneticPr fontId="2" type="noConversion"/>
  </si>
  <si>
    <t>开发环境成本预估</t>
    <phoneticPr fontId="2" type="noConversion"/>
  </si>
  <si>
    <t>项目管理成本预估</t>
    <phoneticPr fontId="2" type="noConversion"/>
  </si>
  <si>
    <t>加班、差旅、业务等费用</t>
    <phoneticPr fontId="2" type="noConversion"/>
  </si>
  <si>
    <t>项目执行费用</t>
    <phoneticPr fontId="2" type="noConversion"/>
  </si>
  <si>
    <t>团队活动费用</t>
    <phoneticPr fontId="2" type="noConversion"/>
  </si>
  <si>
    <t>项目经理：</t>
    <phoneticPr fontId="2" type="noConversion"/>
  </si>
  <si>
    <r>
      <rPr>
        <sz val="12"/>
        <rFont val="宋体"/>
        <family val="3"/>
        <charset val="134"/>
      </rPr>
      <t>制表人：</t>
    </r>
    <r>
      <rPr>
        <sz val="12"/>
        <rFont val="Arial"/>
        <family val="2"/>
      </rPr>
      <t xml:space="preserve"> </t>
    </r>
    <phoneticPr fontId="2" type="noConversion"/>
  </si>
  <si>
    <t>人日</t>
    <phoneticPr fontId="2" type="noConversion"/>
  </si>
  <si>
    <t>项目立项及可行性分析</t>
    <phoneticPr fontId="2" type="noConversion"/>
  </si>
  <si>
    <t>需求分析及评审</t>
    <phoneticPr fontId="2" type="noConversion"/>
  </si>
  <si>
    <t>UE设计及评审</t>
    <phoneticPr fontId="2" type="noConversion"/>
  </si>
  <si>
    <t>UI设计及评审</t>
    <phoneticPr fontId="2" type="noConversion"/>
  </si>
  <si>
    <t>数据库设计及评审</t>
    <phoneticPr fontId="2" type="noConversion"/>
  </si>
  <si>
    <t>IPad终端开发</t>
    <phoneticPr fontId="2" type="noConversion"/>
  </si>
  <si>
    <t>项目验收</t>
    <phoneticPr fontId="2" type="noConversion"/>
  </si>
  <si>
    <t>项目可行性分析及论证</t>
    <phoneticPr fontId="2" type="noConversion"/>
  </si>
  <si>
    <t>计划运作时间：</t>
    <phoneticPr fontId="2" type="noConversion"/>
  </si>
  <si>
    <t>单价：元</t>
    <phoneticPr fontId="2" type="noConversion"/>
  </si>
  <si>
    <t>项目需求调研</t>
    <phoneticPr fontId="2" type="noConversion"/>
  </si>
  <si>
    <t>对调研需求进行分析并对PC和Ipad的需求进行划分，并验证一致性、无二义性</t>
    <phoneticPr fontId="2" type="noConversion"/>
  </si>
  <si>
    <t>实现PC和Ipad版UE原型并满足用户体验</t>
    <phoneticPr fontId="2" type="noConversion"/>
  </si>
  <si>
    <t>实现PC和Ipad版用户界面并满足需求</t>
    <phoneticPr fontId="2" type="noConversion"/>
  </si>
  <si>
    <t>项目成本概算</t>
    <phoneticPr fontId="2" type="noConversion"/>
  </si>
  <si>
    <t>实现数据库的设计并评审设计文档是否满足现状和将来的需求</t>
    <phoneticPr fontId="2" type="noConversion"/>
  </si>
  <si>
    <t>前台PC页面开发</t>
    <phoneticPr fontId="2" type="noConversion"/>
  </si>
  <si>
    <t>包括PC和Ipad版后台开发</t>
    <phoneticPr fontId="2" type="noConversion"/>
  </si>
  <si>
    <t>Ipad App开发</t>
    <phoneticPr fontId="2" type="noConversion"/>
  </si>
  <si>
    <t>系统功能性、性能性、易用性测试</t>
    <phoneticPr fontId="2" type="noConversion"/>
  </si>
  <si>
    <t>系统使用用户培训</t>
    <phoneticPr fontId="2" type="noConversion"/>
  </si>
  <si>
    <t>小计</t>
    <phoneticPr fontId="2" type="noConversion"/>
  </si>
  <si>
    <t>管理成本</t>
    <phoneticPr fontId="2" type="noConversion"/>
  </si>
  <si>
    <t>办公成本</t>
    <phoneticPr fontId="2" type="noConversion"/>
  </si>
  <si>
    <t>小计</t>
    <phoneticPr fontId="2" type="noConversion"/>
  </si>
  <si>
    <t>比例</t>
    <phoneticPr fontId="2" type="noConversion"/>
  </si>
  <si>
    <t>开发费用的15%</t>
    <phoneticPr fontId="2" type="noConversion"/>
  </si>
  <si>
    <t>开发费用的3%</t>
    <phoneticPr fontId="2" type="noConversion"/>
  </si>
  <si>
    <t>风险应对成本</t>
    <phoneticPr fontId="2" type="noConversion"/>
  </si>
  <si>
    <t>开发费用的20%</t>
    <phoneticPr fontId="2" type="noConversion"/>
  </si>
  <si>
    <t>比例</t>
    <phoneticPr fontId="2" type="noConversion"/>
  </si>
  <si>
    <t>备注</t>
    <phoneticPr fontId="2" type="noConversion"/>
  </si>
  <si>
    <t>项目组活动费用</t>
    <phoneticPr fontId="2" type="noConversion"/>
  </si>
  <si>
    <t>估值（RMB）</t>
    <phoneticPr fontId="2" type="noConversion"/>
  </si>
  <si>
    <t>估值（RMB）</t>
    <phoneticPr fontId="2" type="noConversion"/>
  </si>
  <si>
    <t>估算偏差</t>
    <phoneticPr fontId="2" type="noConversion"/>
  </si>
  <si>
    <t>成本减少</t>
    <phoneticPr fontId="2" type="noConversion"/>
  </si>
  <si>
    <t>成本增加</t>
    <phoneticPr fontId="2" type="noConversion"/>
  </si>
  <si>
    <t>项目成偏差为52615.25</t>
    <phoneticPr fontId="2" type="noConversion"/>
  </si>
  <si>
    <r>
      <rPr>
        <b/>
        <sz val="12"/>
        <color rgb="FFFF0000"/>
        <rFont val="宋体"/>
        <family val="3"/>
        <charset val="134"/>
      </rPr>
      <t>项目估算成本在￥</t>
    </r>
    <r>
      <rPr>
        <b/>
        <sz val="12"/>
        <color rgb="FFFF0000"/>
        <rFont val="Arial"/>
        <family val="2"/>
      </rPr>
      <t>298152.8</t>
    </r>
    <r>
      <rPr>
        <b/>
        <sz val="12"/>
        <color rgb="FFFF0000"/>
        <rFont val="宋体"/>
        <family val="3"/>
        <charset val="134"/>
      </rPr>
      <t>和￥</t>
    </r>
    <r>
      <rPr>
        <b/>
        <sz val="12"/>
        <color rgb="FFFF0000"/>
        <rFont val="Arial"/>
        <family val="2"/>
      </rPr>
      <t>403383.2</t>
    </r>
    <r>
      <rPr>
        <b/>
        <sz val="12"/>
        <color rgb="FFFF0000"/>
        <rFont val="宋体"/>
        <family val="3"/>
        <charset val="134"/>
      </rPr>
      <t>之间</t>
    </r>
    <phoneticPr fontId="2" type="noConversion"/>
  </si>
  <si>
    <t>汽车产品终端培训及推广系统</t>
    <phoneticPr fontId="2" type="noConversion"/>
  </si>
  <si>
    <t>上市背景</t>
    <phoneticPr fontId="2" type="noConversion"/>
  </si>
  <si>
    <t>宣传卖点</t>
    <phoneticPr fontId="2" type="noConversion"/>
  </si>
  <si>
    <t xml:space="preserve">预热活动 </t>
    <phoneticPr fontId="2" type="noConversion"/>
  </si>
  <si>
    <t xml:space="preserve">产品线布局 </t>
    <phoneticPr fontId="2" type="noConversion"/>
  </si>
  <si>
    <t xml:space="preserve">产品定位 </t>
    <phoneticPr fontId="2" type="noConversion"/>
  </si>
  <si>
    <t>命名策略</t>
    <phoneticPr fontId="2" type="noConversion"/>
  </si>
  <si>
    <t>配置策略</t>
    <phoneticPr fontId="2" type="noConversion"/>
  </si>
  <si>
    <t>核心车型概述</t>
    <phoneticPr fontId="2" type="noConversion"/>
  </si>
  <si>
    <t>目标消费群</t>
    <phoneticPr fontId="2" type="noConversion"/>
  </si>
  <si>
    <t>细分市场热销价格</t>
    <phoneticPr fontId="2" type="noConversion"/>
  </si>
  <si>
    <t>核心价格区间分析</t>
    <phoneticPr fontId="2" type="noConversion"/>
  </si>
  <si>
    <t>上市后宣传手法</t>
    <phoneticPr fontId="2" type="noConversion"/>
  </si>
  <si>
    <t>上市后促销活动</t>
    <phoneticPr fontId="2" type="noConversion"/>
  </si>
  <si>
    <t xml:space="preserve">上市后推广形式 </t>
    <phoneticPr fontId="2" type="noConversion"/>
  </si>
  <si>
    <t>PC、Ipad</t>
    <phoneticPr fontId="2" type="noConversion"/>
  </si>
  <si>
    <t>上市背景</t>
    <phoneticPr fontId="2" type="noConversion"/>
  </si>
  <si>
    <t>产品策略</t>
    <phoneticPr fontId="2" type="noConversion"/>
  </si>
  <si>
    <t>价格策略</t>
    <phoneticPr fontId="2" type="noConversion"/>
  </si>
  <si>
    <t>渠道策略</t>
    <phoneticPr fontId="2" type="noConversion"/>
  </si>
  <si>
    <t>促销策略</t>
    <phoneticPr fontId="2" type="noConversion"/>
  </si>
  <si>
    <t>产品展示</t>
    <phoneticPr fontId="2" type="noConversion"/>
  </si>
  <si>
    <t>车型配置信息</t>
    <phoneticPr fontId="2" type="noConversion"/>
  </si>
  <si>
    <t>用户配置价值</t>
    <phoneticPr fontId="2" type="noConversion"/>
  </si>
  <si>
    <t>车型价格信息</t>
    <phoneticPr fontId="2" type="noConversion"/>
  </si>
  <si>
    <t>车型竞争力分析</t>
    <phoneticPr fontId="2" type="noConversion"/>
  </si>
  <si>
    <t>成本项目</t>
    <phoneticPr fontId="2" type="noConversion"/>
  </si>
  <si>
    <t>对比维度</t>
    <phoneticPr fontId="2" type="noConversion"/>
  </si>
  <si>
    <t>参考项目</t>
    <phoneticPr fontId="2" type="noConversion"/>
  </si>
  <si>
    <t>折旧率</t>
    <phoneticPr fontId="2" type="noConversion"/>
  </si>
  <si>
    <t>PC版可多种形式，Ipad上只能用图片形式</t>
    <phoneticPr fontId="2" type="noConversion"/>
  </si>
  <si>
    <t>使用成本对比分析</t>
    <phoneticPr fontId="2" type="noConversion"/>
  </si>
  <si>
    <t>系统设置</t>
    <phoneticPr fontId="2" type="noConversion"/>
  </si>
  <si>
    <t>初始化</t>
    <phoneticPr fontId="2" type="noConversion"/>
  </si>
  <si>
    <t>登陆认证</t>
    <phoneticPr fontId="2" type="noConversion"/>
  </si>
  <si>
    <t>连接设置</t>
    <phoneticPr fontId="2" type="noConversion"/>
  </si>
  <si>
    <t>疑问点:新车跟踪是否是基于车型?
此类信息尚未收集整理和入库</t>
    <phoneticPr fontId="2" type="noConversion"/>
  </si>
  <si>
    <t>新车型卖点和宣传(口号等)信息尚未收集整理和入库</t>
    <phoneticPr fontId="2" type="noConversion"/>
  </si>
  <si>
    <t>新车活动(时间,活动名称,活动内容)信息尚未收集整理和入库</t>
    <phoneticPr fontId="2" type="noConversion"/>
  </si>
  <si>
    <t>生厂商的车型产品在各细分市场的价格段区间布局分布分析,在aw中有类似功能点,按本系统的规划可能需要考虑价格段&amp;销量的综合分析,会导致复杂度上升,无IPAD版本</t>
    <phoneticPr fontId="2" type="noConversion"/>
  </si>
  <si>
    <t>基于消费人群等特点的产品定位分析,目前有类似的报告(源自C-WAYS),无对应的功能点,无相关信息入库</t>
    <phoneticPr fontId="2" type="noConversion"/>
  </si>
  <si>
    <t>基于款型等特点的产品定位分析,目前有类似的报告(源自C-WAYS),无对应的功能点,无相关信息入库</t>
    <phoneticPr fontId="2" type="noConversion"/>
  </si>
  <si>
    <t>可借鉴已有的配置分析(例如:配置等级方阵/配置梯度分析)的功能点,无IPAD版本</t>
    <phoneticPr fontId="2" type="noConversion"/>
  </si>
  <si>
    <t>细分市场的价格段销量分析,在Aw中有类似的功能点,关键在于是否加上新车型的销量预测</t>
    <phoneticPr fontId="2" type="noConversion"/>
  </si>
  <si>
    <t>确定新车型的竞品车型,基于竞品分组,进行配置对比分析和价格/配置组合对比分析,如果需要进行销量对比分析,那么就要考虑新车型的销量预测及算法,产生的功能点就更为复杂</t>
    <phoneticPr fontId="2" type="noConversion"/>
  </si>
  <si>
    <t>基于竞品分组,进行价格区间对比分析,关键在于是否要加上成交价的对比分析,新车型是否需要提供成交价的预测</t>
    <phoneticPr fontId="2" type="noConversion"/>
  </si>
  <si>
    <t>经济指标和新车型似乎无关,一般的渠道策略是展示生产商有哪些渠道,新推出的车型在渠道销售上有哪些相关的策略,例如:进行新车销售的网点,新车型核心销售推广区域之类的</t>
    <phoneticPr fontId="2" type="noConversion"/>
  </si>
  <si>
    <t>从商务政策中抽取获得,如果厂商没有发布相应的新车型促销政策文档,可能无此业务支持,如果有,需要在已有的商务政策业务中增加此项新业务进行信息整理</t>
    <phoneticPr fontId="2" type="noConversion"/>
  </si>
  <si>
    <t>这一部分需要细化需求</t>
    <phoneticPr fontId="2" type="noConversion"/>
  </si>
  <si>
    <t>配置对比分析,在AW中有类似的功能点,无Ipad版本</t>
    <phoneticPr fontId="2" type="noConversion"/>
  </si>
  <si>
    <t>配置CPV分析,在AW中有类似的功能点,无Ipad版本,功能复杂度高</t>
    <phoneticPr fontId="2" type="noConversion"/>
  </si>
  <si>
    <t>类似上述的价格段分析等,如果无销量和Mix的综合分析,功能可以较为简单</t>
    <phoneticPr fontId="2" type="noConversion"/>
  </si>
  <si>
    <t>新范畴,暂无相关构思…</t>
    <phoneticPr fontId="2" type="noConversion"/>
  </si>
  <si>
    <t>&lt;==应该是核心竞品车型概述,从规划来看这是一个相对重要功能点较多的子模块</t>
    <phoneticPr fontId="2" type="noConversion"/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</si>
</sst>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176" formatCode="&quot;¥&quot;#,##0.00;&quot;¥&quot;\-#,##0.00"/>
    <numFmt numFmtId="177" formatCode="0_);[Red]\(0\)"/>
    <numFmt numFmtId="178" formatCode="0.00_);[Red]\(0.00\)"/>
    <numFmt numFmtId="179" formatCode="_ * #,##0_ ;_ * \-#,##0_ ;_ * &quot;-&quot;??_ ;_ @_ "/>
    <numFmt numFmtId="180" formatCode="&quot;￥&quot;#,##0_);[Red]\(&quot;￥&quot;#,##0\)"/>
    <numFmt numFmtId="181" formatCode="&quot;¥&quot;#,##0_);[Red]\(&quot;¥&quot;#,##0\)"/>
    <numFmt numFmtId="182" formatCode="&quot;¥&quot;#,##0.00_);[Red]\(&quot;¥&quot;#,##0.00\)"/>
    <numFmt numFmtId="183" formatCode="&quot;¥&quot;#,##0.0_);[Red]\(&quot;¥&quot;#,##0.0\)"/>
  </numFmts>
  <fonts count="20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name val="Arial"/>
      <family val="2"/>
    </font>
    <font>
      <sz val="12"/>
      <name val="Arial"/>
      <family val="2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b/>
      <u/>
      <sz val="14"/>
      <name val="微软雅黑"/>
      <family val="2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b/>
      <sz val="12"/>
      <color rgb="FFFF0000"/>
      <name val="Arial"/>
      <family val="2"/>
    </font>
    <font>
      <b/>
      <sz val="12"/>
      <color rgb="FFFF0000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theme="3" tint="0.39997558519241921"/>
      <name val="宋体"/>
      <family val="3"/>
      <charset val="134"/>
    </font>
    <font>
      <sz val="11"/>
      <color theme="3" tint="0.3999755851924192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>
      <alignment vertical="center"/>
    </xf>
    <xf numFmtId="0" fontId="3" fillId="0" borderId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/>
    <xf numFmtId="0" fontId="5" fillId="0" borderId="0" xfId="0" applyFont="1" applyFill="1" applyBorder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vertical="top"/>
    </xf>
    <xf numFmtId="0" fontId="4" fillId="0" borderId="0" xfId="2" applyFont="1">
      <alignment vertical="center"/>
    </xf>
    <xf numFmtId="0" fontId="5" fillId="0" borderId="0" xfId="2" applyFont="1">
      <alignment vertical="center"/>
    </xf>
    <xf numFmtId="0" fontId="5" fillId="0" borderId="0" xfId="0" applyFont="1" applyBorder="1" applyAlignment="1">
      <alignment horizontal="right"/>
    </xf>
    <xf numFmtId="178" fontId="4" fillId="0" borderId="0" xfId="3" applyNumberFormat="1" applyFont="1" applyBorder="1" applyAlignment="1">
      <alignment horizontal="center" vertical="center"/>
    </xf>
    <xf numFmtId="178" fontId="6" fillId="0" borderId="0" xfId="3" applyNumberFormat="1" applyFont="1" applyBorder="1" applyAlignment="1">
      <alignment horizontal="center" vertical="center"/>
    </xf>
    <xf numFmtId="178" fontId="6" fillId="0" borderId="0" xfId="3" applyNumberFormat="1" applyFont="1" applyFill="1" applyBorder="1" applyAlignment="1">
      <alignment horizontal="center" vertical="center"/>
    </xf>
    <xf numFmtId="0" fontId="6" fillId="0" borderId="1" xfId="3" applyFont="1" applyFill="1" applyBorder="1" applyAlignment="1">
      <alignment horizontal="center"/>
    </xf>
    <xf numFmtId="179" fontId="4" fillId="0" borderId="1" xfId="4" applyNumberFormat="1" applyFont="1" applyFill="1" applyBorder="1" applyAlignment="1">
      <alignment horizontal="right" vertical="top"/>
    </xf>
    <xf numFmtId="10" fontId="6" fillId="0" borderId="1" xfId="1" applyNumberFormat="1" applyFont="1" applyFill="1" applyBorder="1" applyAlignment="1">
      <alignment horizontal="right"/>
    </xf>
    <xf numFmtId="179" fontId="4" fillId="0" borderId="1" xfId="4" applyNumberFormat="1" applyFont="1" applyFill="1" applyBorder="1" applyAlignment="1"/>
    <xf numFmtId="0" fontId="6" fillId="3" borderId="1" xfId="3" applyFont="1" applyFill="1" applyBorder="1" applyAlignment="1">
      <alignment horizontal="center"/>
    </xf>
    <xf numFmtId="179" fontId="4" fillId="3" borderId="1" xfId="4" applyNumberFormat="1" applyFont="1" applyFill="1" applyBorder="1" applyAlignment="1"/>
    <xf numFmtId="10" fontId="6" fillId="3" borderId="1" xfId="1" applyNumberFormat="1" applyFont="1" applyFill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177" fontId="4" fillId="0" borderId="0" xfId="0" applyNumberFormat="1" applyFont="1" applyBorder="1" applyAlignment="1">
      <alignment horizontal="left"/>
    </xf>
    <xf numFmtId="0" fontId="7" fillId="0" borderId="0" xfId="0" applyFont="1"/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10" fillId="0" borderId="6" xfId="2" applyFont="1" applyBorder="1" applyAlignment="1">
      <alignment horizontal="right" vertical="center"/>
    </xf>
    <xf numFmtId="0" fontId="10" fillId="0" borderId="1" xfId="2" applyFont="1" applyBorder="1" applyAlignment="1">
      <alignment horizontal="right" vertical="center"/>
    </xf>
    <xf numFmtId="0" fontId="10" fillId="0" borderId="1" xfId="2" applyFont="1" applyBorder="1" applyAlignment="1">
      <alignment horizontal="center" vertical="center"/>
    </xf>
    <xf numFmtId="0" fontId="10" fillId="0" borderId="1" xfId="2" applyFont="1" applyBorder="1" applyAlignment="1">
      <alignment vertical="center" wrapText="1"/>
    </xf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wrapText="1"/>
    </xf>
    <xf numFmtId="0" fontId="10" fillId="0" borderId="0" xfId="0" applyFont="1" applyAlignment="1">
      <alignment horizontal="left" wrapText="1"/>
    </xf>
    <xf numFmtId="0" fontId="12" fillId="0" borderId="2" xfId="0" applyFont="1" applyBorder="1" applyAlignment="1">
      <alignment horizontal="left"/>
    </xf>
    <xf numFmtId="180" fontId="12" fillId="2" borderId="7" xfId="2" applyNumberFormat="1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right"/>
    </xf>
    <xf numFmtId="177" fontId="10" fillId="7" borderId="1" xfId="0" applyNumberFormat="1" applyFont="1" applyFill="1" applyBorder="1" applyAlignment="1">
      <alignment horizontal="center"/>
    </xf>
    <xf numFmtId="0" fontId="13" fillId="7" borderId="1" xfId="0" applyFont="1" applyFill="1" applyBorder="1" applyAlignment="1">
      <alignment wrapText="1"/>
    </xf>
    <xf numFmtId="0" fontId="5" fillId="7" borderId="0" xfId="0" applyFont="1" applyFill="1" applyBorder="1" applyAlignment="1">
      <alignment vertical="top"/>
    </xf>
    <xf numFmtId="0" fontId="5" fillId="7" borderId="0" xfId="2" applyFont="1" applyFill="1">
      <alignment vertical="center"/>
    </xf>
    <xf numFmtId="0" fontId="10" fillId="7" borderId="6" xfId="0" applyFont="1" applyFill="1" applyBorder="1" applyAlignment="1">
      <alignment horizontal="right"/>
    </xf>
    <xf numFmtId="180" fontId="10" fillId="7" borderId="7" xfId="0" applyNumberFormat="1" applyFont="1" applyFill="1" applyBorder="1" applyAlignment="1">
      <alignment horizontal="right"/>
    </xf>
    <xf numFmtId="0" fontId="10" fillId="0" borderId="16" xfId="0" applyFont="1" applyBorder="1" applyAlignment="1">
      <alignment horizontal="right"/>
    </xf>
    <xf numFmtId="0" fontId="12" fillId="8" borderId="3" xfId="0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 wrapText="1"/>
    </xf>
    <xf numFmtId="177" fontId="12" fillId="8" borderId="5" xfId="0" applyNumberFormat="1" applyFont="1" applyFill="1" applyBorder="1" applyAlignment="1">
      <alignment horizontal="center" vertical="center"/>
    </xf>
    <xf numFmtId="0" fontId="5" fillId="8" borderId="0" xfId="0" applyFont="1" applyFill="1" applyBorder="1" applyAlignment="1"/>
    <xf numFmtId="0" fontId="12" fillId="2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top"/>
    </xf>
    <xf numFmtId="0" fontId="5" fillId="0" borderId="0" xfId="2" applyFont="1" applyAlignment="1">
      <alignment horizontal="center" vertical="center"/>
    </xf>
    <xf numFmtId="0" fontId="5" fillId="7" borderId="0" xfId="0" applyFont="1" applyFill="1" applyBorder="1" applyAlignment="1">
      <alignment horizontal="center" vertical="top"/>
    </xf>
    <xf numFmtId="0" fontId="5" fillId="7" borderId="0" xfId="2" applyFont="1" applyFill="1" applyAlignment="1">
      <alignment horizontal="center" vertical="center"/>
    </xf>
    <xf numFmtId="0" fontId="7" fillId="0" borderId="0" xfId="0" applyFont="1" applyBorder="1"/>
    <xf numFmtId="0" fontId="7" fillId="0" borderId="1" xfId="0" applyFont="1" applyBorder="1"/>
    <xf numFmtId="0" fontId="12" fillId="2" borderId="6" xfId="2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wrapText="1"/>
    </xf>
    <xf numFmtId="0" fontId="12" fillId="0" borderId="2" xfId="0" applyFont="1" applyBorder="1" applyAlignment="1"/>
    <xf numFmtId="181" fontId="10" fillId="0" borderId="17" xfId="0" applyNumberFormat="1" applyFont="1" applyBorder="1" applyAlignment="1">
      <alignment horizontal="right" vertical="center"/>
    </xf>
    <xf numFmtId="0" fontId="10" fillId="0" borderId="9" xfId="0" applyFont="1" applyBorder="1" applyAlignment="1">
      <alignment horizontal="right" vertical="center"/>
    </xf>
    <xf numFmtId="181" fontId="10" fillId="0" borderId="7" xfId="0" applyNumberFormat="1" applyFont="1" applyBorder="1" applyAlignment="1">
      <alignment horizontal="right"/>
    </xf>
    <xf numFmtId="181" fontId="10" fillId="7" borderId="17" xfId="0" applyNumberFormat="1" applyFont="1" applyFill="1" applyBorder="1" applyAlignment="1">
      <alignment horizontal="right" vertical="center"/>
    </xf>
    <xf numFmtId="0" fontId="10" fillId="7" borderId="1" xfId="0" applyFont="1" applyFill="1" applyBorder="1" applyAlignment="1">
      <alignment horizontal="center" vertical="center" wrapText="1"/>
    </xf>
    <xf numFmtId="176" fontId="10" fillId="0" borderId="7" xfId="2" applyNumberFormat="1" applyFont="1" applyBorder="1" applyAlignment="1">
      <alignment horizontal="right" vertical="center"/>
    </xf>
    <xf numFmtId="0" fontId="12" fillId="2" borderId="1" xfId="2" applyFont="1" applyFill="1" applyBorder="1" applyAlignment="1">
      <alignment horizontal="center" vertical="center" wrapText="1"/>
    </xf>
    <xf numFmtId="183" fontId="10" fillId="0" borderId="7" xfId="2" applyNumberFormat="1" applyFont="1" applyBorder="1" applyAlignment="1">
      <alignment horizontal="right" vertical="center"/>
    </xf>
    <xf numFmtId="182" fontId="10" fillId="0" borderId="7" xfId="2" applyNumberFormat="1" applyFont="1" applyBorder="1" applyAlignment="1">
      <alignment horizontal="right" vertical="center"/>
    </xf>
    <xf numFmtId="180" fontId="4" fillId="0" borderId="24" xfId="0" applyNumberFormat="1" applyFont="1" applyBorder="1" applyAlignment="1">
      <alignment horizontal="right"/>
    </xf>
    <xf numFmtId="0" fontId="6" fillId="8" borderId="1" xfId="0" applyFont="1" applyFill="1" applyBorder="1" applyAlignment="1">
      <alignment horizontal="center"/>
    </xf>
    <xf numFmtId="9" fontId="5" fillId="7" borderId="1" xfId="0" applyNumberFormat="1" applyFont="1" applyFill="1" applyBorder="1" applyAlignment="1">
      <alignment horizontal="right"/>
    </xf>
    <xf numFmtId="176" fontId="5" fillId="7" borderId="1" xfId="0" applyNumberFormat="1" applyFont="1" applyFill="1" applyBorder="1" applyAlignment="1">
      <alignment horizontal="right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16" fillId="0" borderId="1" xfId="0" applyFont="1" applyBorder="1" applyAlignment="1">
      <alignment readingOrder="1"/>
    </xf>
    <xf numFmtId="0" fontId="8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6" fontId="5" fillId="7" borderId="8" xfId="0" applyNumberFormat="1" applyFont="1" applyFill="1" applyBorder="1" applyAlignment="1">
      <alignment horizontal="center"/>
    </xf>
    <xf numFmtId="176" fontId="5" fillId="7" borderId="11" xfId="0" applyNumberFormat="1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8" borderId="11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4" fillId="0" borderId="8" xfId="0" applyFont="1" applyBorder="1" applyAlignment="1">
      <alignment horizontal="right"/>
    </xf>
    <xf numFmtId="0" fontId="14" fillId="0" borderId="14" xfId="0" applyFont="1" applyBorder="1" applyAlignment="1">
      <alignment horizontal="right"/>
    </xf>
    <xf numFmtId="0" fontId="14" fillId="0" borderId="11" xfId="0" applyFont="1" applyBorder="1" applyAlignment="1">
      <alignment horizontal="right"/>
    </xf>
    <xf numFmtId="9" fontId="10" fillId="0" borderId="8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0" borderId="11" xfId="2" applyFont="1" applyBorder="1" applyAlignment="1">
      <alignment horizontal="center" vertical="center"/>
    </xf>
    <xf numFmtId="0" fontId="10" fillId="0" borderId="23" xfId="2" applyFont="1" applyBorder="1" applyAlignment="1">
      <alignment horizontal="right" vertical="center"/>
    </xf>
    <xf numFmtId="0" fontId="10" fillId="0" borderId="14" xfId="2" applyFont="1" applyBorder="1" applyAlignment="1">
      <alignment horizontal="right" vertical="center"/>
    </xf>
    <xf numFmtId="0" fontId="10" fillId="0" borderId="11" xfId="2" applyFont="1" applyBorder="1" applyAlignment="1">
      <alignment horizontal="right" vertical="center"/>
    </xf>
    <xf numFmtId="0" fontId="4" fillId="0" borderId="18" xfId="0" applyFont="1" applyBorder="1" applyAlignment="1">
      <alignment horizontal="right"/>
    </xf>
    <xf numFmtId="0" fontId="4" fillId="0" borderId="15" xfId="0" applyFont="1" applyBorder="1" applyAlignment="1">
      <alignment horizontal="right"/>
    </xf>
    <xf numFmtId="0" fontId="4" fillId="0" borderId="19" xfId="0" applyFont="1" applyBorder="1" applyAlignment="1">
      <alignment horizontal="right"/>
    </xf>
    <xf numFmtId="0" fontId="4" fillId="8" borderId="11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179" fontId="4" fillId="4" borderId="8" xfId="4" applyNumberFormat="1" applyFont="1" applyFill="1" applyBorder="1" applyAlignment="1">
      <alignment horizontal="left"/>
    </xf>
    <xf numFmtId="179" fontId="4" fillId="4" borderId="11" xfId="4" applyNumberFormat="1" applyFont="1" applyFill="1" applyBorder="1" applyAlignment="1">
      <alignment horizontal="left"/>
    </xf>
    <xf numFmtId="0" fontId="12" fillId="0" borderId="0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1" fillId="0" borderId="0" xfId="0" applyFont="1" applyBorder="1" applyAlignment="1">
      <alignment horizontal="center" vertical="center"/>
    </xf>
    <xf numFmtId="0" fontId="9" fillId="0" borderId="18" xfId="0" applyFont="1" applyBorder="1" applyAlignment="1">
      <alignment horizontal="right"/>
    </xf>
    <xf numFmtId="0" fontId="0" fillId="0" borderId="15" xfId="0" applyBorder="1"/>
    <xf numFmtId="0" fontId="0" fillId="0" borderId="19" xfId="0" applyBorder="1"/>
    <xf numFmtId="0" fontId="12" fillId="8" borderId="20" xfId="0" applyFont="1" applyFill="1" applyBorder="1" applyAlignment="1">
      <alignment horizontal="center" vertical="center"/>
    </xf>
    <xf numFmtId="0" fontId="12" fillId="8" borderId="21" xfId="0" applyFont="1" applyFill="1" applyBorder="1" applyAlignment="1">
      <alignment horizontal="center" vertical="center"/>
    </xf>
    <xf numFmtId="0" fontId="12" fillId="8" borderId="22" xfId="0" applyFont="1" applyFill="1" applyBorder="1" applyAlignment="1">
      <alignment horizontal="center" vertical="center"/>
    </xf>
    <xf numFmtId="9" fontId="10" fillId="7" borderId="8" xfId="0" applyNumberFormat="1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right"/>
    </xf>
    <xf numFmtId="0" fontId="9" fillId="0" borderId="19" xfId="0" applyFont="1" applyBorder="1" applyAlignment="1">
      <alignment horizontal="right"/>
    </xf>
    <xf numFmtId="9" fontId="10" fillId="7" borderId="1" xfId="0" applyNumberFormat="1" applyFont="1" applyFill="1" applyBorder="1" applyAlignment="1">
      <alignment horizontal="center" vertical="center"/>
    </xf>
    <xf numFmtId="0" fontId="12" fillId="2" borderId="8" xfId="2" applyFont="1" applyFill="1" applyBorder="1" applyAlignment="1">
      <alignment horizontal="center" vertical="center"/>
    </xf>
    <xf numFmtId="0" fontId="12" fillId="2" borderId="14" xfId="2" applyFont="1" applyFill="1" applyBorder="1" applyAlignment="1">
      <alignment horizontal="center" vertical="center"/>
    </xf>
    <xf numFmtId="0" fontId="12" fillId="2" borderId="11" xfId="2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Border="1" applyAlignment="1">
      <alignment wrapText="1"/>
    </xf>
    <xf numFmtId="0" fontId="19" fillId="0" borderId="1" xfId="0" applyFont="1" applyBorder="1" applyAlignment="1">
      <alignment wrapText="1"/>
    </xf>
    <xf numFmtId="0" fontId="18" fillId="0" borderId="1" xfId="0" applyFont="1" applyBorder="1" applyAlignment="1">
      <alignment wrapText="1"/>
    </xf>
  </cellXfs>
  <cellStyles count="5">
    <cellStyle name="百分比" xfId="1" builtinId="5"/>
    <cellStyle name="常规" xfId="0" builtinId="0"/>
    <cellStyle name="常规 2" xfId="2"/>
    <cellStyle name="常规_2011年广丰神秘顾客价格调查(Z-11-09-13-020)预算-合并-20111025" xfId="3"/>
    <cellStyle name="千位分隔" xfId="4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showGridLines="0" view="pageBreakPreview" zoomScale="75" zoomScaleNormal="80" workbookViewId="0">
      <selection activeCell="B14" sqref="B14"/>
    </sheetView>
  </sheetViews>
  <sheetFormatPr defaultColWidth="12.875" defaultRowHeight="15.75"/>
  <cols>
    <col min="1" max="1" width="28.625" style="4" customWidth="1"/>
    <col min="2" max="2" width="15.625" style="4" customWidth="1"/>
    <col min="3" max="3" width="10.125" style="2" customWidth="1"/>
    <col min="4" max="4" width="8.875" style="2" customWidth="1"/>
    <col min="5" max="5" width="39.375" style="24" customWidth="1"/>
    <col min="6" max="6" width="20.625" style="3" customWidth="1"/>
    <col min="7" max="16384" width="12.875" style="4"/>
  </cols>
  <sheetData>
    <row r="1" spans="1:8" ht="21.75" customHeight="1">
      <c r="A1" s="112" t="s">
        <v>67</v>
      </c>
      <c r="B1" s="112"/>
      <c r="C1" s="112"/>
      <c r="D1" s="112"/>
      <c r="E1" s="112"/>
      <c r="F1" s="112"/>
    </row>
    <row r="2" spans="1:8" s="5" customFormat="1" ht="17.25" customHeight="1">
      <c r="A2" s="34" t="s">
        <v>28</v>
      </c>
      <c r="B2" s="34"/>
      <c r="C2" s="34"/>
      <c r="D2" s="34"/>
      <c r="E2" s="110"/>
      <c r="F2" s="111"/>
    </row>
    <row r="3" spans="1:8" s="5" customFormat="1" ht="17.25" customHeight="1">
      <c r="A3" s="110" t="s">
        <v>13</v>
      </c>
      <c r="B3" s="111"/>
      <c r="C3" s="34"/>
      <c r="D3" s="34"/>
      <c r="E3" s="35"/>
      <c r="F3" s="36"/>
    </row>
    <row r="4" spans="1:8" s="5" customFormat="1" ht="17.25" customHeight="1" thickBot="1">
      <c r="A4" s="37" t="s">
        <v>25</v>
      </c>
      <c r="B4" s="34"/>
      <c r="C4" s="34"/>
      <c r="D4" s="34"/>
      <c r="E4" s="68" t="s">
        <v>61</v>
      </c>
      <c r="F4" s="69" t="s">
        <v>62</v>
      </c>
    </row>
    <row r="5" spans="1:8" s="55" customFormat="1" ht="18">
      <c r="A5" s="51" t="s">
        <v>29</v>
      </c>
      <c r="B5" s="52" t="s">
        <v>30</v>
      </c>
      <c r="C5" s="52" t="s">
        <v>31</v>
      </c>
      <c r="D5" s="52" t="s">
        <v>26</v>
      </c>
      <c r="E5" s="53" t="s">
        <v>27</v>
      </c>
      <c r="F5" s="54" t="s">
        <v>32</v>
      </c>
    </row>
    <row r="6" spans="1:8" s="5" customFormat="1" ht="17.25">
      <c r="A6" s="50" t="s">
        <v>53</v>
      </c>
      <c r="B6" s="71">
        <v>1000</v>
      </c>
      <c r="C6" s="65">
        <v>10</v>
      </c>
      <c r="D6" s="65" t="s">
        <v>52</v>
      </c>
      <c r="E6" s="66" t="s">
        <v>60</v>
      </c>
      <c r="F6" s="70">
        <v>10000</v>
      </c>
    </row>
    <row r="7" spans="1:8" s="47" customFormat="1" ht="18">
      <c r="A7" s="48" t="s">
        <v>33</v>
      </c>
      <c r="B7" s="43">
        <v>700</v>
      </c>
      <c r="C7" s="44">
        <v>15</v>
      </c>
      <c r="D7" s="65" t="s">
        <v>52</v>
      </c>
      <c r="E7" s="45" t="s">
        <v>63</v>
      </c>
      <c r="F7" s="49">
        <v>10500</v>
      </c>
      <c r="G7" s="46"/>
      <c r="H7" s="46"/>
    </row>
    <row r="8" spans="1:8" s="47" customFormat="1" ht="33">
      <c r="A8" s="48" t="s">
        <v>54</v>
      </c>
      <c r="B8" s="43">
        <v>700</v>
      </c>
      <c r="C8" s="44">
        <v>30</v>
      </c>
      <c r="D8" s="65" t="s">
        <v>52</v>
      </c>
      <c r="E8" s="45" t="s">
        <v>64</v>
      </c>
      <c r="F8" s="49">
        <v>21000</v>
      </c>
      <c r="G8" s="46"/>
      <c r="H8" s="46"/>
    </row>
    <row r="9" spans="1:8" s="47" customFormat="1" ht="18">
      <c r="A9" s="48" t="s">
        <v>55</v>
      </c>
      <c r="B9" s="43">
        <v>400</v>
      </c>
      <c r="C9" s="44">
        <v>20</v>
      </c>
      <c r="D9" s="65" t="s">
        <v>52</v>
      </c>
      <c r="E9" s="45" t="s">
        <v>65</v>
      </c>
      <c r="F9" s="49">
        <v>8000</v>
      </c>
      <c r="G9" s="46"/>
      <c r="H9" s="46"/>
    </row>
    <row r="10" spans="1:8" s="47" customFormat="1" ht="18">
      <c r="A10" s="48" t="s">
        <v>56</v>
      </c>
      <c r="B10" s="43">
        <v>500</v>
      </c>
      <c r="C10" s="44">
        <v>40</v>
      </c>
      <c r="D10" s="65" t="s">
        <v>52</v>
      </c>
      <c r="E10" s="45" t="s">
        <v>66</v>
      </c>
      <c r="F10" s="49">
        <v>20000</v>
      </c>
      <c r="G10" s="46"/>
      <c r="H10" s="46"/>
    </row>
    <row r="11" spans="1:8" s="47" customFormat="1" ht="33">
      <c r="A11" s="48" t="s">
        <v>57</v>
      </c>
      <c r="B11" s="43">
        <v>700</v>
      </c>
      <c r="C11" s="44">
        <v>10</v>
      </c>
      <c r="D11" s="65" t="s">
        <v>52</v>
      </c>
      <c r="E11" s="45" t="s">
        <v>68</v>
      </c>
      <c r="F11" s="49">
        <v>7000</v>
      </c>
      <c r="G11" s="46"/>
      <c r="H11" s="46"/>
    </row>
    <row r="12" spans="1:8" s="47" customFormat="1" ht="18">
      <c r="A12" s="48" t="s">
        <v>34</v>
      </c>
      <c r="B12" s="43">
        <v>400</v>
      </c>
      <c r="C12" s="44">
        <v>30</v>
      </c>
      <c r="D12" s="65" t="s">
        <v>52</v>
      </c>
      <c r="E12" s="45" t="s">
        <v>69</v>
      </c>
      <c r="F12" s="49">
        <v>12000</v>
      </c>
      <c r="G12" s="46"/>
      <c r="H12" s="46"/>
    </row>
    <row r="13" spans="1:8" s="47" customFormat="1" ht="18">
      <c r="A13" s="48" t="s">
        <v>35</v>
      </c>
      <c r="B13" s="43">
        <v>800</v>
      </c>
      <c r="C13" s="44">
        <v>50</v>
      </c>
      <c r="D13" s="65" t="s">
        <v>52</v>
      </c>
      <c r="E13" s="45" t="s">
        <v>70</v>
      </c>
      <c r="F13" s="49">
        <v>40000</v>
      </c>
      <c r="G13" s="46"/>
      <c r="H13" s="46"/>
    </row>
    <row r="14" spans="1:8" s="47" customFormat="1" ht="18">
      <c r="A14" s="48" t="s">
        <v>58</v>
      </c>
      <c r="B14" s="43">
        <v>800</v>
      </c>
      <c r="C14" s="44">
        <v>60</v>
      </c>
      <c r="D14" s="65" t="s">
        <v>52</v>
      </c>
      <c r="E14" s="45" t="s">
        <v>71</v>
      </c>
      <c r="F14" s="49">
        <v>48000</v>
      </c>
      <c r="G14" s="46"/>
      <c r="H14" s="46"/>
    </row>
    <row r="15" spans="1:8" s="47" customFormat="1" ht="18">
      <c r="A15" s="48" t="s">
        <v>36</v>
      </c>
      <c r="B15" s="43">
        <v>400</v>
      </c>
      <c r="C15" s="44">
        <v>30</v>
      </c>
      <c r="D15" s="65" t="s">
        <v>52</v>
      </c>
      <c r="E15" s="45" t="s">
        <v>72</v>
      </c>
      <c r="F15" s="49">
        <v>12000</v>
      </c>
      <c r="G15" s="46"/>
      <c r="H15" s="46"/>
    </row>
    <row r="16" spans="1:8" s="47" customFormat="1" ht="18">
      <c r="A16" s="48" t="s">
        <v>37</v>
      </c>
      <c r="B16" s="43">
        <v>400</v>
      </c>
      <c r="C16" s="44">
        <v>20</v>
      </c>
      <c r="D16" s="65" t="s">
        <v>52</v>
      </c>
      <c r="E16" s="45" t="s">
        <v>73</v>
      </c>
      <c r="F16" s="49">
        <v>8000</v>
      </c>
      <c r="G16" s="46"/>
      <c r="H16" s="46"/>
    </row>
    <row r="17" spans="1:8" s="47" customFormat="1" ht="18">
      <c r="A17" s="48" t="s">
        <v>38</v>
      </c>
      <c r="B17" s="43">
        <v>400</v>
      </c>
      <c r="C17" s="44">
        <v>10</v>
      </c>
      <c r="D17" s="65" t="s">
        <v>52</v>
      </c>
      <c r="E17" s="45"/>
      <c r="F17" s="49">
        <v>4000</v>
      </c>
      <c r="G17" s="46"/>
      <c r="H17" s="46"/>
    </row>
    <row r="18" spans="1:8" s="47" customFormat="1" ht="18">
      <c r="A18" s="48" t="s">
        <v>59</v>
      </c>
      <c r="B18" s="43">
        <v>800</v>
      </c>
      <c r="C18" s="44">
        <v>5</v>
      </c>
      <c r="D18" s="65" t="s">
        <v>52</v>
      </c>
      <c r="E18" s="45"/>
      <c r="F18" s="49">
        <v>4000</v>
      </c>
      <c r="G18" s="46"/>
      <c r="H18" s="46"/>
    </row>
    <row r="19" spans="1:8" s="10" customFormat="1" ht="18" thickBot="1">
      <c r="A19" s="113" t="s">
        <v>74</v>
      </c>
      <c r="B19" s="114"/>
      <c r="C19" s="114"/>
      <c r="D19" s="114"/>
      <c r="E19" s="115"/>
      <c r="F19" s="72">
        <f>SUM(F6:F18)</f>
        <v>204500</v>
      </c>
      <c r="G19" s="8"/>
      <c r="H19" s="8"/>
    </row>
    <row r="20" spans="1:8" s="58" customFormat="1" ht="18">
      <c r="A20" s="56" t="s">
        <v>46</v>
      </c>
      <c r="B20" s="116" t="s">
        <v>78</v>
      </c>
      <c r="C20" s="117"/>
      <c r="D20" s="118"/>
      <c r="E20" s="53" t="s">
        <v>27</v>
      </c>
      <c r="F20" s="54" t="s">
        <v>86</v>
      </c>
      <c r="G20" s="57"/>
      <c r="H20" s="57"/>
    </row>
    <row r="21" spans="1:8" s="60" customFormat="1" ht="17.25">
      <c r="A21" s="48" t="s">
        <v>75</v>
      </c>
      <c r="B21" s="119">
        <v>0.15</v>
      </c>
      <c r="C21" s="120"/>
      <c r="D21" s="121"/>
      <c r="E21" s="67" t="s">
        <v>79</v>
      </c>
      <c r="F21" s="73">
        <f>F19*0.15</f>
        <v>30675</v>
      </c>
      <c r="G21" s="59"/>
      <c r="H21" s="59"/>
    </row>
    <row r="22" spans="1:8" s="60" customFormat="1" ht="17.25">
      <c r="A22" s="48" t="s">
        <v>81</v>
      </c>
      <c r="B22" s="124">
        <v>0.2</v>
      </c>
      <c r="C22" s="124"/>
      <c r="D22" s="124"/>
      <c r="E22" s="74" t="s">
        <v>82</v>
      </c>
      <c r="F22" s="73">
        <f>F19*0.2</f>
        <v>40900</v>
      </c>
      <c r="G22" s="59"/>
      <c r="H22" s="59"/>
    </row>
    <row r="23" spans="1:8" s="60" customFormat="1" ht="17.25">
      <c r="A23" s="48" t="s">
        <v>76</v>
      </c>
      <c r="B23" s="119">
        <v>0.03</v>
      </c>
      <c r="C23" s="120"/>
      <c r="D23" s="121"/>
      <c r="E23" s="67" t="s">
        <v>80</v>
      </c>
      <c r="F23" s="73">
        <f>F19*0.03</f>
        <v>6135</v>
      </c>
      <c r="G23" s="59"/>
      <c r="H23" s="59"/>
    </row>
    <row r="24" spans="1:8" s="10" customFormat="1" ht="18" thickBot="1">
      <c r="A24" s="113" t="s">
        <v>77</v>
      </c>
      <c r="B24" s="122"/>
      <c r="C24" s="122"/>
      <c r="D24" s="122"/>
      <c r="E24" s="123"/>
      <c r="F24" s="72">
        <f>SUM(F21:F23)</f>
        <v>77710</v>
      </c>
      <c r="G24" s="8"/>
      <c r="H24" s="8"/>
    </row>
    <row r="25" spans="1:8" s="3" customFormat="1" ht="15" customHeight="1">
      <c r="A25" s="56" t="s">
        <v>45</v>
      </c>
      <c r="B25" s="52" t="s">
        <v>30</v>
      </c>
      <c r="C25" s="52" t="s">
        <v>31</v>
      </c>
      <c r="D25" s="52" t="s">
        <v>26</v>
      </c>
      <c r="E25" s="53" t="s">
        <v>27</v>
      </c>
      <c r="F25" s="54" t="s">
        <v>87</v>
      </c>
    </row>
    <row r="26" spans="1:8" s="10" customFormat="1" ht="17.25">
      <c r="A26" s="30" t="s">
        <v>19</v>
      </c>
      <c r="B26" s="31">
        <v>45400</v>
      </c>
      <c r="C26" s="32">
        <v>1</v>
      </c>
      <c r="D26" s="32" t="s">
        <v>20</v>
      </c>
      <c r="E26" s="33" t="s">
        <v>21</v>
      </c>
      <c r="F26" s="75">
        <v>45400</v>
      </c>
      <c r="G26" s="8"/>
      <c r="H26" s="8"/>
    </row>
    <row r="27" spans="1:8" s="10" customFormat="1" ht="17.25">
      <c r="A27" s="30" t="s">
        <v>22</v>
      </c>
      <c r="B27" s="31">
        <f>99*6.7</f>
        <v>663.30000000000007</v>
      </c>
      <c r="C27" s="32">
        <v>1</v>
      </c>
      <c r="D27" s="32" t="s">
        <v>23</v>
      </c>
      <c r="E27" s="33" t="s">
        <v>24</v>
      </c>
      <c r="F27" s="75">
        <v>663.3</v>
      </c>
      <c r="G27" s="8"/>
      <c r="H27" s="8"/>
    </row>
    <row r="28" spans="1:8" s="10" customFormat="1" ht="17.25">
      <c r="A28" s="100" t="s">
        <v>74</v>
      </c>
      <c r="B28" s="101"/>
      <c r="C28" s="101"/>
      <c r="D28" s="101"/>
      <c r="E28" s="102"/>
      <c r="F28" s="75">
        <f>SUM(F26:F27)</f>
        <v>46063.3</v>
      </c>
      <c r="G28" s="8"/>
      <c r="H28" s="8"/>
    </row>
    <row r="29" spans="1:8" s="9" customFormat="1" ht="18">
      <c r="A29" s="63" t="s">
        <v>44</v>
      </c>
      <c r="B29" s="125" t="s">
        <v>83</v>
      </c>
      <c r="C29" s="126"/>
      <c r="D29" s="127"/>
      <c r="E29" s="76" t="s">
        <v>84</v>
      </c>
      <c r="F29" s="38"/>
      <c r="G29" s="8"/>
      <c r="H29" s="8"/>
    </row>
    <row r="30" spans="1:8" s="10" customFormat="1" ht="17.25">
      <c r="A30" s="30" t="s">
        <v>48</v>
      </c>
      <c r="B30" s="97">
        <v>0.1</v>
      </c>
      <c r="C30" s="98"/>
      <c r="D30" s="99"/>
      <c r="E30" s="33" t="s">
        <v>47</v>
      </c>
      <c r="F30" s="77">
        <f>F19*0.1</f>
        <v>20450</v>
      </c>
      <c r="G30" s="8"/>
      <c r="H30" s="8"/>
    </row>
    <row r="31" spans="1:8" s="10" customFormat="1" ht="17.25">
      <c r="A31" s="30" t="s">
        <v>49</v>
      </c>
      <c r="B31" s="97">
        <v>0.01</v>
      </c>
      <c r="C31" s="98"/>
      <c r="D31" s="99"/>
      <c r="E31" s="33" t="s">
        <v>85</v>
      </c>
      <c r="F31" s="78">
        <f>F19*0.01</f>
        <v>2045</v>
      </c>
      <c r="G31" s="8"/>
      <c r="H31" s="8"/>
    </row>
    <row r="32" spans="1:8" s="10" customFormat="1" ht="17.25">
      <c r="A32" s="100" t="s">
        <v>74</v>
      </c>
      <c r="B32" s="101"/>
      <c r="C32" s="101"/>
      <c r="D32" s="101"/>
      <c r="E32" s="102"/>
      <c r="F32" s="77">
        <f>SUM(F30:F31)</f>
        <v>22495</v>
      </c>
      <c r="G32" s="8"/>
      <c r="H32" s="8"/>
    </row>
    <row r="33" spans="1:8" s="10" customFormat="1">
      <c r="A33" s="103" t="s">
        <v>0</v>
      </c>
      <c r="B33" s="104"/>
      <c r="C33" s="104"/>
      <c r="D33" s="104"/>
      <c r="E33" s="105"/>
      <c r="F33" s="79">
        <f>F19+F24+F28+F32</f>
        <v>350768.3</v>
      </c>
      <c r="G33" s="8"/>
      <c r="H33" s="8"/>
    </row>
    <row r="34" spans="1:8" s="10" customFormat="1">
      <c r="A34" s="80" t="s">
        <v>88</v>
      </c>
      <c r="B34" s="80" t="s">
        <v>89</v>
      </c>
      <c r="C34" s="90" t="s">
        <v>90</v>
      </c>
      <c r="D34" s="106"/>
      <c r="E34" s="90" t="s">
        <v>84</v>
      </c>
      <c r="F34" s="91"/>
      <c r="G34" s="8"/>
      <c r="H34" s="8"/>
    </row>
    <row r="35" spans="1:8" s="47" customFormat="1" ht="15">
      <c r="A35" s="81">
        <v>0.15</v>
      </c>
      <c r="B35" s="82">
        <f>F33*0.15</f>
        <v>52615.244999999995</v>
      </c>
      <c r="C35" s="88">
        <f>B35</f>
        <v>52615.244999999995</v>
      </c>
      <c r="D35" s="89"/>
      <c r="E35" s="92" t="s">
        <v>91</v>
      </c>
      <c r="F35" s="93"/>
      <c r="G35" s="46"/>
      <c r="H35" s="46"/>
    </row>
    <row r="36" spans="1:8" s="10" customFormat="1" ht="21" customHeight="1">
      <c r="A36" s="94" t="s">
        <v>92</v>
      </c>
      <c r="B36" s="95"/>
      <c r="C36" s="95"/>
      <c r="D36" s="95"/>
      <c r="E36" s="95"/>
      <c r="F36" s="96"/>
      <c r="G36" s="8"/>
      <c r="H36" s="8"/>
    </row>
    <row r="37" spans="1:8" s="10" customFormat="1">
      <c r="A37" s="1"/>
      <c r="B37" s="1"/>
      <c r="C37" s="1"/>
      <c r="D37" s="1"/>
      <c r="E37" s="23"/>
      <c r="F37" s="25"/>
      <c r="G37" s="8"/>
      <c r="H37" s="8"/>
    </row>
    <row r="38" spans="1:8" ht="15" customHeight="1">
      <c r="A38" s="22" t="s">
        <v>12</v>
      </c>
      <c r="B38" s="1"/>
    </row>
    <row r="39" spans="1:8" ht="15" customHeight="1">
      <c r="A39" s="64" t="s">
        <v>50</v>
      </c>
      <c r="B39" s="4" t="s">
        <v>11</v>
      </c>
      <c r="C39" s="7"/>
      <c r="D39" s="11"/>
      <c r="E39" s="24" t="s">
        <v>51</v>
      </c>
      <c r="F39" s="7" t="s">
        <v>1</v>
      </c>
    </row>
    <row r="40" spans="1:8" s="6" customFormat="1" ht="15" customHeight="1">
      <c r="B40" s="4"/>
      <c r="C40" s="2"/>
      <c r="D40" s="2"/>
      <c r="E40" s="24"/>
      <c r="F40" s="3"/>
    </row>
    <row r="41" spans="1:8" s="6" customFormat="1" ht="15" customHeight="1">
      <c r="A41" s="4"/>
      <c r="B41" s="4"/>
      <c r="C41" s="2"/>
      <c r="D41" s="2"/>
      <c r="E41" s="24"/>
      <c r="F41" s="3"/>
    </row>
    <row r="42" spans="1:8" s="6" customFormat="1" ht="15" customHeight="1">
      <c r="A42" s="4"/>
      <c r="B42" s="4"/>
      <c r="C42" s="2"/>
      <c r="D42" s="2"/>
      <c r="E42" s="24"/>
      <c r="F42" s="3"/>
    </row>
    <row r="43" spans="1:8" s="6" customFormat="1" ht="15" customHeight="1">
      <c r="A43" s="4"/>
      <c r="B43" s="4"/>
      <c r="C43" s="2"/>
      <c r="D43" s="2"/>
      <c r="E43" s="24"/>
      <c r="F43" s="3"/>
    </row>
    <row r="44" spans="1:8" s="6" customFormat="1" ht="15" customHeight="1">
      <c r="A44" s="107" t="s">
        <v>2</v>
      </c>
      <c r="B44" s="107"/>
      <c r="C44" s="107"/>
      <c r="D44" s="2"/>
      <c r="E44" s="24"/>
      <c r="F44" s="3"/>
    </row>
    <row r="45" spans="1:8" s="6" customFormat="1" ht="15" customHeight="1">
      <c r="A45" s="12"/>
      <c r="B45" s="13"/>
      <c r="C45" s="14" t="s">
        <v>3</v>
      </c>
      <c r="D45" s="2"/>
      <c r="E45" s="24"/>
      <c r="F45" s="3"/>
    </row>
    <row r="46" spans="1:8" s="6" customFormat="1" ht="15" customHeight="1">
      <c r="A46" s="15" t="s">
        <v>4</v>
      </c>
      <c r="B46" s="108"/>
      <c r="C46" s="109"/>
      <c r="D46" s="2"/>
      <c r="E46" s="24"/>
      <c r="F46" s="3"/>
    </row>
    <row r="47" spans="1:8" s="6" customFormat="1" ht="15" customHeight="1">
      <c r="A47" s="15" t="s">
        <v>5</v>
      </c>
      <c r="B47" s="16"/>
      <c r="C47" s="17" t="e">
        <f>(B47)/B46</f>
        <v>#DIV/0!</v>
      </c>
      <c r="D47" s="2"/>
      <c r="E47" s="24"/>
      <c r="F47" s="3"/>
    </row>
    <row r="48" spans="1:8" s="6" customFormat="1" ht="15" customHeight="1">
      <c r="A48" s="15" t="s">
        <v>6</v>
      </c>
      <c r="B48" s="16"/>
      <c r="C48" s="17">
        <v>0.06</v>
      </c>
      <c r="D48" s="2"/>
      <c r="E48" s="24"/>
      <c r="F48" s="3"/>
    </row>
    <row r="49" spans="1:3" ht="15" customHeight="1">
      <c r="A49" s="15" t="s">
        <v>10</v>
      </c>
      <c r="B49" s="18"/>
      <c r="C49" s="17" t="e">
        <f>B49/B46</f>
        <v>#DIV/0!</v>
      </c>
    </row>
    <row r="50" spans="1:3">
      <c r="A50" s="15"/>
      <c r="B50" s="16"/>
      <c r="C50" s="17">
        <v>0.1</v>
      </c>
    </row>
    <row r="51" spans="1:3">
      <c r="A51" s="15" t="s">
        <v>7</v>
      </c>
      <c r="B51" s="18"/>
      <c r="C51" s="17" t="e">
        <f>B51/B46</f>
        <v>#DIV/0!</v>
      </c>
    </row>
    <row r="52" spans="1:3">
      <c r="A52" s="19" t="s">
        <v>8</v>
      </c>
      <c r="B52" s="20"/>
      <c r="C52" s="21" t="e">
        <f>B52/B46</f>
        <v>#DIV/0!</v>
      </c>
    </row>
    <row r="53" spans="1:3">
      <c r="A53" s="19" t="s">
        <v>9</v>
      </c>
      <c r="B53" s="20"/>
      <c r="C53" s="21">
        <v>0.15</v>
      </c>
    </row>
    <row r="58" spans="1:3" ht="15" customHeight="1"/>
    <row r="59" spans="1:3" ht="15" customHeight="1"/>
    <row r="60" spans="1:3" ht="15" customHeight="1"/>
  </sheetData>
  <mergeCells count="22">
    <mergeCell ref="A44:C44"/>
    <mergeCell ref="B46:C46"/>
    <mergeCell ref="E2:F2"/>
    <mergeCell ref="A1:F1"/>
    <mergeCell ref="A3:B3"/>
    <mergeCell ref="A19:E19"/>
    <mergeCell ref="B20:D20"/>
    <mergeCell ref="B21:D21"/>
    <mergeCell ref="B23:D23"/>
    <mergeCell ref="A24:E24"/>
    <mergeCell ref="B22:D22"/>
    <mergeCell ref="A28:E28"/>
    <mergeCell ref="B29:D29"/>
    <mergeCell ref="B30:D30"/>
    <mergeCell ref="C35:D35"/>
    <mergeCell ref="E34:F34"/>
    <mergeCell ref="E35:F35"/>
    <mergeCell ref="A36:F36"/>
    <mergeCell ref="B31:D31"/>
    <mergeCell ref="A32:E32"/>
    <mergeCell ref="A33:E33"/>
    <mergeCell ref="C34:D34"/>
  </mergeCells>
  <phoneticPr fontId="2" type="noConversion"/>
  <printOptions horizontalCentered="1"/>
  <pageMargins left="0.15748031496062992" right="0.15748031496062992" top="0.35433070866141736" bottom="0.19685039370078741" header="0.19685039370078741" footer="0.11811023622047245"/>
  <pageSetup paperSize="9" scale="61"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8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3.5"/>
  <cols>
    <col min="1" max="1" width="8" style="26" bestFit="1" customWidth="1"/>
    <col min="2" max="2" width="30" style="26" bestFit="1" customWidth="1"/>
    <col min="3" max="3" width="14.125" style="86" customWidth="1"/>
    <col min="4" max="4" width="22.625" style="26" bestFit="1" customWidth="1"/>
    <col min="5" max="5" width="23.5" style="26" customWidth="1"/>
    <col min="6" max="6" width="29.125" style="26" customWidth="1"/>
    <col min="7" max="7" width="29.125" style="138" customWidth="1"/>
    <col min="8" max="16" width="29.125" style="26" customWidth="1"/>
    <col min="17" max="16384" width="9" style="26"/>
  </cols>
  <sheetData>
    <row r="1" spans="1:7" s="61" customFormat="1">
      <c r="A1" s="39" t="s">
        <v>14</v>
      </c>
      <c r="B1" s="39" t="s">
        <v>39</v>
      </c>
      <c r="C1" s="128" t="s">
        <v>40</v>
      </c>
      <c r="D1" s="128"/>
      <c r="E1" s="39" t="s">
        <v>17</v>
      </c>
      <c r="F1" s="39" t="s">
        <v>15</v>
      </c>
      <c r="G1" s="139"/>
    </row>
    <row r="2" spans="1:7" ht="24">
      <c r="A2" s="130" t="s">
        <v>93</v>
      </c>
      <c r="B2" s="135" t="s">
        <v>41</v>
      </c>
      <c r="C2" s="129" t="s">
        <v>109</v>
      </c>
      <c r="D2" s="83" t="s">
        <v>94</v>
      </c>
      <c r="E2" s="27" t="s">
        <v>108</v>
      </c>
      <c r="F2" s="28"/>
      <c r="G2" s="141" t="s">
        <v>129</v>
      </c>
    </row>
    <row r="3" spans="1:7" ht="24">
      <c r="A3" s="130"/>
      <c r="B3" s="136"/>
      <c r="C3" s="129"/>
      <c r="D3" s="83" t="s">
        <v>95</v>
      </c>
      <c r="E3" s="27" t="s">
        <v>108</v>
      </c>
      <c r="F3" s="28"/>
      <c r="G3" s="141" t="s">
        <v>130</v>
      </c>
    </row>
    <row r="4" spans="1:7" ht="24">
      <c r="A4" s="130"/>
      <c r="B4" s="136"/>
      <c r="C4" s="129"/>
      <c r="D4" s="85" t="s">
        <v>96</v>
      </c>
      <c r="E4" s="27" t="s">
        <v>108</v>
      </c>
      <c r="F4" s="28"/>
      <c r="G4" s="141" t="s">
        <v>131</v>
      </c>
    </row>
    <row r="5" spans="1:7" ht="60">
      <c r="A5" s="130"/>
      <c r="B5" s="136"/>
      <c r="C5" s="130" t="s">
        <v>110</v>
      </c>
      <c r="D5" s="85" t="s">
        <v>97</v>
      </c>
      <c r="E5" s="27" t="s">
        <v>108</v>
      </c>
      <c r="F5" s="28"/>
      <c r="G5" s="141" t="s">
        <v>132</v>
      </c>
    </row>
    <row r="6" spans="1:7" ht="36">
      <c r="A6" s="130"/>
      <c r="B6" s="136"/>
      <c r="C6" s="130"/>
      <c r="D6" s="85" t="s">
        <v>98</v>
      </c>
      <c r="E6" s="27" t="s">
        <v>108</v>
      </c>
      <c r="F6" s="28"/>
      <c r="G6" s="141" t="s">
        <v>134</v>
      </c>
    </row>
    <row r="7" spans="1:7">
      <c r="A7" s="130"/>
      <c r="B7" s="136"/>
      <c r="C7" s="130"/>
      <c r="D7" s="85" t="s">
        <v>99</v>
      </c>
      <c r="E7" s="27" t="s">
        <v>108</v>
      </c>
      <c r="F7" s="28"/>
      <c r="G7" s="141" t="s">
        <v>145</v>
      </c>
    </row>
    <row r="8" spans="1:7" ht="36">
      <c r="A8" s="130"/>
      <c r="B8" s="136"/>
      <c r="C8" s="130"/>
      <c r="D8" s="85" t="s">
        <v>100</v>
      </c>
      <c r="E8" s="27" t="s">
        <v>108</v>
      </c>
      <c r="F8" s="28"/>
      <c r="G8" s="141" t="s">
        <v>135</v>
      </c>
    </row>
    <row r="9" spans="1:7" ht="60">
      <c r="A9" s="130"/>
      <c r="B9" s="136"/>
      <c r="C9" s="130"/>
      <c r="D9" s="85" t="s">
        <v>101</v>
      </c>
      <c r="E9" s="27" t="s">
        <v>108</v>
      </c>
      <c r="F9" s="140" t="s">
        <v>146</v>
      </c>
      <c r="G9" s="141" t="s">
        <v>137</v>
      </c>
    </row>
    <row r="10" spans="1:7" ht="36">
      <c r="A10" s="130"/>
      <c r="B10" s="136"/>
      <c r="C10" s="130"/>
      <c r="D10" s="85" t="s">
        <v>102</v>
      </c>
      <c r="E10" s="27" t="s">
        <v>108</v>
      </c>
      <c r="F10" s="28"/>
      <c r="G10" s="141" t="s">
        <v>133</v>
      </c>
    </row>
    <row r="11" spans="1:7" ht="36">
      <c r="A11" s="130"/>
      <c r="B11" s="136"/>
      <c r="C11" s="129" t="s">
        <v>111</v>
      </c>
      <c r="D11" s="62" t="s">
        <v>103</v>
      </c>
      <c r="E11" s="27" t="s">
        <v>108</v>
      </c>
      <c r="F11" s="28"/>
      <c r="G11" s="141" t="s">
        <v>136</v>
      </c>
    </row>
    <row r="12" spans="1:7" ht="36">
      <c r="A12" s="130"/>
      <c r="B12" s="136"/>
      <c r="C12" s="129"/>
      <c r="D12" s="83" t="s">
        <v>104</v>
      </c>
      <c r="E12" s="27" t="s">
        <v>108</v>
      </c>
      <c r="F12" s="28"/>
      <c r="G12" s="141" t="s">
        <v>138</v>
      </c>
    </row>
    <row r="13" spans="1:7" ht="60">
      <c r="A13" s="130"/>
      <c r="B13" s="136"/>
      <c r="C13" s="42" t="s">
        <v>112</v>
      </c>
      <c r="D13" s="84" t="s">
        <v>16</v>
      </c>
      <c r="E13" s="27" t="s">
        <v>108</v>
      </c>
      <c r="F13" s="29"/>
      <c r="G13" s="141" t="s">
        <v>139</v>
      </c>
    </row>
    <row r="14" spans="1:7">
      <c r="A14" s="130"/>
      <c r="B14" s="136"/>
      <c r="C14" s="129" t="s">
        <v>113</v>
      </c>
      <c r="D14" s="83" t="s">
        <v>105</v>
      </c>
      <c r="E14" s="27" t="s">
        <v>18</v>
      </c>
      <c r="F14" s="28"/>
      <c r="G14" s="141" t="s">
        <v>145</v>
      </c>
    </row>
    <row r="15" spans="1:7" ht="48">
      <c r="A15" s="130"/>
      <c r="B15" s="136"/>
      <c r="C15" s="129"/>
      <c r="D15" s="83" t="s">
        <v>106</v>
      </c>
      <c r="E15" s="27" t="s">
        <v>18</v>
      </c>
      <c r="F15" s="28"/>
      <c r="G15" s="141" t="s">
        <v>140</v>
      </c>
    </row>
    <row r="16" spans="1:7">
      <c r="A16" s="130"/>
      <c r="B16" s="137"/>
      <c r="C16" s="129"/>
      <c r="D16" s="85" t="s">
        <v>107</v>
      </c>
      <c r="E16" s="27" t="s">
        <v>18</v>
      </c>
      <c r="F16" s="28"/>
      <c r="G16" s="141" t="s">
        <v>145</v>
      </c>
    </row>
    <row r="17" spans="1:7" ht="27">
      <c r="A17" s="130"/>
      <c r="B17" s="87" t="s">
        <v>42</v>
      </c>
      <c r="C17" s="40" t="s">
        <v>114</v>
      </c>
      <c r="D17" s="62"/>
      <c r="E17" s="27" t="s">
        <v>18</v>
      </c>
      <c r="F17" s="29" t="s">
        <v>123</v>
      </c>
      <c r="G17" s="141" t="s">
        <v>141</v>
      </c>
    </row>
    <row r="18" spans="1:7" s="61" customFormat="1" ht="24">
      <c r="A18" s="130"/>
      <c r="B18" s="131" t="s">
        <v>43</v>
      </c>
      <c r="C18" s="40" t="s">
        <v>115</v>
      </c>
      <c r="D18" s="62"/>
      <c r="E18" s="27" t="s">
        <v>18</v>
      </c>
      <c r="F18" s="28"/>
      <c r="G18" s="141" t="s">
        <v>142</v>
      </c>
    </row>
    <row r="19" spans="1:7" s="61" customFormat="1" ht="24">
      <c r="A19" s="130"/>
      <c r="B19" s="131"/>
      <c r="C19" s="40" t="s">
        <v>116</v>
      </c>
      <c r="D19" s="62"/>
      <c r="E19" s="27" t="s">
        <v>18</v>
      </c>
      <c r="F19" s="28"/>
      <c r="G19" s="141" t="s">
        <v>143</v>
      </c>
    </row>
    <row r="20" spans="1:7" s="61" customFormat="1" ht="24">
      <c r="A20" s="130"/>
      <c r="B20" s="131"/>
      <c r="C20" s="40" t="s">
        <v>117</v>
      </c>
      <c r="D20" s="62"/>
      <c r="E20" s="27" t="s">
        <v>18</v>
      </c>
      <c r="F20" s="28"/>
      <c r="G20" s="141" t="s">
        <v>144</v>
      </c>
    </row>
    <row r="21" spans="1:7" s="61" customFormat="1">
      <c r="A21" s="130"/>
      <c r="B21" s="131"/>
      <c r="C21" s="40" t="s">
        <v>118</v>
      </c>
      <c r="D21" s="62"/>
      <c r="E21" s="27" t="s">
        <v>18</v>
      </c>
      <c r="F21" s="28"/>
      <c r="G21" s="141" t="s">
        <v>145</v>
      </c>
    </row>
    <row r="22" spans="1:7">
      <c r="A22" s="130"/>
      <c r="B22" s="131" t="s">
        <v>124</v>
      </c>
      <c r="C22" s="41" t="s">
        <v>119</v>
      </c>
      <c r="D22" s="62"/>
      <c r="E22" s="27" t="s">
        <v>18</v>
      </c>
      <c r="F22" s="62"/>
      <c r="G22" s="141" t="s">
        <v>145</v>
      </c>
    </row>
    <row r="23" spans="1:7">
      <c r="A23" s="130"/>
      <c r="B23" s="131"/>
      <c r="C23" s="40" t="s">
        <v>120</v>
      </c>
      <c r="D23" s="62"/>
      <c r="E23" s="27" t="s">
        <v>18</v>
      </c>
      <c r="F23" s="62"/>
      <c r="G23" s="141" t="s">
        <v>145</v>
      </c>
    </row>
    <row r="24" spans="1:7">
      <c r="A24" s="130"/>
      <c r="B24" s="131"/>
      <c r="C24" s="40" t="s">
        <v>121</v>
      </c>
      <c r="D24" s="62"/>
      <c r="E24" s="27" t="s">
        <v>18</v>
      </c>
      <c r="F24" s="62"/>
      <c r="G24" s="141" t="s">
        <v>145</v>
      </c>
    </row>
    <row r="25" spans="1:7">
      <c r="A25" s="130"/>
      <c r="B25" s="131"/>
      <c r="C25" s="40" t="s">
        <v>122</v>
      </c>
      <c r="D25" s="62"/>
      <c r="E25" s="27" t="s">
        <v>18</v>
      </c>
      <c r="F25" s="62"/>
      <c r="G25" s="141" t="s">
        <v>145</v>
      </c>
    </row>
    <row r="26" spans="1:7">
      <c r="A26" s="130"/>
      <c r="B26" s="132" t="s">
        <v>125</v>
      </c>
      <c r="C26" s="40" t="s">
        <v>126</v>
      </c>
      <c r="D26" s="62"/>
      <c r="E26" s="27" t="s">
        <v>18</v>
      </c>
      <c r="F26" s="62"/>
      <c r="G26" s="83"/>
    </row>
    <row r="27" spans="1:7">
      <c r="A27" s="130"/>
      <c r="B27" s="133"/>
      <c r="C27" s="40" t="s">
        <v>127</v>
      </c>
      <c r="D27" s="62"/>
      <c r="E27" s="27" t="s">
        <v>18</v>
      </c>
      <c r="F27" s="62"/>
      <c r="G27" s="83"/>
    </row>
    <row r="28" spans="1:7">
      <c r="A28" s="130"/>
      <c r="B28" s="134"/>
      <c r="C28" s="40" t="s">
        <v>128</v>
      </c>
      <c r="D28" s="62"/>
      <c r="E28" s="27" t="s">
        <v>18</v>
      </c>
      <c r="F28" s="62"/>
      <c r="G28" s="83"/>
    </row>
  </sheetData>
  <mergeCells count="10">
    <mergeCell ref="C1:D1"/>
    <mergeCell ref="C14:C16"/>
    <mergeCell ref="A2:A28"/>
    <mergeCell ref="B18:B21"/>
    <mergeCell ref="B22:B25"/>
    <mergeCell ref="B26:B28"/>
    <mergeCell ref="B2:B16"/>
    <mergeCell ref="C2:C4"/>
    <mergeCell ref="C11:C12"/>
    <mergeCell ref="C5:C10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汽车产品终端培训及推广系统项目成本概算</vt:lpstr>
      <vt:lpstr>汽车产品终端培训及推广系统项目任务事项</vt:lpstr>
      <vt:lpstr>汽车产品终端培训及推广系统项目成本概算!Print_Area</vt:lpstr>
    </vt:vector>
  </TitlesOfParts>
  <Company>sinotrust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ISENGINE</dc:creator>
  <cp:lastModifiedBy>public</cp:lastModifiedBy>
  <cp:lastPrinted>2012-08-07T11:14:02Z</cp:lastPrinted>
  <dcterms:created xsi:type="dcterms:W3CDTF">2000-08-14T03:22:19Z</dcterms:created>
  <dcterms:modified xsi:type="dcterms:W3CDTF">2012-08-15T06:23:08Z</dcterms:modified>
</cp:coreProperties>
</file>